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https://tris42.sharepoint.com/sites/gad_wrkgrp_actuarial/pspsactuarialwork/Central/Factors &amp; Guidance/2024 Guidance Review/4. Online portal/3. Import data/3. Factor tables/0_client_friendly/Ready to be uploaded/2025-03/"/>
    </mc:Choice>
  </mc:AlternateContent>
  <xr:revisionPtr revIDLastSave="0" documentId="8_{85FDD5E1-9C19-4E1D-BDB7-3499E918FD8E}" xr6:coauthVersionLast="47" xr6:coauthVersionMax="47" xr10:uidLastSave="{00000000-0000-0000-0000-000000000000}"/>
  <bookViews>
    <workbookView xWindow="-110" yWindow="-110" windowWidth="22780" windowHeight="14540" tabRatio="931" activeTab="5" xr2:uid="{00000000-000D-0000-FFFF-FFFF00000000}"/>
  </bookViews>
  <sheets>
    <sheet name="Cover" sheetId="1" r:id="rId1"/>
    <sheet name="Purpose of spreadsheet" sheetId="77" r:id="rId2"/>
    <sheet name="Version Control" sheetId="78" r:id="rId3"/>
    <sheet name="Summary - Police_S" sheetId="88" state="hidden" r:id="rId4"/>
    <sheet name="AnnGenHiddenLists" sheetId="103" state="hidden" r:id="rId5"/>
    <sheet name="Factor List" sheetId="55" r:id="rId6"/>
    <sheet name="x-Series Number" sheetId="102" state="hidden" r:id="rId7"/>
    <sheet name="Assumptions" sheetId="227" r:id="rId8"/>
    <sheet name="NA1 (201)" sheetId="104" r:id="rId9"/>
    <sheet name="A1 (201C)" sheetId="221" r:id="rId10"/>
    <sheet name="NA2 (202)" sheetId="105" r:id="rId11"/>
    <sheet name="NF1 (203)" sheetId="106" r:id="rId12"/>
    <sheet name="NF2 (204)" sheetId="107" r:id="rId13"/>
    <sheet name="F1 (204C)" sheetId="223" r:id="rId14"/>
    <sheet name="D1 (205)" sheetId="108" r:id="rId15"/>
    <sheet name="D2 (206)" sheetId="109" r:id="rId16"/>
    <sheet name="NA1_06 (207)" sheetId="110" r:id="rId17"/>
    <sheet name="NA2_06 (208)" sheetId="111" r:id="rId18"/>
    <sheet name="NA3_06 (209)" sheetId="112" r:id="rId19"/>
    <sheet name="NF1_06 (210)" sheetId="113" r:id="rId20"/>
    <sheet name="NF2_06 (211)" sheetId="114" r:id="rId21"/>
    <sheet name="NA1_15_65 (212)" sheetId="115" r:id="rId22"/>
    <sheet name="NA1_15_66 (213)" sheetId="116" r:id="rId23"/>
    <sheet name="NA1_15_67 (214)" sheetId="117" r:id="rId24"/>
    <sheet name="NA1_15_68 (215)" sheetId="118" r:id="rId25"/>
    <sheet name="NA2_15_65 (216)" sheetId="119" r:id="rId26"/>
    <sheet name="NA2_15_66 (217)" sheetId="120" r:id="rId27"/>
    <sheet name="NA2_15_67 (218)" sheetId="121" r:id="rId28"/>
    <sheet name="NA2_15_68 (219)" sheetId="122" r:id="rId29"/>
    <sheet name="NF1_15 (220)" sheetId="123" r:id="rId30"/>
    <sheet name="NF2_15 (221)" sheetId="124" r:id="rId31"/>
    <sheet name="TVIN_15M (226)" sheetId="187" r:id="rId32"/>
    <sheet name="TVIN_15F (227)" sheetId="188" r:id="rId33"/>
    <sheet name="TVIN_15GMP (228)" sheetId="189" r:id="rId34"/>
    <sheet name="M (229)" sheetId="144" r:id="rId35"/>
    <sheet name="G1 (301)" sheetId="125" r:id="rId36"/>
    <sheet name="G2 (302)" sheetId="126" r:id="rId37"/>
    <sheet name="H1 (303)" sheetId="127" r:id="rId38"/>
    <sheet name="H2 (304)" sheetId="128" r:id="rId39"/>
    <sheet name="G1_06 (305)" sheetId="129" r:id="rId40"/>
    <sheet name="G2_06 (306)" sheetId="130" r:id="rId41"/>
    <sheet name="H1_06 (307)" sheetId="131" r:id="rId42"/>
    <sheet name="H2_06 (308)" sheetId="132" r:id="rId43"/>
    <sheet name="G1_15 (309)" sheetId="133" r:id="rId44"/>
    <sheet name="G2_15 (310)" sheetId="134" r:id="rId45"/>
    <sheet name="H1_15 (311)" sheetId="135" r:id="rId46"/>
    <sheet name="H2_15 (312)" sheetId="136" r:id="rId47"/>
    <sheet name="K (313)" sheetId="160" r:id="rId48"/>
    <sheet name="N (314)" sheetId="166" r:id="rId49"/>
    <sheet name="P (315)" sheetId="167" r:id="rId50"/>
    <sheet name="Q1 (316)" sheetId="168" r:id="rId51"/>
    <sheet name="Q2 (317)" sheetId="169" r:id="rId52"/>
    <sheet name="R (318)" sheetId="170" r:id="rId53"/>
    <sheet name="S1 (319)" sheetId="171" r:id="rId54"/>
    <sheet name="S2 (320)" sheetId="172" r:id="rId55"/>
    <sheet name="T1 (321)" sheetId="173" r:id="rId56"/>
    <sheet name="T2 (322)" sheetId="174" r:id="rId57"/>
    <sheet name="U1 (323)" sheetId="175" r:id="rId58"/>
    <sheet name="U2 (324)" sheetId="176" r:id="rId59"/>
    <sheet name="K_06 (325)" sheetId="161" r:id="rId60"/>
    <sheet name="Q1_06 (326)" sheetId="177" r:id="rId61"/>
    <sheet name="Q2_06 (327)" sheetId="178" r:id="rId62"/>
    <sheet name="R1_06 (328)" sheetId="179" r:id="rId63"/>
    <sheet name="R2_06 (329)" sheetId="180" r:id="rId64"/>
    <sheet name="K_15_65 (330)" sheetId="162" r:id="rId65"/>
    <sheet name="K_15_66 (331)" sheetId="163" r:id="rId66"/>
    <sheet name="K_15_67 (332)" sheetId="164" r:id="rId67"/>
    <sheet name="K_15_68 (333)" sheetId="165" r:id="rId68"/>
    <sheet name="Q_15 (334)" sheetId="181" r:id="rId69"/>
    <sheet name="R_15 (335)" sheetId="182" r:id="rId70"/>
    <sheet name="A1 (401)" sheetId="147" r:id="rId71"/>
    <sheet name="A2 (402)" sheetId="148" r:id="rId72"/>
    <sheet name="B (403)" sheetId="149" r:id="rId73"/>
    <sheet name="A (404)" sheetId="150" r:id="rId74"/>
    <sheet name="B (405)" sheetId="151" r:id="rId75"/>
    <sheet name="C (406)" sheetId="152" r:id="rId76"/>
    <sheet name="A (407)" sheetId="224" r:id="rId77"/>
    <sheet name="B (408)" sheetId="225" r:id="rId78"/>
    <sheet name="Table1 (501)" sheetId="156" r:id="rId79"/>
    <sheet name="Table 2 (502)" sheetId="157" r:id="rId80"/>
    <sheet name="Table 3 (503)" sheetId="158" r:id="rId81"/>
    <sheet name="Table in Appendix A (504)" sheetId="159" r:id="rId82"/>
    <sheet name="Table 1 (505)" sheetId="218" r:id="rId83"/>
    <sheet name="Table 1A (505A)" sheetId="226" r:id="rId84"/>
    <sheet name="Table 2 (506)" sheetId="219" r:id="rId85"/>
    <sheet name="Table 3 (507)" sheetId="220" r:id="rId86"/>
    <sheet name="Table 1 (508)" sheetId="190" r:id="rId87"/>
    <sheet name="Table 2 (509)" sheetId="191" r:id="rId88"/>
    <sheet name="Table 4 (510)" sheetId="228" r:id="rId89"/>
    <sheet name="A_87 (601)" sheetId="192" r:id="rId90"/>
    <sheet name="B_87 (602)" sheetId="193" r:id="rId91"/>
    <sheet name="C_87 (603)" sheetId="194" r:id="rId92"/>
    <sheet name="D1_87 (604)" sheetId="195" r:id="rId93"/>
    <sheet name="D2_87 (605)" sheetId="196" r:id="rId94"/>
    <sheet name="E1_87 (606)" sheetId="197" r:id="rId95"/>
    <sheet name="E2_87 (607)" sheetId="198" r:id="rId96"/>
    <sheet name="F1_87 (608)" sheetId="199" r:id="rId97"/>
    <sheet name="F2_87 (609)" sheetId="200" r:id="rId98"/>
    <sheet name="G_87 (610)" sheetId="201" r:id="rId99"/>
    <sheet name="H_87 (611)" sheetId="202" r:id="rId100"/>
    <sheet name="A_06 (612)" sheetId="203" r:id="rId101"/>
    <sheet name="B_06 (613)" sheetId="204" r:id="rId102"/>
    <sheet name="C_06 (614)" sheetId="205" r:id="rId103"/>
    <sheet name="D_06 (615)" sheetId="206" r:id="rId104"/>
    <sheet name="E_06 (616)" sheetId="207" r:id="rId105"/>
    <sheet name="F_06 (617)" sheetId="208" r:id="rId106"/>
    <sheet name="G_06 (618)" sheetId="209" r:id="rId107"/>
    <sheet name="A_15_65 (619)" sheetId="210" r:id="rId108"/>
    <sheet name="A_15_66 (620)" sheetId="211" r:id="rId109"/>
    <sheet name="A_15_67 (621)" sheetId="212" r:id="rId110"/>
    <sheet name="A_15_68 (622)" sheetId="213" r:id="rId111"/>
    <sheet name="B_15 (623)" sheetId="214" r:id="rId112"/>
    <sheet name="C_15 (624)" sheetId="215" r:id="rId113"/>
    <sheet name="F_15 (625)" sheetId="216" r:id="rId114"/>
    <sheet name="G_15 (626)" sheetId="217" r:id="rId115"/>
    <sheet name="Table C (701)" sheetId="153" r:id="rId116"/>
    <sheet name="S-AP (702)" sheetId="154" r:id="rId117"/>
    <sheet name="B-AP (703)" sheetId="155" r:id="rId118"/>
  </sheets>
  <externalReferences>
    <externalReference r:id="rId119"/>
  </externalReferences>
  <definedNames>
    <definedName name="_xlnm._FilterDatabase" localSheetId="5" hidden="1">'Factor List'!$A$7:$R$116</definedName>
    <definedName name="age_rng">#REF!</definedName>
    <definedName name="BaseTablesList">AnnGenHiddenLists!$A$4:$A$160</definedName>
    <definedName name="DATE_MODIFIED">'Version Control'!$C$18</definedName>
    <definedName name="FACTOR_LIST_AGE_DEF">'Factor List'!$G$7</definedName>
    <definedName name="FACTOR_LIST_CLIENT">'Factor List'!$B$7</definedName>
    <definedName name="FACTOR_LIST_DATE_IMPLEMENTED">'Factor List'!$O$7</definedName>
    <definedName name="FACTOR_LIST_DATE_ISSUED">'Factor List'!$N$7</definedName>
    <definedName name="FACTOR_LIST_DESCRIPTION">'Factor List'!$E$7</definedName>
    <definedName name="FACTOR_LIST_FACTOR_STATUS">'Factor List'!$Q$7</definedName>
    <definedName name="FACTOR_LIST_FACTOR_TYPE">'Factor List'!$D$7</definedName>
    <definedName name="FACTOR_LIST_GENDER">'Factor List'!$F$7</definedName>
    <definedName name="FACTOR_LIST_HEADINGS">'Factor List'!$B$7:$R$7</definedName>
    <definedName name="FACTOR_LIST_REFERENCE">'Factor List'!$J$7</definedName>
    <definedName name="FACTOR_LIST_REFERENCE_GUIDANCE">'Factor List'!$L$7</definedName>
    <definedName name="FACTOR_LIST_RELATED">'Factor List'!#REF!</definedName>
    <definedName name="FACTOR_LIST_SECTION">'Factor List'!$C$7</definedName>
    <definedName name="FACTOR_LIST_SECTION_NUMBER">'Factor List'!#REF!</definedName>
    <definedName name="FACTOR_LIST_SERIES_NUMBER">'Factor List'!#REF!</definedName>
    <definedName name="FACTOR_LIST_SOURCE">'Factor List'!#REF!</definedName>
    <definedName name="FACTOR_LIST_TABLE_ID">'Factor List'!#REF!</definedName>
    <definedName name="FACTOR_LIST_TIMESTAMP">'Factor List'!#REF!</definedName>
    <definedName name="FACTOR_LIST_USER_ID">'Factor List'!$R$7</definedName>
    <definedName name="factor_table">#REF!</definedName>
    <definedName name="ImprovementsList">AnnGenHiddenLists!$C$4:$C$36</definedName>
    <definedName name="_xlnm.Print_Area" localSheetId="73">'A (404)'!$A$19:$N$42</definedName>
    <definedName name="_xlnm.Print_Area" localSheetId="100">'A_06 (612)'!$A$19:$N$42</definedName>
    <definedName name="_xlnm.Print_Area" localSheetId="107">'A_15_65 (619)'!$A$19:$N$42</definedName>
    <definedName name="_xlnm.Print_Area" localSheetId="108">'A_15_66 (620)'!$A$19:$N$42</definedName>
    <definedName name="_xlnm.Print_Area" localSheetId="109">'A_15_67 (621)'!$A$19:$N$42</definedName>
    <definedName name="_xlnm.Print_Area" localSheetId="110">'A_15_68 (622)'!$A$19:$N$42</definedName>
    <definedName name="_xlnm.Print_Area" localSheetId="89">'A_87 (601)'!$A$19:$N$42</definedName>
    <definedName name="_xlnm.Print_Area" localSheetId="70">'A1 (401)'!$A$19:$N$42</definedName>
    <definedName name="_xlnm.Print_Area" localSheetId="71">'A2 (402)'!$A$19:$N$42</definedName>
    <definedName name="_xlnm.Print_Area" localSheetId="72">'B (403)'!$A$26:$N$42</definedName>
    <definedName name="_xlnm.Print_Area" localSheetId="74">'B (405)'!$A$19:$N$42</definedName>
    <definedName name="_xlnm.Print_Area" localSheetId="101">'B_06 (613)'!$A$19:$N$42</definedName>
    <definedName name="_xlnm.Print_Area" localSheetId="111">'B_15 (623)'!$A$26:$N$42</definedName>
    <definedName name="_xlnm.Print_Area" localSheetId="90">'B_87 (602)'!$A$26:$N$42</definedName>
    <definedName name="_xlnm.Print_Area" localSheetId="117">'B-AP (703)'!$A$19:$N$42</definedName>
    <definedName name="_xlnm.Print_Area" localSheetId="75">'C (406)'!$A$19:$N$42</definedName>
    <definedName name="_xlnm.Print_Area" localSheetId="102">'C_06 (614)'!$A$26:$N$42</definedName>
    <definedName name="_xlnm.Print_Area" localSheetId="112">'C_15 (624)'!$A$26:$N$42</definedName>
    <definedName name="_xlnm.Print_Area" localSheetId="91">'C_87 (603)'!$A$26:$N$42</definedName>
    <definedName name="_xlnm.Print_Area" localSheetId="103">'D_06 (615)'!$A$19:$N$42</definedName>
    <definedName name="_xlnm.Print_Area" localSheetId="14">'D1 (205)'!$A$17:$M$40</definedName>
    <definedName name="_xlnm.Print_Area" localSheetId="92">'D1_87 (604)'!$A$26:$N$42</definedName>
    <definedName name="_xlnm.Print_Area" localSheetId="15">'D2 (206)'!$A$17:$M$40</definedName>
    <definedName name="_xlnm.Print_Area" localSheetId="93">'D2_87 (605)'!$A$26:$N$42</definedName>
    <definedName name="_xlnm.Print_Area" localSheetId="104">'E_06 (616)'!$A$26:$N$42</definedName>
    <definedName name="_xlnm.Print_Area" localSheetId="94">'E1_87 (606)'!$A$19:$N$42</definedName>
    <definedName name="_xlnm.Print_Area" localSheetId="95">'E2_87 (607)'!$A$26:$N$42</definedName>
    <definedName name="_xlnm.Print_Area" localSheetId="105">'F_06 (617)'!$A$19:$N$25</definedName>
    <definedName name="_xlnm.Print_Area" localSheetId="113">'F_15 (625)'!$A$19:$N$25</definedName>
    <definedName name="_xlnm.Print_Area" localSheetId="96">'F1_87 (608)'!$A$26:$N$42</definedName>
    <definedName name="_xlnm.Print_Area" localSheetId="97">'F2_87 (609)'!$A$26:$N$42</definedName>
    <definedName name="_xlnm.Print_Area" localSheetId="106">'G_06 (618)'!$A$19:$N$25</definedName>
    <definedName name="_xlnm.Print_Area" localSheetId="114">'G_15 (626)'!$A$19:$N$25</definedName>
    <definedName name="_xlnm.Print_Area" localSheetId="98">'G_87 (610)'!$A$19:$N$25</definedName>
    <definedName name="_xlnm.Print_Area" localSheetId="35">'G1 (301)'!$A$17:$N$40</definedName>
    <definedName name="_xlnm.Print_Area" localSheetId="39">'G1_06 (305)'!$A$17:$N$40</definedName>
    <definedName name="_xlnm.Print_Area" localSheetId="43">'G1_15 (309)'!$A$17:$N$40</definedName>
    <definedName name="_xlnm.Print_Area" localSheetId="36">'G2 (302)'!$A$17:$N$40</definedName>
    <definedName name="_xlnm.Print_Area" localSheetId="40">'G2_06 (306)'!$A$17:$N$40</definedName>
    <definedName name="_xlnm.Print_Area" localSheetId="44">'G2_15 (310)'!$A$17:$N$40</definedName>
    <definedName name="_xlnm.Print_Area" localSheetId="99">'H_87 (611)'!$A$19:$N$25</definedName>
    <definedName name="_xlnm.Print_Area" localSheetId="37">'H1 (303)'!$A$17:$N$40</definedName>
    <definedName name="_xlnm.Print_Area" localSheetId="41">'H1_06 (307)'!$A$17:$N$40</definedName>
    <definedName name="_xlnm.Print_Area" localSheetId="45">'H1_15 (311)'!$A$17:$N$40</definedName>
    <definedName name="_xlnm.Print_Area" localSheetId="38">'H2 (304)'!$A$17:$N$40</definedName>
    <definedName name="_xlnm.Print_Area" localSheetId="42">'H2_06 (308)'!$A$18:$N$41</definedName>
    <definedName name="_xlnm.Print_Area" localSheetId="46">'H2_15 (312)'!$A$17:$N$40</definedName>
    <definedName name="_xlnm.Print_Area" localSheetId="47">'K (313)'!$A$19:$N$42</definedName>
    <definedName name="_xlnm.Print_Area" localSheetId="59">'K_06 (325)'!$A$19:$N$42</definedName>
    <definedName name="_xlnm.Print_Area" localSheetId="64">'K_15_65 (330)'!$A$19:$N$42</definedName>
    <definedName name="_xlnm.Print_Area" localSheetId="65">'K_15_66 (331)'!$A$19:$N$42</definedName>
    <definedName name="_xlnm.Print_Area" localSheetId="66">'K_15_67 (332)'!$A$19:$N$42</definedName>
    <definedName name="_xlnm.Print_Area" localSheetId="67">'K_15_68 (333)'!$A$19:$N$42</definedName>
    <definedName name="_xlnm.Print_Area" localSheetId="34">'M (229)'!$A$17:$N$40</definedName>
    <definedName name="_xlnm.Print_Area" localSheetId="48">'N (314)'!$A$26:$N$42</definedName>
    <definedName name="_xlnm.Print_Area" localSheetId="8">'NA1 (201)'!$A$26:$L$48</definedName>
    <definedName name="_xlnm.Print_Area" localSheetId="16">'NA1_06 (207)'!$A$17:$M$40</definedName>
    <definedName name="_xlnm.Print_Area" localSheetId="21">'NA1_15_65 (212)'!$A$17:$L$40</definedName>
    <definedName name="_xlnm.Print_Area" localSheetId="22">'NA1_15_66 (213)'!$A$17:$L$40</definedName>
    <definedName name="_xlnm.Print_Area" localSheetId="23">'NA1_15_67 (214)'!$A$17:$L$40</definedName>
    <definedName name="_xlnm.Print_Area" localSheetId="24">'NA1_15_68 (215)'!$A$17:$L$40</definedName>
    <definedName name="_xlnm.Print_Area" localSheetId="10">'NA2 (202)'!$A$26:$L$48</definedName>
    <definedName name="_xlnm.Print_Area" localSheetId="17">'NA2_06 (208)'!$A$17:$M$40</definedName>
    <definedName name="_xlnm.Print_Area" localSheetId="25">'NA2_15_65 (216)'!$A$17:$L$40</definedName>
    <definedName name="_xlnm.Print_Area" localSheetId="26">'NA2_15_66 (217)'!$A$17:$L$40</definedName>
    <definedName name="_xlnm.Print_Area" localSheetId="27">'NA2_15_67 (218)'!$A$17:$L$40</definedName>
    <definedName name="_xlnm.Print_Area" localSheetId="28">'NA2_15_68 (219)'!$A$17:$L$40</definedName>
    <definedName name="_xlnm.Print_Area" localSheetId="18">'NA3_06 (209)'!$A$17:$L$40</definedName>
    <definedName name="_xlnm.Print_Area" localSheetId="11">'NF1 (203)'!$A$17:$M$40</definedName>
    <definedName name="_xlnm.Print_Area" localSheetId="19">'NF1_06 (210)'!$A$17:$M$40</definedName>
    <definedName name="_xlnm.Print_Area" localSheetId="29">'NF1_15 (220)'!$A$17:$M$40</definedName>
    <definedName name="_xlnm.Print_Area" localSheetId="12">'NF2 (204)'!$A$17:$M$40</definedName>
    <definedName name="_xlnm.Print_Area" localSheetId="20">'NF2_06 (211)'!$A$17:$M$40</definedName>
    <definedName name="_xlnm.Print_Area" localSheetId="30">'NF2_15 (221)'!$A$17:$M$40</definedName>
    <definedName name="_xlnm.Print_Area" localSheetId="49">'P (315)'!$A$26:$N$42</definedName>
    <definedName name="_xlnm.Print_Area" localSheetId="68">'Q_15 (334)'!$A$26:$N$42</definedName>
    <definedName name="_xlnm.Print_Area" localSheetId="50">'Q1 (316)'!$A$19:$N$42</definedName>
    <definedName name="_xlnm.Print_Area" localSheetId="60">'Q1_06 (326)'!$A$19:$N$42</definedName>
    <definedName name="_xlnm.Print_Area" localSheetId="51">'Q2 (317)'!$A$26:$N$42</definedName>
    <definedName name="_xlnm.Print_Area" localSheetId="61">'Q2_06 (327)'!$A$19:$N$42</definedName>
    <definedName name="_xlnm.Print_Area" localSheetId="52">'R (318)'!$A$26:$N$42</definedName>
    <definedName name="_xlnm.Print_Area" localSheetId="69">'R_15 (335)'!$A$26:$N$42</definedName>
    <definedName name="_xlnm.Print_Area" localSheetId="62">'R1_06 (328)'!$A$26:$N$42</definedName>
    <definedName name="_xlnm.Print_Area" localSheetId="63">'R2_06 (329)'!$A$26:$N$42</definedName>
    <definedName name="_xlnm.Print_Area" localSheetId="53">'S1 (319)'!$A$26:$N$42</definedName>
    <definedName name="_xlnm.Print_Area" localSheetId="54">'S2 (320)'!$A$26:$N$42</definedName>
    <definedName name="_xlnm.Print_Area" localSheetId="116">'S-AP (702)'!$A$19:$N$42</definedName>
    <definedName name="_xlnm.Print_Area" localSheetId="3">'Summary - Police_S'!$A$1:$H$224</definedName>
    <definedName name="_xlnm.Print_Area" localSheetId="55">'T1 (321)'!$A$26:$N$42</definedName>
    <definedName name="_xlnm.Print_Area" localSheetId="56">'T2 (322)'!$A$26:$N$42</definedName>
    <definedName name="_xlnm.Print_Area" localSheetId="86">'Table 1 (508)'!$A$19:$N$42</definedName>
    <definedName name="_xlnm.Print_Area" localSheetId="79">'Table 2 (502)'!$A$19:$N$42</definedName>
    <definedName name="_xlnm.Print_Area" localSheetId="87">'Table 2 (509)'!$A$19:$N$42</definedName>
    <definedName name="_xlnm.Print_Area" localSheetId="80">'Table 3 (503)'!$A$19:$N$42</definedName>
    <definedName name="_xlnm.Print_Area" localSheetId="88">'Table 4 (510)'!$A$19:$N$42</definedName>
    <definedName name="_xlnm.Print_Area" localSheetId="115">'Table C (701)'!$A$19:$N$41</definedName>
    <definedName name="_xlnm.Print_Area" localSheetId="81">'Table in Appendix A (504)'!$A$19:$N$42</definedName>
    <definedName name="_xlnm.Print_Area" localSheetId="78">'Table1 (501)'!$A$19:$N$42</definedName>
    <definedName name="_xlnm.Print_Area" localSheetId="32">'TVIN_15F (227)'!$A$19:$M$42</definedName>
    <definedName name="_xlnm.Print_Area" localSheetId="33">'TVIN_15GMP (228)'!$A$19:$K$42</definedName>
    <definedName name="_xlnm.Print_Area" localSheetId="31">'TVIN_15M (226)'!$A$19:$M$42</definedName>
    <definedName name="_xlnm.Print_Area" localSheetId="57">'U1 (323)'!$A$19:$N$42</definedName>
    <definedName name="_xlnm.Print_Area" localSheetId="58">'U2 (324)'!$A$26:$N$42</definedName>
    <definedName name="_xlnm.Print_Area" localSheetId="6">'x-Series Number'!$A$25:$N$47</definedName>
    <definedName name="TABLE_AGE_DEF" localSheetId="78">'Table1 (501)'!$B$10</definedName>
    <definedName name="TABLE_AGE_DEF">'x-Series Number'!$B$12</definedName>
    <definedName name="TABLE_AGE_DEF_1" localSheetId="73">'A (404)'!$B$12</definedName>
    <definedName name="TABLE_AGE_DEF_1" localSheetId="100">'A_06 (612)'!$B$12</definedName>
    <definedName name="TABLE_AGE_DEF_1" localSheetId="107">'A_15_65 (619)'!$B$12</definedName>
    <definedName name="TABLE_AGE_DEF_1" localSheetId="108">'A_15_66 (620)'!$B$12</definedName>
    <definedName name="TABLE_AGE_DEF_1" localSheetId="109">'A_15_67 (621)'!$B$12</definedName>
    <definedName name="TABLE_AGE_DEF_1" localSheetId="110">'A_15_68 (622)'!$B$12</definedName>
    <definedName name="TABLE_AGE_DEF_1" localSheetId="89">'A_87 (601)'!$B$12</definedName>
    <definedName name="TABLE_AGE_DEF_1" localSheetId="9">'A1 (201C)'!$B$12</definedName>
    <definedName name="TABLE_AGE_DEF_1" localSheetId="70">'A1 (401)'!$B$12</definedName>
    <definedName name="TABLE_AGE_DEF_1" localSheetId="71">'A2 (402)'!$B$12</definedName>
    <definedName name="TABLE_AGE_DEF_1" localSheetId="72">'B (403)'!$B$12</definedName>
    <definedName name="TABLE_AGE_DEF_1" localSheetId="74">'B (405)'!$B$12</definedName>
    <definedName name="TABLE_AGE_DEF_1" localSheetId="101">'B_06 (613)'!$B$12</definedName>
    <definedName name="TABLE_AGE_DEF_1" localSheetId="111">'B_15 (623)'!$B$12</definedName>
    <definedName name="TABLE_AGE_DEF_1" localSheetId="90">'B_87 (602)'!$B$12</definedName>
    <definedName name="TABLE_AGE_DEF_1" localSheetId="117">'B-AP (703)'!$B$12</definedName>
    <definedName name="TABLE_AGE_DEF_1" localSheetId="75">'C (406)'!$B$12</definedName>
    <definedName name="TABLE_AGE_DEF_1" localSheetId="102">'C_06 (614)'!$B$12</definedName>
    <definedName name="TABLE_AGE_DEF_1" localSheetId="112">'C_15 (624)'!$B$12</definedName>
    <definedName name="TABLE_AGE_DEF_1" localSheetId="91">'C_87 (603)'!$B$12</definedName>
    <definedName name="TABLE_AGE_DEF_1" localSheetId="103">'D_06 (615)'!$B$12</definedName>
    <definedName name="TABLE_AGE_DEF_1" localSheetId="14">'D1 (205)'!$B$12</definedName>
    <definedName name="TABLE_AGE_DEF_1" localSheetId="92">'D1_87 (604)'!$B$12</definedName>
    <definedName name="TABLE_AGE_DEF_1" localSheetId="15">'D2 (206)'!$B$12</definedName>
    <definedName name="TABLE_AGE_DEF_1" localSheetId="93">'D2_87 (605)'!$B$12</definedName>
    <definedName name="TABLE_AGE_DEF_1" localSheetId="104">'E_06 (616)'!$B$12</definedName>
    <definedName name="TABLE_AGE_DEF_1" localSheetId="94">'E1_87 (606)'!$B$12</definedName>
    <definedName name="TABLE_AGE_DEF_1" localSheetId="95">'E2_87 (607)'!$B$12</definedName>
    <definedName name="TABLE_AGE_DEF_1" localSheetId="105">'F_06 (617)'!$B$12</definedName>
    <definedName name="TABLE_AGE_DEF_1" localSheetId="113">'F_15 (625)'!$B$12</definedName>
    <definedName name="TABLE_AGE_DEF_1" localSheetId="13">'F1 (204C)'!$B$12</definedName>
    <definedName name="TABLE_AGE_DEF_1" localSheetId="96">'F1_87 (608)'!$B$12</definedName>
    <definedName name="TABLE_AGE_DEF_1" localSheetId="97">'F2_87 (609)'!$B$12</definedName>
    <definedName name="TABLE_AGE_DEF_1" localSheetId="106">'G_06 (618)'!$B$12</definedName>
    <definedName name="TABLE_AGE_DEF_1" localSheetId="114">'G_15 (626)'!$B$12</definedName>
    <definedName name="TABLE_AGE_DEF_1" localSheetId="98">'G_87 (610)'!$B$12</definedName>
    <definedName name="TABLE_AGE_DEF_1" localSheetId="35">'G1 (301)'!$B$12</definedName>
    <definedName name="TABLE_AGE_DEF_1" localSheetId="39">'G1_06 (305)'!$B$12</definedName>
    <definedName name="TABLE_AGE_DEF_1" localSheetId="43">'G1_15 (309)'!$B$12</definedName>
    <definedName name="TABLE_AGE_DEF_1" localSheetId="36">'G2 (302)'!$B$12</definedName>
    <definedName name="TABLE_AGE_DEF_1" localSheetId="40">'G2_06 (306)'!$B$12</definedName>
    <definedName name="TABLE_AGE_DEF_1" localSheetId="44">'G2_15 (310)'!$B$12</definedName>
    <definedName name="TABLE_AGE_DEF_1" localSheetId="99">'H_87 (611)'!$B$12</definedName>
    <definedName name="TABLE_AGE_DEF_1" localSheetId="37">'H1 (303)'!$B$12</definedName>
    <definedName name="TABLE_AGE_DEF_1" localSheetId="41">'H1_06 (307)'!$B$12</definedName>
    <definedName name="TABLE_AGE_DEF_1" localSheetId="45">'H1_15 (311)'!$B$12</definedName>
    <definedName name="TABLE_AGE_DEF_1" localSheetId="38">'H2 (304)'!$B$12</definedName>
    <definedName name="TABLE_AGE_DEF_1" localSheetId="42">'H2_06 (308)'!$B$12</definedName>
    <definedName name="TABLE_AGE_DEF_1" localSheetId="46">'H2_15 (312)'!$B$12</definedName>
    <definedName name="TABLE_AGE_DEF_1" localSheetId="47">'K (313)'!$B$12</definedName>
    <definedName name="TABLE_AGE_DEF_1" localSheetId="59">'K_06 (325)'!$B$12</definedName>
    <definedName name="TABLE_AGE_DEF_1" localSheetId="64">'K_15_65 (330)'!$B$12</definedName>
    <definedName name="TABLE_AGE_DEF_1" localSheetId="65">'K_15_66 (331)'!$B$12</definedName>
    <definedName name="TABLE_AGE_DEF_1" localSheetId="66">'K_15_67 (332)'!$B$12</definedName>
    <definedName name="TABLE_AGE_DEF_1" localSheetId="67">'K_15_68 (333)'!$B$12</definedName>
    <definedName name="TABLE_AGE_DEF_1" localSheetId="34">'M (229)'!$B$12</definedName>
    <definedName name="TABLE_AGE_DEF_1" localSheetId="48">'N (314)'!$B$12</definedName>
    <definedName name="TABLE_AGE_DEF_1" localSheetId="8">'NA1 (201)'!$B$12</definedName>
    <definedName name="TABLE_AGE_DEF_1" localSheetId="16">'NA1_06 (207)'!$B$12</definedName>
    <definedName name="TABLE_AGE_DEF_1" localSheetId="21">'NA1_15_65 (212)'!$B$12</definedName>
    <definedName name="TABLE_AGE_DEF_1" localSheetId="22">'NA1_15_66 (213)'!$B$12</definedName>
    <definedName name="TABLE_AGE_DEF_1" localSheetId="23">'NA1_15_67 (214)'!$B$12</definedName>
    <definedName name="TABLE_AGE_DEF_1" localSheetId="24">'NA1_15_68 (215)'!$B$12</definedName>
    <definedName name="TABLE_AGE_DEF_1" localSheetId="10">'NA2 (202)'!$B$12</definedName>
    <definedName name="TABLE_AGE_DEF_1" localSheetId="17">'NA2_06 (208)'!$B$12</definedName>
    <definedName name="TABLE_AGE_DEF_1" localSheetId="25">'NA2_15_65 (216)'!$B$12</definedName>
    <definedName name="TABLE_AGE_DEF_1" localSheetId="26">'NA2_15_66 (217)'!$B$12</definedName>
    <definedName name="TABLE_AGE_DEF_1" localSheetId="27">'NA2_15_67 (218)'!$B$12</definedName>
    <definedName name="TABLE_AGE_DEF_1" localSheetId="28">'NA2_15_68 (219)'!$B$12</definedName>
    <definedName name="TABLE_AGE_DEF_1" localSheetId="18">'NA3_06 (209)'!$B$12</definedName>
    <definedName name="TABLE_AGE_DEF_1" localSheetId="11">'NF1 (203)'!$B$12</definedName>
    <definedName name="TABLE_AGE_DEF_1" localSheetId="19">'NF1_06 (210)'!$B$12</definedName>
    <definedName name="TABLE_AGE_DEF_1" localSheetId="29">'NF1_15 (220)'!$B$12</definedName>
    <definedName name="TABLE_AGE_DEF_1" localSheetId="12">'NF2 (204)'!$B$12</definedName>
    <definedName name="TABLE_AGE_DEF_1" localSheetId="20">'NF2_06 (211)'!$B$12</definedName>
    <definedName name="TABLE_AGE_DEF_1" localSheetId="30">'NF2_15 (221)'!$B$12</definedName>
    <definedName name="TABLE_AGE_DEF_1" localSheetId="49">'P (315)'!$B$12</definedName>
    <definedName name="TABLE_AGE_DEF_1" localSheetId="68">'Q_15 (334)'!$B$12</definedName>
    <definedName name="TABLE_AGE_DEF_1" localSheetId="50">'Q1 (316)'!$B$12</definedName>
    <definedName name="TABLE_AGE_DEF_1" localSheetId="60">'Q1_06 (326)'!$B$12</definedName>
    <definedName name="TABLE_AGE_DEF_1" localSheetId="51">'Q2 (317)'!$B$12</definedName>
    <definedName name="TABLE_AGE_DEF_1" localSheetId="61">'Q2_06 (327)'!$B$12</definedName>
    <definedName name="TABLE_AGE_DEF_1" localSheetId="52">'R (318)'!$B$12</definedName>
    <definedName name="TABLE_AGE_DEF_1" localSheetId="69">'R_15 (335)'!$B$12</definedName>
    <definedName name="TABLE_AGE_DEF_1" localSheetId="62">'R1_06 (328)'!$B$12</definedName>
    <definedName name="TABLE_AGE_DEF_1" localSheetId="63">'R2_06 (329)'!$B$12</definedName>
    <definedName name="TABLE_AGE_DEF_1" localSheetId="53">'S1 (319)'!$B$12</definedName>
    <definedName name="TABLE_AGE_DEF_1" localSheetId="54">'S2 (320)'!$B$12</definedName>
    <definedName name="TABLE_AGE_DEF_1" localSheetId="116">'S-AP (702)'!$B$12</definedName>
    <definedName name="TABLE_AGE_DEF_1" localSheetId="55">'T1 (321)'!$B$12</definedName>
    <definedName name="TABLE_AGE_DEF_1" localSheetId="56">'T2 (322)'!$B$12</definedName>
    <definedName name="table_age_def_1" localSheetId="82">'Table 1 (505)'!$B$11</definedName>
    <definedName name="TABLE_AGE_DEF_1" localSheetId="86">'Table 1 (508)'!$B$12</definedName>
    <definedName name="TABLE_AGE_DEF_1" localSheetId="83">'Table 1A (505A)'!$B$12</definedName>
    <definedName name="TABLE_AGE_DEF_1" localSheetId="79">'Table 2 (502)'!$B$12</definedName>
    <definedName name="table_age_def_1" localSheetId="84">'Table 2 (506)'!$B$11</definedName>
    <definedName name="TABLE_AGE_DEF_1" localSheetId="87">'Table 2 (509)'!$B$12</definedName>
    <definedName name="TABLE_AGE_DEF_1" localSheetId="80">'Table 3 (503)'!$B$12</definedName>
    <definedName name="table_age_def_1" localSheetId="85">'Table 3 (507)'!$B$11</definedName>
    <definedName name="TABLE_AGE_DEF_1" localSheetId="88">'Table 4 (510)'!$B$12</definedName>
    <definedName name="TABLE_AGE_DEF_1" localSheetId="115">'Table C (701)'!$B$12</definedName>
    <definedName name="TABLE_AGE_DEF_1" localSheetId="81">'Table in Appendix A (504)'!$B$12</definedName>
    <definedName name="TABLE_AGE_DEF_1" localSheetId="78">'Table1 (501)'!$B$10</definedName>
    <definedName name="TABLE_AGE_DEF_1" localSheetId="32">'TVIN_15F (227)'!$B$12</definedName>
    <definedName name="TABLE_AGE_DEF_1" localSheetId="33">'TVIN_15GMP (228)'!$B$12</definedName>
    <definedName name="TABLE_AGE_DEF_1" localSheetId="31">'TVIN_15M (226)'!$B$12</definedName>
    <definedName name="TABLE_AGE_DEF_1" localSheetId="57">'U1 (323)'!$B$12</definedName>
    <definedName name="TABLE_AGE_DEF_1" localSheetId="58">'U2 (324)'!$B$12</definedName>
    <definedName name="TABLE_AREA" localSheetId="105">'F_06 (617)'!$A$26:$B$38</definedName>
    <definedName name="TABLE_AREA" localSheetId="113">'F_15 (625)'!$A$26:$B$38</definedName>
    <definedName name="TABLE_AREA" localSheetId="106">'G_06 (618)'!#REF!</definedName>
    <definedName name="TABLE_AREA" localSheetId="114">'G_15 (626)'!#REF!</definedName>
    <definedName name="TABLE_AREA" localSheetId="98">'G_87 (610)'!$A$26:$B$40</definedName>
    <definedName name="TABLE_AREA" localSheetId="99">'H_87 (611)'!#REF!</definedName>
    <definedName name="TABLE_AREA" localSheetId="88">'Table 4 (510)'!#REF!</definedName>
    <definedName name="TABLE_AREA" localSheetId="78">'Table1 (501)'!$A$26:$B$65</definedName>
    <definedName name="TABLE_AREA">'x-Series Number'!$A$25:$B$64</definedName>
    <definedName name="TABLE_AREA_1" localSheetId="73">'A (404)'!$A$26:$B$37</definedName>
    <definedName name="TABLE_AREA_1" localSheetId="100">'A_06 (612)'!$A$26:$C$73</definedName>
    <definedName name="TABLE_AREA_1" localSheetId="107">'A_15_65 (619)'!$A$26:$B$73</definedName>
    <definedName name="TABLE_AREA_1" localSheetId="108">'A_15_66 (620)'!$A$26:$B$74</definedName>
    <definedName name="TABLE_AREA_1" localSheetId="109">'A_15_67 (621)'!$A$26:$B$75</definedName>
    <definedName name="TABLE_AREA_1" localSheetId="110">'A_15_68 (622)'!$A$26:$B$76</definedName>
    <definedName name="TABLE_AREA_1" localSheetId="89">'A_87 (601)'!$A$26:$B$68</definedName>
    <definedName name="TABLE_AREA_1" localSheetId="70">'A1 (401)'!$A$26:$G$38</definedName>
    <definedName name="TABLE_AREA_1" localSheetId="71">'A2 (402)'!$A$26:$G$38</definedName>
    <definedName name="TABLE_AREA_1" localSheetId="72">'B (403)'!$A$26:$O$38</definedName>
    <definedName name="TABLE_AREA_1" localSheetId="74">'B (405)'!$A$26:$B$37</definedName>
    <definedName name="TABLE_AREA_1" localSheetId="101">'B_06 (613)'!$A$26:$L$38</definedName>
    <definedName name="TABLE_AREA_1" localSheetId="111">'B_15 (623)'!$A$26:$P$38</definedName>
    <definedName name="TABLE_AREA_1" localSheetId="90">'B_87 (602)'!$A$26:$S$38</definedName>
    <definedName name="TABLE_AREA_1" localSheetId="117">'B-AP (703)'!$A$26:$B$66</definedName>
    <definedName name="TABLE_AREA_1" localSheetId="75">'C (406)'!$A$26:$I$38</definedName>
    <definedName name="TABLE_AREA_1" localSheetId="102">'C_06 (614)'!$A$26:$AW$38</definedName>
    <definedName name="TABLE_AREA_1" localSheetId="112">'C_15 (624)'!$A$26:$AY$38</definedName>
    <definedName name="TABLE_AREA_1" localSheetId="91">'C_87 (603)'!$A$26:$AJ$38</definedName>
    <definedName name="TABLE_AREA_1" localSheetId="103">'D_06 (615)'!$A$26:$L$38</definedName>
    <definedName name="TABLE_AREA_1" localSheetId="14">'D1 (205)'!$A$26:$C$33</definedName>
    <definedName name="TABLE_AREA_1" localSheetId="92">'D1_87 (604)'!$A$26:$N$38</definedName>
    <definedName name="TABLE_AREA_1" localSheetId="15">'D2 (206)'!$A$26:$C$33</definedName>
    <definedName name="TABLE_AREA_1" localSheetId="93">'D2_87 (605)'!$A$26:$AK$38</definedName>
    <definedName name="TABLE_AREA_1" localSheetId="104">'E_06 (616)'!$A$26:$AW$38</definedName>
    <definedName name="TABLE_AREA_1" localSheetId="94">'E1_87 (606)'!$A$26:$I$38</definedName>
    <definedName name="TABLE_AREA_1" localSheetId="95">'E2_87 (607)'!$A$26:$AF$38</definedName>
    <definedName name="TABLE_AREA_1" localSheetId="105">'F_06 (617)'!#REF!</definedName>
    <definedName name="TABLE_AREA_1" localSheetId="113">'F_15 (625)'!#REF!</definedName>
    <definedName name="TABLE_AREA_1" localSheetId="96">'F1_87 (608)'!$A$26:$S$38</definedName>
    <definedName name="TABLE_AREA_1" localSheetId="97">'F2_87 (609)'!$A$26:$AP$38</definedName>
    <definedName name="TABLE_AREA_1" localSheetId="106">'G_06 (618)'!#REF!</definedName>
    <definedName name="TABLE_AREA_1" localSheetId="114">'G_15 (626)'!#REF!</definedName>
    <definedName name="TABLE_AREA_1" localSheetId="98">'G_87 (610)'!#REF!</definedName>
    <definedName name="TABLE_AREA_1" localSheetId="35">'G1 (301)'!$A$26:$D$74</definedName>
    <definedName name="TABLE_AREA_1" localSheetId="39">'G1_06 (305)'!$A$26:$D$67</definedName>
    <definedName name="TABLE_AREA_1" localSheetId="43">'G1_15 (309)'!$A$26:$D$67</definedName>
    <definedName name="TABLE_AREA_1" localSheetId="36">'G2 (302)'!$A$26:$D$74</definedName>
    <definedName name="TABLE_AREA_1" localSheetId="40">'G2_06 (306)'!$A$26:$D$67</definedName>
    <definedName name="TABLE_AREA_1" localSheetId="44">'G2_15 (310)'!$A$26:$D$67</definedName>
    <definedName name="TABLE_AREA_1" localSheetId="99">'H_87 (611)'!#REF!</definedName>
    <definedName name="TABLE_AREA_1" localSheetId="37">'H1 (303)'!$A$26:$D$102</definedName>
    <definedName name="TABLE_AREA_1" localSheetId="41">'H1_06 (307)'!$A$26:$D$102</definedName>
    <definedName name="TABLE_AREA_1" localSheetId="45">'H1_15 (311)'!$A$26:$D$102</definedName>
    <definedName name="TABLE_AREA_1" localSheetId="38">'H2 (304)'!$A$26:$D$102</definedName>
    <definedName name="TABLE_AREA_1" localSheetId="42">'H2_06 (308)'!$A$26:$D$102</definedName>
    <definedName name="TABLE_AREA_1" localSheetId="46">'H2_15 (312)'!$A$26:$D$102</definedName>
    <definedName name="TABLE_AREA_1" localSheetId="47">'K (313)'!$A$26:$C$106</definedName>
    <definedName name="TABLE_AREA_1" localSheetId="59">'K_06 (325)'!$A$26:$E$105</definedName>
    <definedName name="TABLE_AREA_1" localSheetId="64">'K_15_65 (330)'!$A$26:$C$106</definedName>
    <definedName name="TABLE_AREA_1" localSheetId="65">'K_15_66 (331)'!$A$26:$C$106</definedName>
    <definedName name="TABLE_AREA_1" localSheetId="66">'K_15_67 (332)'!$A$26:$C$106</definedName>
    <definedName name="TABLE_AREA_1" localSheetId="67">'K_15_68 (333)'!$A$26:$C$106</definedName>
    <definedName name="TABLE_AREA_1" localSheetId="34">'M (229)'!$A$26:$C$38</definedName>
    <definedName name="TABLE_AREA_1" localSheetId="48">'N (314)'!$A$26:$U$38</definedName>
    <definedName name="TABLE_AREA_1" localSheetId="8">'NA1 (201)'!$A$26:$C$68</definedName>
    <definedName name="TABLE_AREA_1" localSheetId="16">'NA1_06 (207)'!$A$26:$D$73</definedName>
    <definedName name="TABLE_AREA_1" localSheetId="21">'NA1_15_65 (212)'!$A$26:$C$73</definedName>
    <definedName name="TABLE_AREA_1" localSheetId="22">'NA1_15_66 (213)'!$A$26:$C$74</definedName>
    <definedName name="TABLE_AREA_1" localSheetId="23">'NA1_15_67 (214)'!$A$26:$C$75</definedName>
    <definedName name="TABLE_AREA_1" localSheetId="24">'NA1_15_68 (215)'!$A$26:$C$76</definedName>
    <definedName name="TABLE_AREA_1" localSheetId="10">'NA2 (202)'!$A$26:$C$68</definedName>
    <definedName name="TABLE_AREA_1" localSheetId="17">'NA2_06 (208)'!$A$26:$D$68</definedName>
    <definedName name="TABLE_AREA_1" localSheetId="25">'NA2_15_65 (216)'!$A$26:$C$73</definedName>
    <definedName name="TABLE_AREA_1" localSheetId="26">'NA2_15_66 (217)'!$A$26:$C$74</definedName>
    <definedName name="TABLE_AREA_1" localSheetId="27">'NA2_15_67 (218)'!$A$26:$C$75</definedName>
    <definedName name="TABLE_AREA_1" localSheetId="28">'NA2_15_68 (219)'!$A$26:$C$76</definedName>
    <definedName name="TABLE_AREA_1" localSheetId="18">'NA3_06 (209)'!$A$26:$D$31</definedName>
    <definedName name="TABLE_AREA_1" localSheetId="11">'NF1 (203)'!$A$26:$C$38</definedName>
    <definedName name="TABLE_AREA_1" localSheetId="19">'NF1_06 (210)'!$A$26:$D$36</definedName>
    <definedName name="TABLE_AREA_1" localSheetId="29">'NF1_15 (220)'!$A$26:$C$31</definedName>
    <definedName name="TABLE_AREA_1" localSheetId="12">'NF2 (204)'!$A$26:$C$38</definedName>
    <definedName name="TABLE_AREA_1" localSheetId="20">'NF2_06 (211)'!$A$26:$D$36</definedName>
    <definedName name="TABLE_AREA_1" localSheetId="30">'NF2_15 (221)'!$A$26:$C$31</definedName>
    <definedName name="TABLE_AREA_1" localSheetId="49">'P (315)'!$A$26:$AF$38</definedName>
    <definedName name="TABLE_AREA_1" localSheetId="68">'Q_15 (334)'!$A$26:$P$38</definedName>
    <definedName name="TABLE_AREA_1" localSheetId="50">'Q1 (316)'!$A$26:$I$38</definedName>
    <definedName name="TABLE_AREA_1" localSheetId="60">'Q1_06 (326)'!$A$26:$L$38</definedName>
    <definedName name="TABLE_AREA_1" localSheetId="51">'Q2 (317)'!$A$26:$AF$38</definedName>
    <definedName name="TABLE_AREA_1" localSheetId="61">'Q2_06 (327)'!$A$26:$L$38</definedName>
    <definedName name="TABLE_AREA_1" localSheetId="52">'R (318)'!$A$26:$AP$38</definedName>
    <definedName name="TABLE_AREA_1" localSheetId="69">'R_15 (335)'!$A$26:$AY$38</definedName>
    <definedName name="TABLE_AREA_1" localSheetId="62">'R1_06 (328)'!$A$26:$AW$38</definedName>
    <definedName name="TABLE_AREA_1" localSheetId="63">'R2_06 (329)'!$A$26:$AW$38</definedName>
    <definedName name="TABLE_AREA_1" localSheetId="53">'S1 (319)'!$A$26:$S$38</definedName>
    <definedName name="TABLE_AREA_1" localSheetId="54">'S2 (320)'!$A$26:$AP$38</definedName>
    <definedName name="TABLE_AREA_1" localSheetId="116">'S-AP (702)'!$A$26:$C$66</definedName>
    <definedName name="TABLE_AREA_1" localSheetId="55">'T1 (321)'!$A$26:$N$38</definedName>
    <definedName name="TABLE_AREA_1" localSheetId="56">'T2 (322)'!$A$26:$AK$38</definedName>
    <definedName name="table_area_1" localSheetId="82">'Table 1 (505)'!$A$26:$M$55</definedName>
    <definedName name="TABLE_AREA_1" localSheetId="86">'Table 1 (508)'!$A$26:$B$27</definedName>
    <definedName name="TABLE_AREA_1" localSheetId="83">'Table 1A (505A)'!$A$26:$M$42</definedName>
    <definedName name="TABLE_AREA_1" localSheetId="79">'Table 2 (502)'!$A$26:$C$66</definedName>
    <definedName name="table_area_1" localSheetId="84">'Table 2 (506)'!$A$25:$M$34</definedName>
    <definedName name="TABLE_AREA_1" localSheetId="87">'Table 2 (509)'!$A$26:$B$47</definedName>
    <definedName name="TABLE_AREA_1" localSheetId="80">'Table 3 (503)'!$A$26:$B$66</definedName>
    <definedName name="table_area_1" localSheetId="85">'Table 3 (507)'!$A$24:$M$33</definedName>
    <definedName name="TABLE_AREA_1" localSheetId="88">'Table 4 (510)'!$A$26:$B$27</definedName>
    <definedName name="TABLE_AREA_1" localSheetId="115">'Table C (701)'!$A$26:$M$39</definedName>
    <definedName name="TABLE_AREA_1" localSheetId="81">'Table in Appendix A (504)'!$A$26:$M$37</definedName>
    <definedName name="TABLE_AREA_1" localSheetId="78">'Table1 (501)'!$A$26:$C$66</definedName>
    <definedName name="TABLE_AREA_1" localSheetId="32">'TVIN_15F (227)'!$A$26:$B$76</definedName>
    <definedName name="TABLE_AREA_1" localSheetId="33">'TVIN_15GMP (228)'!$A$26:$C$31</definedName>
    <definedName name="TABLE_AREA_1" localSheetId="31">'TVIN_15M (226)'!$A$26:$B$76</definedName>
    <definedName name="TABLE_AREA_1" localSheetId="57">'U1 (323)'!$A$26:$L$38</definedName>
    <definedName name="TABLE_AREA_1" localSheetId="58">'U2 (324)'!$A$26:$AF$38</definedName>
    <definedName name="TABLE_ASSUMPTION_SET_1" localSheetId="73">'A (404)'!$B$21</definedName>
    <definedName name="TABLE_ASSUMPTION_SET_1" localSheetId="100">'A_06 (612)'!$B$21</definedName>
    <definedName name="TABLE_ASSUMPTION_SET_1" localSheetId="107">'A_15_65 (619)'!$B$21</definedName>
    <definedName name="TABLE_ASSUMPTION_SET_1" localSheetId="108">'A_15_66 (620)'!$B$21</definedName>
    <definedName name="TABLE_ASSUMPTION_SET_1" localSheetId="109">'A_15_67 (621)'!$B$21</definedName>
    <definedName name="TABLE_ASSUMPTION_SET_1" localSheetId="110">'A_15_68 (622)'!$B$21</definedName>
    <definedName name="TABLE_ASSUMPTION_SET_1" localSheetId="89">'A_87 (601)'!$B$21</definedName>
    <definedName name="TABLE_ASSUMPTION_SET_1" localSheetId="9">'A1 (201C)'!$B$21</definedName>
    <definedName name="TABLE_ASSUMPTION_SET_1" localSheetId="70">'A1 (401)'!$B$21</definedName>
    <definedName name="TABLE_ASSUMPTION_SET_1" localSheetId="71">'A2 (402)'!$B$21</definedName>
    <definedName name="TABLE_ASSUMPTION_SET_1" localSheetId="72">'B (403)'!$B$21</definedName>
    <definedName name="TABLE_ASSUMPTION_SET_1" localSheetId="74">'B (405)'!$B$21</definedName>
    <definedName name="TABLE_ASSUMPTION_SET_1" localSheetId="101">'B_06 (613)'!$B$21</definedName>
    <definedName name="TABLE_ASSUMPTION_SET_1" localSheetId="111">'B_15 (623)'!$B$21</definedName>
    <definedName name="TABLE_ASSUMPTION_SET_1" localSheetId="90">'B_87 (602)'!$B$21</definedName>
    <definedName name="TABLE_ASSUMPTION_SET_1" localSheetId="117">'B-AP (703)'!$B$21</definedName>
    <definedName name="TABLE_ASSUMPTION_SET_1" localSheetId="75">'C (406)'!$B$21</definedName>
    <definedName name="TABLE_ASSUMPTION_SET_1" localSheetId="102">'C_06 (614)'!$B$21</definedName>
    <definedName name="TABLE_ASSUMPTION_SET_1" localSheetId="112">'C_15 (624)'!$B$21</definedName>
    <definedName name="TABLE_ASSUMPTION_SET_1" localSheetId="91">'C_87 (603)'!$B$21</definedName>
    <definedName name="TABLE_ASSUMPTION_SET_1" localSheetId="103">'D_06 (615)'!$B$21</definedName>
    <definedName name="TABLE_ASSUMPTION_SET_1" localSheetId="14">'D1 (205)'!$B$21</definedName>
    <definedName name="TABLE_ASSUMPTION_SET_1" localSheetId="92">'D1_87 (604)'!$B$21</definedName>
    <definedName name="TABLE_ASSUMPTION_SET_1" localSheetId="15">'D2 (206)'!$B$21</definedName>
    <definedName name="TABLE_ASSUMPTION_SET_1" localSheetId="93">'D2_87 (605)'!$B$21</definedName>
    <definedName name="TABLE_ASSUMPTION_SET_1" localSheetId="104">'E_06 (616)'!$B$21</definedName>
    <definedName name="TABLE_ASSUMPTION_SET_1" localSheetId="94">'E1_87 (606)'!$B$21</definedName>
    <definedName name="TABLE_ASSUMPTION_SET_1" localSheetId="95">'E2_87 (607)'!$B$21</definedName>
    <definedName name="TABLE_ASSUMPTION_SET_1" localSheetId="105">'F_06 (617)'!$B$21</definedName>
    <definedName name="TABLE_ASSUMPTION_SET_1" localSheetId="113">'F_15 (625)'!$B$21</definedName>
    <definedName name="TABLE_ASSUMPTION_SET_1" localSheetId="13">'F1 (204C)'!$B$21</definedName>
    <definedName name="TABLE_ASSUMPTION_SET_1" localSheetId="96">'F1_87 (608)'!$B$21</definedName>
    <definedName name="TABLE_ASSUMPTION_SET_1" localSheetId="97">'F2_87 (609)'!$B$21</definedName>
    <definedName name="TABLE_ASSUMPTION_SET_1" localSheetId="106">'G_06 (618)'!$B$21</definedName>
    <definedName name="TABLE_ASSUMPTION_SET_1" localSheetId="114">'G_15 (626)'!$B$21</definedName>
    <definedName name="TABLE_ASSUMPTION_SET_1" localSheetId="98">'G_87 (610)'!$B$21</definedName>
    <definedName name="TABLE_ASSUMPTION_SET_1" localSheetId="35">'G1 (301)'!$B$21</definedName>
    <definedName name="TABLE_ASSUMPTION_SET_1" localSheetId="39">'G1_06 (305)'!$B$21</definedName>
    <definedName name="TABLE_ASSUMPTION_SET_1" localSheetId="43">'G1_15 (309)'!$B$21</definedName>
    <definedName name="TABLE_ASSUMPTION_SET_1" localSheetId="36">'G2 (302)'!$B$21</definedName>
    <definedName name="TABLE_ASSUMPTION_SET_1" localSheetId="40">'G2_06 (306)'!$B$21</definedName>
    <definedName name="TABLE_ASSUMPTION_SET_1" localSheetId="44">'G2_15 (310)'!$B$21</definedName>
    <definedName name="TABLE_ASSUMPTION_SET_1" localSheetId="99">'H_87 (611)'!$B$21</definedName>
    <definedName name="TABLE_ASSUMPTION_SET_1" localSheetId="37">'H1 (303)'!$B$21</definedName>
    <definedName name="TABLE_ASSUMPTION_SET_1" localSheetId="41">'H1_06 (307)'!$B$21</definedName>
    <definedName name="TABLE_ASSUMPTION_SET_1" localSheetId="45">'H1_15 (311)'!$B$21</definedName>
    <definedName name="TABLE_ASSUMPTION_SET_1" localSheetId="38">'H2 (304)'!$B$21</definedName>
    <definedName name="TABLE_ASSUMPTION_SET_1" localSheetId="42">'H2_06 (308)'!$B$21</definedName>
    <definedName name="TABLE_ASSUMPTION_SET_1" localSheetId="46">'H2_15 (312)'!$B$21</definedName>
    <definedName name="TABLE_ASSUMPTION_SET_1" localSheetId="47">'K (313)'!$B$21</definedName>
    <definedName name="TABLE_ASSUMPTION_SET_1" localSheetId="59">'K_06 (325)'!$B$21</definedName>
    <definedName name="TABLE_ASSUMPTION_SET_1" localSheetId="64">'K_15_65 (330)'!$B$21</definedName>
    <definedName name="TABLE_ASSUMPTION_SET_1" localSheetId="65">'K_15_66 (331)'!$B$21</definedName>
    <definedName name="TABLE_ASSUMPTION_SET_1" localSheetId="66">'K_15_67 (332)'!$B$21</definedName>
    <definedName name="TABLE_ASSUMPTION_SET_1" localSheetId="67">'K_15_68 (333)'!$B$21</definedName>
    <definedName name="TABLE_ASSUMPTION_SET_1" localSheetId="34">'M (229)'!$B$21</definedName>
    <definedName name="TABLE_ASSUMPTION_SET_1" localSheetId="48">'N (314)'!$B$21</definedName>
    <definedName name="TABLE_ASSUMPTION_SET_1" localSheetId="8">'NA1 (201)'!$B$21</definedName>
    <definedName name="TABLE_ASSUMPTION_SET_1" localSheetId="16">'NA1_06 (207)'!$B$21</definedName>
    <definedName name="TABLE_ASSUMPTION_SET_1" localSheetId="21">'NA1_15_65 (212)'!$B$21</definedName>
    <definedName name="TABLE_ASSUMPTION_SET_1" localSheetId="22">'NA1_15_66 (213)'!$B$21</definedName>
    <definedName name="TABLE_ASSUMPTION_SET_1" localSheetId="23">'NA1_15_67 (214)'!$B$21</definedName>
    <definedName name="TABLE_ASSUMPTION_SET_1" localSheetId="24">'NA1_15_68 (215)'!$B$21</definedName>
    <definedName name="TABLE_ASSUMPTION_SET_1" localSheetId="10">'NA2 (202)'!$B$21</definedName>
    <definedName name="TABLE_ASSUMPTION_SET_1" localSheetId="17">'NA2_06 (208)'!$B$21</definedName>
    <definedName name="TABLE_ASSUMPTION_SET_1" localSheetId="25">'NA2_15_65 (216)'!$B$21</definedName>
    <definedName name="TABLE_ASSUMPTION_SET_1" localSheetId="26">'NA2_15_66 (217)'!$B$21</definedName>
    <definedName name="TABLE_ASSUMPTION_SET_1" localSheetId="27">'NA2_15_67 (218)'!$B$21</definedName>
    <definedName name="TABLE_ASSUMPTION_SET_1" localSheetId="28">'NA2_15_68 (219)'!$B$21</definedName>
    <definedName name="TABLE_ASSUMPTION_SET_1" localSheetId="18">'NA3_06 (209)'!$B$21</definedName>
    <definedName name="TABLE_ASSUMPTION_SET_1" localSheetId="11">'NF1 (203)'!$B$21</definedName>
    <definedName name="TABLE_ASSUMPTION_SET_1" localSheetId="19">'NF1_06 (210)'!$B$21</definedName>
    <definedName name="TABLE_ASSUMPTION_SET_1" localSheetId="29">'NF1_15 (220)'!$B$21</definedName>
    <definedName name="TABLE_ASSUMPTION_SET_1" localSheetId="12">'NF2 (204)'!$B$21</definedName>
    <definedName name="TABLE_ASSUMPTION_SET_1" localSheetId="20">'NF2_06 (211)'!$B$21</definedName>
    <definedName name="TABLE_ASSUMPTION_SET_1" localSheetId="30">'NF2_15 (221)'!$B$21</definedName>
    <definedName name="TABLE_ASSUMPTION_SET_1" localSheetId="49">'P (315)'!$B$21</definedName>
    <definedName name="TABLE_ASSUMPTION_SET_1" localSheetId="68">'Q_15 (334)'!$B$21</definedName>
    <definedName name="TABLE_ASSUMPTION_SET_1" localSheetId="50">'Q1 (316)'!$B$21</definedName>
    <definedName name="TABLE_ASSUMPTION_SET_1" localSheetId="60">'Q1_06 (326)'!$B$21</definedName>
    <definedName name="TABLE_ASSUMPTION_SET_1" localSheetId="51">'Q2 (317)'!$B$21</definedName>
    <definedName name="TABLE_ASSUMPTION_SET_1" localSheetId="61">'Q2_06 (327)'!$B$21</definedName>
    <definedName name="TABLE_ASSUMPTION_SET_1" localSheetId="52">'R (318)'!$B$21</definedName>
    <definedName name="TABLE_ASSUMPTION_SET_1" localSheetId="69">'R_15 (335)'!$B$21</definedName>
    <definedName name="TABLE_ASSUMPTION_SET_1" localSheetId="62">'R1_06 (328)'!$B$21</definedName>
    <definedName name="TABLE_ASSUMPTION_SET_1" localSheetId="63">'R2_06 (329)'!$B$21</definedName>
    <definedName name="TABLE_ASSUMPTION_SET_1" localSheetId="53">'S1 (319)'!$B$21</definedName>
    <definedName name="TABLE_ASSUMPTION_SET_1" localSheetId="54">'S2 (320)'!$B$21</definedName>
    <definedName name="TABLE_ASSUMPTION_SET_1" localSheetId="116">'S-AP (702)'!$B$21</definedName>
    <definedName name="TABLE_ASSUMPTION_SET_1" localSheetId="55">'T1 (321)'!$B$21</definedName>
    <definedName name="TABLE_ASSUMPTION_SET_1" localSheetId="56">'T2 (322)'!$B$21</definedName>
    <definedName name="TABLE_ASSUMPTION_SET_1" localSheetId="86">'Table 1 (508)'!$B$21</definedName>
    <definedName name="TABLE_ASSUMPTION_SET_1" localSheetId="83">'Table 1A (505A)'!$B$21</definedName>
    <definedName name="TABLE_ASSUMPTION_SET_1" localSheetId="79">'Table 2 (502)'!$B$21</definedName>
    <definedName name="TABLE_ASSUMPTION_SET_1" localSheetId="87">'Table 2 (509)'!$B$21</definedName>
    <definedName name="TABLE_ASSUMPTION_SET_1" localSheetId="80">'Table 3 (503)'!$B$21</definedName>
    <definedName name="TABLE_ASSUMPTION_SET_1" localSheetId="88">'Table 4 (510)'!$B$21</definedName>
    <definedName name="TABLE_ASSUMPTION_SET_1" localSheetId="115">'Table C (701)'!$B$21</definedName>
    <definedName name="TABLE_ASSUMPTION_SET_1" localSheetId="81">'Table in Appendix A (504)'!$B$21</definedName>
    <definedName name="TABLE_ASSUMPTION_SET_1" localSheetId="32">'TVIN_15F (227)'!$B$21</definedName>
    <definedName name="TABLE_ASSUMPTION_SET_1" localSheetId="33">'TVIN_15GMP (228)'!$B$21</definedName>
    <definedName name="TABLE_ASSUMPTION_SET_1" localSheetId="31">'TVIN_15M (226)'!$B$21</definedName>
    <definedName name="TABLE_ASSUMPTION_SET_1" localSheetId="57">'U1 (323)'!$B$21</definedName>
    <definedName name="TABLE_ASSUMPTION_SET_1" localSheetId="58">'U2 (324)'!$B$21</definedName>
    <definedName name="TABLE_CLIENT" localSheetId="78">'Table1 (501)'!$B$5</definedName>
    <definedName name="TABLE_CLIENT">'x-Series Number'!$B$7</definedName>
    <definedName name="TABLE_CLIENT_1" localSheetId="73">'A (404)'!$B$7</definedName>
    <definedName name="TABLE_CLIENT_1" localSheetId="100">'A_06 (612)'!$B$7</definedName>
    <definedName name="TABLE_CLIENT_1" localSheetId="107">'A_15_65 (619)'!$B$7</definedName>
    <definedName name="TABLE_CLIENT_1" localSheetId="108">'A_15_66 (620)'!$B$7</definedName>
    <definedName name="TABLE_CLIENT_1" localSheetId="109">'A_15_67 (621)'!$B$7</definedName>
    <definedName name="TABLE_CLIENT_1" localSheetId="110">'A_15_68 (622)'!$B$7</definedName>
    <definedName name="TABLE_CLIENT_1" localSheetId="89">'A_87 (601)'!$B$7</definedName>
    <definedName name="TABLE_CLIENT_1" localSheetId="9">'A1 (201C)'!$B$7</definedName>
    <definedName name="TABLE_CLIENT_1" localSheetId="70">'A1 (401)'!$B$7</definedName>
    <definedName name="TABLE_CLIENT_1" localSheetId="71">'A2 (402)'!$B$7</definedName>
    <definedName name="TABLE_CLIENT_1" localSheetId="72">'B (403)'!$B$7</definedName>
    <definedName name="TABLE_CLIENT_1" localSheetId="74">'B (405)'!$B$7</definedName>
    <definedName name="TABLE_CLIENT_1" localSheetId="101">'B_06 (613)'!$B$7</definedName>
    <definedName name="TABLE_CLIENT_1" localSheetId="111">'B_15 (623)'!$B$7</definedName>
    <definedName name="TABLE_CLIENT_1" localSheetId="90">'B_87 (602)'!$B$7</definedName>
    <definedName name="TABLE_CLIENT_1" localSheetId="117">'B-AP (703)'!$B$7</definedName>
    <definedName name="TABLE_CLIENT_1" localSheetId="75">'C (406)'!$B$7</definedName>
    <definedName name="TABLE_CLIENT_1" localSheetId="102">'C_06 (614)'!$B$7</definedName>
    <definedName name="TABLE_CLIENT_1" localSheetId="112">'C_15 (624)'!$B$7</definedName>
    <definedName name="TABLE_CLIENT_1" localSheetId="91">'C_87 (603)'!$B$7</definedName>
    <definedName name="TABLE_CLIENT_1" localSheetId="103">'D_06 (615)'!$B$7</definedName>
    <definedName name="TABLE_CLIENT_1" localSheetId="14">'D1 (205)'!$B$7</definedName>
    <definedName name="TABLE_CLIENT_1" localSheetId="92">'D1_87 (604)'!$B$7</definedName>
    <definedName name="TABLE_CLIENT_1" localSheetId="15">'D2 (206)'!$B$7</definedName>
    <definedName name="TABLE_CLIENT_1" localSheetId="93">'D2_87 (605)'!$B$7</definedName>
    <definedName name="TABLE_CLIENT_1" localSheetId="104">'E_06 (616)'!$B$7</definedName>
    <definedName name="TABLE_CLIENT_1" localSheetId="94">'E1_87 (606)'!$B$7</definedName>
    <definedName name="TABLE_CLIENT_1" localSheetId="95">'E2_87 (607)'!$B$7</definedName>
    <definedName name="TABLE_CLIENT_1" localSheetId="105">'F_06 (617)'!$B$7</definedName>
    <definedName name="TABLE_CLIENT_1" localSheetId="113">'F_15 (625)'!$B$7</definedName>
    <definedName name="TABLE_CLIENT_1" localSheetId="13">'F1 (204C)'!$B$7</definedName>
    <definedName name="TABLE_CLIENT_1" localSheetId="96">'F1_87 (608)'!$B$7</definedName>
    <definedName name="TABLE_CLIENT_1" localSheetId="97">'F2_87 (609)'!$B$7</definedName>
    <definedName name="TABLE_CLIENT_1" localSheetId="106">'G_06 (618)'!$B$7</definedName>
    <definedName name="TABLE_CLIENT_1" localSheetId="114">'G_15 (626)'!$B$7</definedName>
    <definedName name="TABLE_CLIENT_1" localSheetId="98">'G_87 (610)'!$B$7</definedName>
    <definedName name="TABLE_CLIENT_1" localSheetId="35">'G1 (301)'!$B$7</definedName>
    <definedName name="TABLE_CLIENT_1" localSheetId="39">'G1_06 (305)'!$B$7</definedName>
    <definedName name="TABLE_CLIENT_1" localSheetId="43">'G1_15 (309)'!$B$7</definedName>
    <definedName name="TABLE_CLIENT_1" localSheetId="36">'G2 (302)'!$B$7</definedName>
    <definedName name="TABLE_CLIENT_1" localSheetId="40">'G2_06 (306)'!$B$7</definedName>
    <definedName name="TABLE_CLIENT_1" localSheetId="44">'G2_15 (310)'!$B$7</definedName>
    <definedName name="TABLE_CLIENT_1" localSheetId="99">'H_87 (611)'!$B$7</definedName>
    <definedName name="TABLE_CLIENT_1" localSheetId="37">'H1 (303)'!$B$7</definedName>
    <definedName name="TABLE_CLIENT_1" localSheetId="41">'H1_06 (307)'!$B$7</definedName>
    <definedName name="TABLE_CLIENT_1" localSheetId="45">'H1_15 (311)'!$B$7</definedName>
    <definedName name="TABLE_CLIENT_1" localSheetId="38">'H2 (304)'!$B$7</definedName>
    <definedName name="TABLE_CLIENT_1" localSheetId="42">'H2_06 (308)'!$B$7</definedName>
    <definedName name="TABLE_CLIENT_1" localSheetId="46">'H2_15 (312)'!$B$7</definedName>
    <definedName name="TABLE_CLIENT_1" localSheetId="47">'K (313)'!$B$7</definedName>
    <definedName name="TABLE_CLIENT_1" localSheetId="59">'K_06 (325)'!$B$7</definedName>
    <definedName name="TABLE_CLIENT_1" localSheetId="64">'K_15_65 (330)'!$B$7</definedName>
    <definedName name="TABLE_CLIENT_1" localSheetId="65">'K_15_66 (331)'!$B$7</definedName>
    <definedName name="TABLE_CLIENT_1" localSheetId="66">'K_15_67 (332)'!$B$7</definedName>
    <definedName name="TABLE_CLIENT_1" localSheetId="67">'K_15_68 (333)'!$B$7</definedName>
    <definedName name="TABLE_CLIENT_1" localSheetId="34">'M (229)'!$B$7</definedName>
    <definedName name="TABLE_CLIENT_1" localSheetId="48">'N (314)'!$B$7</definedName>
    <definedName name="TABLE_CLIENT_1" localSheetId="8">'NA1 (201)'!$B$7</definedName>
    <definedName name="TABLE_CLIENT_1" localSheetId="16">'NA1_06 (207)'!$B$7</definedName>
    <definedName name="TABLE_CLIENT_1" localSheetId="21">'NA1_15_65 (212)'!$B$7</definedName>
    <definedName name="TABLE_CLIENT_1" localSheetId="22">'NA1_15_66 (213)'!$B$7</definedName>
    <definedName name="TABLE_CLIENT_1" localSheetId="23">'NA1_15_67 (214)'!$B$7</definedName>
    <definedName name="TABLE_CLIENT_1" localSheetId="24">'NA1_15_68 (215)'!$B$7</definedName>
    <definedName name="TABLE_CLIENT_1" localSheetId="10">'NA2 (202)'!$B$7</definedName>
    <definedName name="TABLE_CLIENT_1" localSheetId="17">'NA2_06 (208)'!$B$7</definedName>
    <definedName name="TABLE_CLIENT_1" localSheetId="25">'NA2_15_65 (216)'!$B$7</definedName>
    <definedName name="TABLE_CLIENT_1" localSheetId="26">'NA2_15_66 (217)'!$B$7</definedName>
    <definedName name="TABLE_CLIENT_1" localSheetId="27">'NA2_15_67 (218)'!$B$7</definedName>
    <definedName name="TABLE_CLIENT_1" localSheetId="28">'NA2_15_68 (219)'!$B$7</definedName>
    <definedName name="TABLE_CLIENT_1" localSheetId="18">'NA3_06 (209)'!$B$7</definedName>
    <definedName name="TABLE_CLIENT_1" localSheetId="11">'NF1 (203)'!$B$7</definedName>
    <definedName name="TABLE_CLIENT_1" localSheetId="19">'NF1_06 (210)'!$B$7</definedName>
    <definedName name="TABLE_CLIENT_1" localSheetId="29">'NF1_15 (220)'!$B$7</definedName>
    <definedName name="TABLE_CLIENT_1" localSheetId="12">'NF2 (204)'!$B$7</definedName>
    <definedName name="TABLE_CLIENT_1" localSheetId="20">'NF2_06 (211)'!$B$7</definedName>
    <definedName name="TABLE_CLIENT_1" localSheetId="30">'NF2_15 (221)'!$B$7</definedName>
    <definedName name="TABLE_CLIENT_1" localSheetId="49">'P (315)'!$B$7</definedName>
    <definedName name="TABLE_CLIENT_1" localSheetId="68">'Q_15 (334)'!$B$7</definedName>
    <definedName name="TABLE_CLIENT_1" localSheetId="50">'Q1 (316)'!$B$7</definedName>
    <definedName name="TABLE_CLIENT_1" localSheetId="60">'Q1_06 (326)'!$B$7</definedName>
    <definedName name="TABLE_CLIENT_1" localSheetId="51">'Q2 (317)'!$B$7</definedName>
    <definedName name="TABLE_CLIENT_1" localSheetId="61">'Q2_06 (327)'!$B$7</definedName>
    <definedName name="TABLE_CLIENT_1" localSheetId="52">'R (318)'!$B$7</definedName>
    <definedName name="TABLE_CLIENT_1" localSheetId="69">'R_15 (335)'!$B$7</definedName>
    <definedName name="TABLE_CLIENT_1" localSheetId="62">'R1_06 (328)'!$B$7</definedName>
    <definedName name="TABLE_CLIENT_1" localSheetId="63">'R2_06 (329)'!$B$7</definedName>
    <definedName name="TABLE_CLIENT_1" localSheetId="53">'S1 (319)'!$B$7</definedName>
    <definedName name="TABLE_CLIENT_1" localSheetId="54">'S2 (320)'!$B$7</definedName>
    <definedName name="TABLE_CLIENT_1" localSheetId="116">'S-AP (702)'!$B$7</definedName>
    <definedName name="TABLE_CLIENT_1" localSheetId="55">'T1 (321)'!$B$7</definedName>
    <definedName name="TABLE_CLIENT_1" localSheetId="56">'T2 (322)'!$B$7</definedName>
    <definedName name="table_client_1" localSheetId="82">'Table 1 (505)'!$B$6</definedName>
    <definedName name="TABLE_CLIENT_1" localSheetId="86">'Table 1 (508)'!$B$7</definedName>
    <definedName name="TABLE_CLIENT_1" localSheetId="83">'Table 1A (505A)'!$B$7</definedName>
    <definedName name="TABLE_CLIENT_1" localSheetId="79">'Table 2 (502)'!$B$7</definedName>
    <definedName name="table_client_1" localSheetId="84">'Table 2 (506)'!$B$6</definedName>
    <definedName name="TABLE_CLIENT_1" localSheetId="87">'Table 2 (509)'!$B$7</definedName>
    <definedName name="TABLE_CLIENT_1" localSheetId="80">'Table 3 (503)'!$B$7</definedName>
    <definedName name="table_client_1" localSheetId="85">'Table 3 (507)'!$B$6</definedName>
    <definedName name="TABLE_CLIENT_1" localSheetId="88">'Table 4 (510)'!$B$7</definedName>
    <definedName name="TABLE_CLIENT_1" localSheetId="115">'Table C (701)'!$B$7</definedName>
    <definedName name="TABLE_CLIENT_1" localSheetId="81">'Table in Appendix A (504)'!$B$7</definedName>
    <definedName name="TABLE_CLIENT_1" localSheetId="78">'Table1 (501)'!$B$5</definedName>
    <definedName name="TABLE_CLIENT_1" localSheetId="32">'TVIN_15F (227)'!$B$7</definedName>
    <definedName name="TABLE_CLIENT_1" localSheetId="33">'TVIN_15GMP (228)'!$B$7</definedName>
    <definedName name="TABLE_CLIENT_1" localSheetId="31">'TVIN_15M (226)'!$B$7</definedName>
    <definedName name="TABLE_CLIENT_1" localSheetId="57">'U1 (323)'!$B$7</definedName>
    <definedName name="TABLE_CLIENT_1" localSheetId="58">'U2 (324)'!$B$7</definedName>
    <definedName name="TABLE_DATE_IMPLEMENTED" localSheetId="78">'Table1 (501)'!$B$17</definedName>
    <definedName name="TABLE_DATE_IMPLEMENTED">'x-Series Number'!$B$19</definedName>
    <definedName name="TABLE_DATE_IMPLEMENTED_1" localSheetId="73">'A (404)'!$B$19</definedName>
    <definedName name="TABLE_DATE_IMPLEMENTED_1" localSheetId="100">'A_06 (612)'!$B$19</definedName>
    <definedName name="TABLE_DATE_IMPLEMENTED_1" localSheetId="107">'A_15_65 (619)'!$B$19</definedName>
    <definedName name="TABLE_DATE_IMPLEMENTED_1" localSheetId="108">'A_15_66 (620)'!$B$19</definedName>
    <definedName name="TABLE_DATE_IMPLEMENTED_1" localSheetId="109">'A_15_67 (621)'!$B$19</definedName>
    <definedName name="TABLE_DATE_IMPLEMENTED_1" localSheetId="110">'A_15_68 (622)'!$B$19</definedName>
    <definedName name="TABLE_DATE_IMPLEMENTED_1" localSheetId="89">'A_87 (601)'!$B$19</definedName>
    <definedName name="TABLE_DATE_IMPLEMENTED_1" localSheetId="9">'A1 (201C)'!$B$19</definedName>
    <definedName name="TABLE_DATE_IMPLEMENTED_1" localSheetId="70">'A1 (401)'!$B$19</definedName>
    <definedName name="TABLE_DATE_IMPLEMENTED_1" localSheetId="71">'A2 (402)'!$B$19</definedName>
    <definedName name="TABLE_DATE_IMPLEMENTED_1" localSheetId="72">'B (403)'!$B$19</definedName>
    <definedName name="TABLE_DATE_IMPLEMENTED_1" localSheetId="74">'B (405)'!$B$19</definedName>
    <definedName name="TABLE_DATE_IMPLEMENTED_1" localSheetId="101">'B_06 (613)'!$B$19</definedName>
    <definedName name="TABLE_DATE_IMPLEMENTED_1" localSheetId="111">'B_15 (623)'!$B$19</definedName>
    <definedName name="TABLE_DATE_IMPLEMENTED_1" localSheetId="90">'B_87 (602)'!$B$19</definedName>
    <definedName name="TABLE_DATE_IMPLEMENTED_1" localSheetId="117">'B-AP (703)'!$B$19</definedName>
    <definedName name="TABLE_DATE_IMPLEMENTED_1" localSheetId="75">'C (406)'!$B$19</definedName>
    <definedName name="TABLE_DATE_IMPLEMENTED_1" localSheetId="102">'C_06 (614)'!$B$19</definedName>
    <definedName name="TABLE_DATE_IMPLEMENTED_1" localSheetId="112">'C_15 (624)'!$B$19</definedName>
    <definedName name="TABLE_DATE_IMPLEMENTED_1" localSheetId="91">'C_87 (603)'!$B$19</definedName>
    <definedName name="TABLE_DATE_IMPLEMENTED_1" localSheetId="103">'D_06 (615)'!$B$19</definedName>
    <definedName name="TABLE_DATE_IMPLEMENTED_1" localSheetId="14">'D1 (205)'!$B$19</definedName>
    <definedName name="TABLE_DATE_IMPLEMENTED_1" localSheetId="92">'D1_87 (604)'!$B$19</definedName>
    <definedName name="TABLE_DATE_IMPLEMENTED_1" localSheetId="15">'D2 (206)'!$B$19</definedName>
    <definedName name="TABLE_DATE_IMPLEMENTED_1" localSheetId="93">'D2_87 (605)'!$B$19</definedName>
    <definedName name="TABLE_DATE_IMPLEMENTED_1" localSheetId="104">'E_06 (616)'!$B$19</definedName>
    <definedName name="TABLE_DATE_IMPLEMENTED_1" localSheetId="94">'E1_87 (606)'!$B$19</definedName>
    <definedName name="TABLE_DATE_IMPLEMENTED_1" localSheetId="95">'E2_87 (607)'!$B$19</definedName>
    <definedName name="TABLE_DATE_IMPLEMENTED_1" localSheetId="105">'F_06 (617)'!$B$19</definedName>
    <definedName name="TABLE_DATE_IMPLEMENTED_1" localSheetId="113">'F_15 (625)'!$B$19</definedName>
    <definedName name="TABLE_DATE_IMPLEMENTED_1" localSheetId="13">'F1 (204C)'!$B$19</definedName>
    <definedName name="TABLE_DATE_IMPLEMENTED_1" localSheetId="96">'F1_87 (608)'!$B$19</definedName>
    <definedName name="TABLE_DATE_IMPLEMENTED_1" localSheetId="97">'F2_87 (609)'!$B$19</definedName>
    <definedName name="TABLE_DATE_IMPLEMENTED_1" localSheetId="106">'G_06 (618)'!$B$19</definedName>
    <definedName name="TABLE_DATE_IMPLEMENTED_1" localSheetId="114">'G_15 (626)'!$B$19</definedName>
    <definedName name="TABLE_DATE_IMPLEMENTED_1" localSheetId="98">'G_87 (610)'!$B$19</definedName>
    <definedName name="TABLE_DATE_IMPLEMENTED_1" localSheetId="35">'G1 (301)'!$B$19</definedName>
    <definedName name="TABLE_DATE_IMPLEMENTED_1" localSheetId="39">'G1_06 (305)'!$B$19</definedName>
    <definedName name="TABLE_DATE_IMPLEMENTED_1" localSheetId="43">'G1_15 (309)'!$B$19</definedName>
    <definedName name="TABLE_DATE_IMPLEMENTED_1" localSheetId="36">'G2 (302)'!$B$19</definedName>
    <definedName name="TABLE_DATE_IMPLEMENTED_1" localSheetId="40">'G2_06 (306)'!$B$19</definedName>
    <definedName name="TABLE_DATE_IMPLEMENTED_1" localSheetId="44">'G2_15 (310)'!$B$19</definedName>
    <definedName name="TABLE_DATE_IMPLEMENTED_1" localSheetId="99">'H_87 (611)'!$B$19</definedName>
    <definedName name="TABLE_DATE_IMPLEMENTED_1" localSheetId="37">'H1 (303)'!$B$19</definedName>
    <definedName name="TABLE_DATE_IMPLEMENTED_1" localSheetId="41">'H1_06 (307)'!$B$19</definedName>
    <definedName name="TABLE_DATE_IMPLEMENTED_1" localSheetId="45">'H1_15 (311)'!$B$19</definedName>
    <definedName name="TABLE_DATE_IMPLEMENTED_1" localSheetId="38">'H2 (304)'!$B$19</definedName>
    <definedName name="TABLE_DATE_IMPLEMENTED_1" localSheetId="42">'H2_06 (308)'!$B$19</definedName>
    <definedName name="TABLE_DATE_IMPLEMENTED_1" localSheetId="46">'H2_15 (312)'!$B$19</definedName>
    <definedName name="TABLE_DATE_IMPLEMENTED_1" localSheetId="47">'K (313)'!$B$19</definedName>
    <definedName name="TABLE_DATE_IMPLEMENTED_1" localSheetId="59">'K_06 (325)'!$B$19</definedName>
    <definedName name="TABLE_DATE_IMPLEMENTED_1" localSheetId="64">'K_15_65 (330)'!$B$19</definedName>
    <definedName name="TABLE_DATE_IMPLEMENTED_1" localSheetId="65">'K_15_66 (331)'!$B$19</definedName>
    <definedName name="TABLE_DATE_IMPLEMENTED_1" localSheetId="66">'K_15_67 (332)'!$B$19</definedName>
    <definedName name="TABLE_DATE_IMPLEMENTED_1" localSheetId="67">'K_15_68 (333)'!$B$19</definedName>
    <definedName name="TABLE_DATE_IMPLEMENTED_1" localSheetId="34">'M (229)'!$B$19</definedName>
    <definedName name="TABLE_DATE_IMPLEMENTED_1" localSheetId="48">'N (314)'!$B$19</definedName>
    <definedName name="TABLE_DATE_IMPLEMENTED_1" localSheetId="8">'NA1 (201)'!$B$19</definedName>
    <definedName name="TABLE_DATE_IMPLEMENTED_1" localSheetId="16">'NA1_06 (207)'!$B$19</definedName>
    <definedName name="TABLE_DATE_IMPLEMENTED_1" localSheetId="21">'NA1_15_65 (212)'!$B$19</definedName>
    <definedName name="TABLE_DATE_IMPLEMENTED_1" localSheetId="22">'NA1_15_66 (213)'!$B$19</definedName>
    <definedName name="TABLE_DATE_IMPLEMENTED_1" localSheetId="23">'NA1_15_67 (214)'!$B$19</definedName>
    <definedName name="TABLE_DATE_IMPLEMENTED_1" localSheetId="24">'NA1_15_68 (215)'!$B$19</definedName>
    <definedName name="TABLE_DATE_IMPLEMENTED_1" localSheetId="10">'NA2 (202)'!$B$19</definedName>
    <definedName name="TABLE_DATE_IMPLEMENTED_1" localSheetId="17">'NA2_06 (208)'!$B$19</definedName>
    <definedName name="TABLE_DATE_IMPLEMENTED_1" localSheetId="25">'NA2_15_65 (216)'!$B$19</definedName>
    <definedName name="TABLE_DATE_IMPLEMENTED_1" localSheetId="26">'NA2_15_66 (217)'!$B$19</definedName>
    <definedName name="TABLE_DATE_IMPLEMENTED_1" localSheetId="27">'NA2_15_67 (218)'!$B$19</definedName>
    <definedName name="TABLE_DATE_IMPLEMENTED_1" localSheetId="28">'NA2_15_68 (219)'!$B$19</definedName>
    <definedName name="TABLE_DATE_IMPLEMENTED_1" localSheetId="18">'NA3_06 (209)'!$B$19</definedName>
    <definedName name="TABLE_DATE_IMPLEMENTED_1" localSheetId="11">'NF1 (203)'!$B$19</definedName>
    <definedName name="TABLE_DATE_IMPLEMENTED_1" localSheetId="19">'NF1_06 (210)'!$B$19</definedName>
    <definedName name="TABLE_DATE_IMPLEMENTED_1" localSheetId="29">'NF1_15 (220)'!$B$19</definedName>
    <definedName name="TABLE_DATE_IMPLEMENTED_1" localSheetId="12">'NF2 (204)'!$B$19</definedName>
    <definedName name="TABLE_DATE_IMPLEMENTED_1" localSheetId="20">'NF2_06 (211)'!$B$19</definedName>
    <definedName name="TABLE_DATE_IMPLEMENTED_1" localSheetId="30">'NF2_15 (221)'!$B$19</definedName>
    <definedName name="TABLE_DATE_IMPLEMENTED_1" localSheetId="49">'P (315)'!$B$19</definedName>
    <definedName name="TABLE_DATE_IMPLEMENTED_1" localSheetId="68">'Q_15 (334)'!$B$19</definedName>
    <definedName name="TABLE_DATE_IMPLEMENTED_1" localSheetId="50">'Q1 (316)'!$B$19</definedName>
    <definedName name="TABLE_DATE_IMPLEMENTED_1" localSheetId="60">'Q1_06 (326)'!$B$19</definedName>
    <definedName name="TABLE_DATE_IMPLEMENTED_1" localSheetId="51">'Q2 (317)'!$B$19</definedName>
    <definedName name="TABLE_DATE_IMPLEMENTED_1" localSheetId="61">'Q2_06 (327)'!$B$19</definedName>
    <definedName name="TABLE_DATE_IMPLEMENTED_1" localSheetId="52">'R (318)'!$B$19</definedName>
    <definedName name="TABLE_DATE_IMPLEMENTED_1" localSheetId="69">'R_15 (335)'!$B$19</definedName>
    <definedName name="TABLE_DATE_IMPLEMENTED_1" localSheetId="62">'R1_06 (328)'!$B$19</definedName>
    <definedName name="TABLE_DATE_IMPLEMENTED_1" localSheetId="63">'R2_06 (329)'!$B$19</definedName>
    <definedName name="TABLE_DATE_IMPLEMENTED_1" localSheetId="53">'S1 (319)'!$B$19</definedName>
    <definedName name="TABLE_DATE_IMPLEMENTED_1" localSheetId="54">'S2 (320)'!$B$19</definedName>
    <definedName name="TABLE_DATE_IMPLEMENTED_1" localSheetId="116">'S-AP (702)'!$B$19</definedName>
    <definedName name="TABLE_DATE_IMPLEMENTED_1" localSheetId="55">'T1 (321)'!$B$19</definedName>
    <definedName name="TABLE_DATE_IMPLEMENTED_1" localSheetId="56">'T2 (322)'!$B$19</definedName>
    <definedName name="TABLE_DATE_IMPLEMENTED_1" localSheetId="86">'Table 1 (508)'!$B$19</definedName>
    <definedName name="TABLE_DATE_IMPLEMENTED_1" localSheetId="83">'Table 1A (505A)'!$B$19</definedName>
    <definedName name="TABLE_DATE_IMPLEMENTED_1" localSheetId="79">'Table 2 (502)'!$B$19</definedName>
    <definedName name="table_date_implemented_1" localSheetId="84">'Table 2 (506)'!#REF!</definedName>
    <definedName name="TABLE_DATE_IMPLEMENTED_1" localSheetId="87">'Table 2 (509)'!$B$19</definedName>
    <definedName name="TABLE_DATE_IMPLEMENTED_1" localSheetId="80">'Table 3 (503)'!$B$19</definedName>
    <definedName name="table_date_implemented_1" localSheetId="85">'Table 3 (507)'!#REF!</definedName>
    <definedName name="TABLE_DATE_IMPLEMENTED_1" localSheetId="88">'Table 4 (510)'!$B$19</definedName>
    <definedName name="TABLE_DATE_IMPLEMENTED_1" localSheetId="115">'Table C (701)'!$B$19</definedName>
    <definedName name="TABLE_DATE_IMPLEMENTED_1" localSheetId="81">'Table in Appendix A (504)'!$B$19</definedName>
    <definedName name="TABLE_DATE_IMPLEMENTED_1" localSheetId="78">'Table1 (501)'!$B$17</definedName>
    <definedName name="TABLE_DATE_IMPLEMENTED_1" localSheetId="32">'TVIN_15F (227)'!$B$19</definedName>
    <definedName name="TABLE_DATE_IMPLEMENTED_1" localSheetId="33">'TVIN_15GMP (228)'!$B$19</definedName>
    <definedName name="TABLE_DATE_IMPLEMENTED_1" localSheetId="31">'TVIN_15M (226)'!$B$19</definedName>
    <definedName name="TABLE_DATE_IMPLEMENTED_1" localSheetId="57">'U1 (323)'!$B$19</definedName>
    <definedName name="TABLE_DATE_IMPLEMENTED_1" localSheetId="58">'U2 (324)'!$B$19</definedName>
    <definedName name="TABLE_DATE_ISSUED" localSheetId="78">'Table1 (501)'!$B$14</definedName>
    <definedName name="TABLE_DATE_ISSUED">'x-Series Number'!$B$18</definedName>
    <definedName name="TABLE_DATE_ISSUED_1" localSheetId="73">'A (404)'!$B$18</definedName>
    <definedName name="TABLE_DATE_ISSUED_1" localSheetId="100">'A_06 (612)'!$B$18</definedName>
    <definedName name="TABLE_DATE_ISSUED_1" localSheetId="107">'A_15_65 (619)'!$B$18</definedName>
    <definedName name="TABLE_DATE_ISSUED_1" localSheetId="108">'A_15_66 (620)'!$B$18</definedName>
    <definedName name="TABLE_DATE_ISSUED_1" localSheetId="109">'A_15_67 (621)'!$B$18</definedName>
    <definedName name="TABLE_DATE_ISSUED_1" localSheetId="110">'A_15_68 (622)'!$B$18</definedName>
    <definedName name="TABLE_DATE_ISSUED_1" localSheetId="89">'A_87 (601)'!$B$18</definedName>
    <definedName name="TABLE_DATE_ISSUED_1" localSheetId="9">'A1 (201C)'!$B$18</definedName>
    <definedName name="TABLE_DATE_ISSUED_1" localSheetId="70">'A1 (401)'!$B$18</definedName>
    <definedName name="TABLE_DATE_ISSUED_1" localSheetId="71">'A2 (402)'!$B$18</definedName>
    <definedName name="TABLE_DATE_ISSUED_1" localSheetId="72">'B (403)'!$B$18</definedName>
    <definedName name="TABLE_DATE_ISSUED_1" localSheetId="74">'B (405)'!$B$18</definedName>
    <definedName name="TABLE_DATE_ISSUED_1" localSheetId="101">'B_06 (613)'!$B$18</definedName>
    <definedName name="TABLE_DATE_ISSUED_1" localSheetId="111">'B_15 (623)'!$B$18</definedName>
    <definedName name="TABLE_DATE_ISSUED_1" localSheetId="90">'B_87 (602)'!$B$18</definedName>
    <definedName name="TABLE_DATE_ISSUED_1" localSheetId="117">'B-AP (703)'!$B$18</definedName>
    <definedName name="TABLE_DATE_ISSUED_1" localSheetId="75">'C (406)'!$B$18</definedName>
    <definedName name="TABLE_DATE_ISSUED_1" localSheetId="102">'C_06 (614)'!$B$18</definedName>
    <definedName name="TABLE_DATE_ISSUED_1" localSheetId="112">'C_15 (624)'!$B$18</definedName>
    <definedName name="TABLE_DATE_ISSUED_1" localSheetId="91">'C_87 (603)'!$B$18</definedName>
    <definedName name="TABLE_DATE_ISSUED_1" localSheetId="103">'D_06 (615)'!$B$18</definedName>
    <definedName name="TABLE_DATE_ISSUED_1" localSheetId="14">'D1 (205)'!$B$18</definedName>
    <definedName name="TABLE_DATE_ISSUED_1" localSheetId="92">'D1_87 (604)'!$B$18</definedName>
    <definedName name="TABLE_DATE_ISSUED_1" localSheetId="15">'D2 (206)'!$B$18</definedName>
    <definedName name="TABLE_DATE_ISSUED_1" localSheetId="93">'D2_87 (605)'!$B$18</definedName>
    <definedName name="TABLE_DATE_ISSUED_1" localSheetId="104">'E_06 (616)'!$B$18</definedName>
    <definedName name="TABLE_DATE_ISSUED_1" localSheetId="94">'E1_87 (606)'!$B$18</definedName>
    <definedName name="TABLE_DATE_ISSUED_1" localSheetId="95">'E2_87 (607)'!$B$18</definedName>
    <definedName name="TABLE_DATE_ISSUED_1" localSheetId="105">'F_06 (617)'!$B$18</definedName>
    <definedName name="TABLE_DATE_ISSUED_1" localSheetId="113">'F_15 (625)'!$B$18</definedName>
    <definedName name="TABLE_DATE_ISSUED_1" localSheetId="13">'F1 (204C)'!$B$18</definedName>
    <definedName name="TABLE_DATE_ISSUED_1" localSheetId="96">'F1_87 (608)'!$B$18</definedName>
    <definedName name="TABLE_DATE_ISSUED_1" localSheetId="97">'F2_87 (609)'!$B$18</definedName>
    <definedName name="TABLE_DATE_ISSUED_1" localSheetId="106">'G_06 (618)'!$B$18</definedName>
    <definedName name="TABLE_DATE_ISSUED_1" localSheetId="114">'G_15 (626)'!$B$18</definedName>
    <definedName name="TABLE_DATE_ISSUED_1" localSheetId="98">'G_87 (610)'!$B$18</definedName>
    <definedName name="TABLE_DATE_ISSUED_1" localSheetId="35">'G1 (301)'!$B$18</definedName>
    <definedName name="TABLE_DATE_ISSUED_1" localSheetId="39">'G1_06 (305)'!$B$18</definedName>
    <definedName name="TABLE_DATE_ISSUED_1" localSheetId="43">'G1_15 (309)'!$B$18</definedName>
    <definedName name="TABLE_DATE_ISSUED_1" localSheetId="36">'G2 (302)'!$B$18</definedName>
    <definedName name="TABLE_DATE_ISSUED_1" localSheetId="40">'G2_06 (306)'!$B$18</definedName>
    <definedName name="TABLE_DATE_ISSUED_1" localSheetId="44">'G2_15 (310)'!$B$18</definedName>
    <definedName name="TABLE_DATE_ISSUED_1" localSheetId="99">'H_87 (611)'!$B$18</definedName>
    <definedName name="TABLE_DATE_ISSUED_1" localSheetId="37">'H1 (303)'!$B$18</definedName>
    <definedName name="TABLE_DATE_ISSUED_1" localSheetId="41">'H1_06 (307)'!$B$18</definedName>
    <definedName name="TABLE_DATE_ISSUED_1" localSheetId="45">'H1_15 (311)'!$B$18</definedName>
    <definedName name="TABLE_DATE_ISSUED_1" localSheetId="38">'H2 (304)'!$B$18</definedName>
    <definedName name="TABLE_DATE_ISSUED_1" localSheetId="42">'H2_06 (308)'!$B$18</definedName>
    <definedName name="TABLE_DATE_ISSUED_1" localSheetId="46">'H2_15 (312)'!$B$18</definedName>
    <definedName name="TABLE_DATE_ISSUED_1" localSheetId="47">'K (313)'!$B$18</definedName>
    <definedName name="TABLE_DATE_ISSUED_1" localSheetId="59">'K_06 (325)'!$B$18</definedName>
    <definedName name="TABLE_DATE_ISSUED_1" localSheetId="64">'K_15_65 (330)'!$B$18</definedName>
    <definedName name="TABLE_DATE_ISSUED_1" localSheetId="65">'K_15_66 (331)'!$B$18</definedName>
    <definedName name="TABLE_DATE_ISSUED_1" localSheetId="66">'K_15_67 (332)'!$B$18</definedName>
    <definedName name="TABLE_DATE_ISSUED_1" localSheetId="67">'K_15_68 (333)'!$B$18</definedName>
    <definedName name="TABLE_DATE_ISSUED_1" localSheetId="34">'M (229)'!$B$18</definedName>
    <definedName name="TABLE_DATE_ISSUED_1" localSheetId="48">'N (314)'!$B$18</definedName>
    <definedName name="TABLE_DATE_ISSUED_1" localSheetId="8">'NA1 (201)'!$B$18</definedName>
    <definedName name="TABLE_DATE_ISSUED_1" localSheetId="16">'NA1_06 (207)'!$B$18</definedName>
    <definedName name="TABLE_DATE_ISSUED_1" localSheetId="21">'NA1_15_65 (212)'!$B$18</definedName>
    <definedName name="TABLE_DATE_ISSUED_1" localSheetId="22">'NA1_15_66 (213)'!$B$18</definedName>
    <definedName name="TABLE_DATE_ISSUED_1" localSheetId="23">'NA1_15_67 (214)'!$B$18</definedName>
    <definedName name="TABLE_DATE_ISSUED_1" localSheetId="24">'NA1_15_68 (215)'!$B$18</definedName>
    <definedName name="TABLE_DATE_ISSUED_1" localSheetId="10">'NA2 (202)'!$B$18</definedName>
    <definedName name="TABLE_DATE_ISSUED_1" localSheetId="17">'NA2_06 (208)'!$B$18</definedName>
    <definedName name="TABLE_DATE_ISSUED_1" localSheetId="25">'NA2_15_65 (216)'!$B$18</definedName>
    <definedName name="TABLE_DATE_ISSUED_1" localSheetId="26">'NA2_15_66 (217)'!$B$18</definedName>
    <definedName name="TABLE_DATE_ISSUED_1" localSheetId="27">'NA2_15_67 (218)'!$B$18</definedName>
    <definedName name="TABLE_DATE_ISSUED_1" localSheetId="28">'NA2_15_68 (219)'!$B$18</definedName>
    <definedName name="TABLE_DATE_ISSUED_1" localSheetId="18">'NA3_06 (209)'!$B$18</definedName>
    <definedName name="TABLE_DATE_ISSUED_1" localSheetId="11">'NF1 (203)'!$B$18</definedName>
    <definedName name="TABLE_DATE_ISSUED_1" localSheetId="19">'NF1_06 (210)'!$B$18</definedName>
    <definedName name="TABLE_DATE_ISSUED_1" localSheetId="29">'NF1_15 (220)'!$B$18</definedName>
    <definedName name="TABLE_DATE_ISSUED_1" localSheetId="12">'NF2 (204)'!$B$18</definedName>
    <definedName name="TABLE_DATE_ISSUED_1" localSheetId="20">'NF2_06 (211)'!$B$18</definedName>
    <definedName name="TABLE_DATE_ISSUED_1" localSheetId="30">'NF2_15 (221)'!$B$18</definedName>
    <definedName name="TABLE_DATE_ISSUED_1" localSheetId="49">'P (315)'!$B$18</definedName>
    <definedName name="TABLE_DATE_ISSUED_1" localSheetId="68">'Q_15 (334)'!$B$18</definedName>
    <definedName name="TABLE_DATE_ISSUED_1" localSheetId="50">'Q1 (316)'!$B$18</definedName>
    <definedName name="TABLE_DATE_ISSUED_1" localSheetId="60">'Q1_06 (326)'!$B$18</definedName>
    <definedName name="TABLE_DATE_ISSUED_1" localSheetId="51">'Q2 (317)'!$B$18</definedName>
    <definedName name="TABLE_DATE_ISSUED_1" localSheetId="61">'Q2_06 (327)'!$B$18</definedName>
    <definedName name="TABLE_DATE_ISSUED_1" localSheetId="52">'R (318)'!$B$18</definedName>
    <definedName name="TABLE_DATE_ISSUED_1" localSheetId="69">'R_15 (335)'!$B$18</definedName>
    <definedName name="TABLE_DATE_ISSUED_1" localSheetId="62">'R1_06 (328)'!$B$18</definedName>
    <definedName name="TABLE_DATE_ISSUED_1" localSheetId="63">'R2_06 (329)'!$B$18</definedName>
    <definedName name="TABLE_DATE_ISSUED_1" localSheetId="53">'S1 (319)'!$B$18</definedName>
    <definedName name="TABLE_DATE_ISSUED_1" localSheetId="54">'S2 (320)'!$B$18</definedName>
    <definedName name="TABLE_DATE_ISSUED_1" localSheetId="116">'S-AP (702)'!$B$18</definedName>
    <definedName name="TABLE_DATE_ISSUED_1" localSheetId="55">'T1 (321)'!$B$18</definedName>
    <definedName name="TABLE_DATE_ISSUED_1" localSheetId="56">'T2 (322)'!$B$18</definedName>
    <definedName name="table_date_issued_1" localSheetId="82">'Table 1 (505)'!$B$15</definedName>
    <definedName name="TABLE_DATE_ISSUED_1" localSheetId="86">'Table 1 (508)'!$B$18</definedName>
    <definedName name="TABLE_DATE_ISSUED_1" localSheetId="83">'Table 1A (505A)'!$B$18</definedName>
    <definedName name="TABLE_DATE_ISSUED_1" localSheetId="79">'Table 2 (502)'!$B$18</definedName>
    <definedName name="table_date_issued_1" localSheetId="84">'Table 2 (506)'!$B$22</definedName>
    <definedName name="TABLE_DATE_ISSUED_1" localSheetId="87">'Table 2 (509)'!$B$18</definedName>
    <definedName name="TABLE_DATE_ISSUED_1" localSheetId="80">'Table 3 (503)'!$B$18</definedName>
    <definedName name="table_date_issued_1" localSheetId="85">'Table 3 (507)'!#REF!</definedName>
    <definedName name="TABLE_DATE_ISSUED_1" localSheetId="88">'Table 4 (510)'!$B$18</definedName>
    <definedName name="TABLE_DATE_ISSUED_1" localSheetId="115">'Table C (701)'!$B$18</definedName>
    <definedName name="TABLE_DATE_ISSUED_1" localSheetId="81">'Table in Appendix A (504)'!$B$18</definedName>
    <definedName name="TABLE_DATE_ISSUED_1" localSheetId="78">'Table1 (501)'!$B$14</definedName>
    <definedName name="TABLE_DATE_ISSUED_1" localSheetId="32">'TVIN_15F (227)'!$B$18</definedName>
    <definedName name="TABLE_DATE_ISSUED_1" localSheetId="33">'TVIN_15GMP (228)'!$B$18</definedName>
    <definedName name="TABLE_DATE_ISSUED_1" localSheetId="31">'TVIN_15M (226)'!$B$18</definedName>
    <definedName name="TABLE_DATE_ISSUED_1" localSheetId="57">'U1 (323)'!$B$18</definedName>
    <definedName name="TABLE_DATE_ISSUED_1" localSheetId="58">'U2 (324)'!$B$18</definedName>
    <definedName name="TABLE_DESCRIPTION" localSheetId="78">'Table1 (501)'!$B$8</definedName>
    <definedName name="TABLE_DESCRIPTION">'x-Series Number'!$B$10</definedName>
    <definedName name="TABLE_DESCRIPTION_1" localSheetId="73">'A (404)'!$B$10</definedName>
    <definedName name="TABLE_DESCRIPTION_1" localSheetId="100">'A_06 (612)'!$B$10</definedName>
    <definedName name="TABLE_DESCRIPTION_1" localSheetId="107">'A_15_65 (619)'!$B$10</definedName>
    <definedName name="TABLE_DESCRIPTION_1" localSheetId="108">'A_15_66 (620)'!$B$10</definedName>
    <definedName name="TABLE_DESCRIPTION_1" localSheetId="109">'A_15_67 (621)'!$B$10</definedName>
    <definedName name="TABLE_DESCRIPTION_1" localSheetId="110">'A_15_68 (622)'!$B$10</definedName>
    <definedName name="TABLE_DESCRIPTION_1" localSheetId="89">'A_87 (601)'!$B$10</definedName>
    <definedName name="TABLE_DESCRIPTION_1" localSheetId="9">'A1 (201C)'!$B$10</definedName>
    <definedName name="TABLE_DESCRIPTION_1" localSheetId="70">'A1 (401)'!$B$10</definedName>
    <definedName name="TABLE_DESCRIPTION_1" localSheetId="71">'A2 (402)'!$B$10</definedName>
    <definedName name="TABLE_DESCRIPTION_1" localSheetId="72">'B (403)'!$B$10</definedName>
    <definedName name="TABLE_DESCRIPTION_1" localSheetId="74">'B (405)'!$B$10</definedName>
    <definedName name="TABLE_DESCRIPTION_1" localSheetId="101">'B_06 (613)'!$B$10</definedName>
    <definedName name="TABLE_DESCRIPTION_1" localSheetId="111">'B_15 (623)'!$B$10</definedName>
    <definedName name="TABLE_DESCRIPTION_1" localSheetId="90">'B_87 (602)'!$B$10</definedName>
    <definedName name="TABLE_DESCRIPTION_1" localSheetId="117">'B-AP (703)'!$B$10</definedName>
    <definedName name="TABLE_DESCRIPTION_1" localSheetId="75">'C (406)'!$B$10</definedName>
    <definedName name="TABLE_DESCRIPTION_1" localSheetId="102">'C_06 (614)'!$B$10</definedName>
    <definedName name="TABLE_DESCRIPTION_1" localSheetId="112">'C_15 (624)'!$B$10</definedName>
    <definedName name="TABLE_DESCRIPTION_1" localSheetId="91">'C_87 (603)'!$B$10</definedName>
    <definedName name="TABLE_DESCRIPTION_1" localSheetId="103">'D_06 (615)'!$B$10</definedName>
    <definedName name="TABLE_DESCRIPTION_1" localSheetId="14">'D1 (205)'!$B$10</definedName>
    <definedName name="TABLE_DESCRIPTION_1" localSheetId="92">'D1_87 (604)'!$B$10</definedName>
    <definedName name="TABLE_DESCRIPTION_1" localSheetId="15">'D2 (206)'!$B$10</definedName>
    <definedName name="TABLE_DESCRIPTION_1" localSheetId="93">'D2_87 (605)'!$B$10</definedName>
    <definedName name="TABLE_DESCRIPTION_1" localSheetId="104">'E_06 (616)'!$B$10</definedName>
    <definedName name="TABLE_DESCRIPTION_1" localSheetId="94">'E1_87 (606)'!$B$10</definedName>
    <definedName name="TABLE_DESCRIPTION_1" localSheetId="95">'E2_87 (607)'!$B$10</definedName>
    <definedName name="TABLE_DESCRIPTION_1" localSheetId="105">'F_06 (617)'!$B$10</definedName>
    <definedName name="TABLE_DESCRIPTION_1" localSheetId="113">'F_15 (625)'!$B$10</definedName>
    <definedName name="TABLE_DESCRIPTION_1" localSheetId="13">'F1 (204C)'!$B$10</definedName>
    <definedName name="TABLE_DESCRIPTION_1" localSheetId="96">'F1_87 (608)'!$B$10</definedName>
    <definedName name="TABLE_DESCRIPTION_1" localSheetId="97">'F2_87 (609)'!$B$10</definedName>
    <definedName name="TABLE_DESCRIPTION_1" localSheetId="106">'G_06 (618)'!$B$10</definedName>
    <definedName name="TABLE_DESCRIPTION_1" localSheetId="114">'G_15 (626)'!$B$10</definedName>
    <definedName name="TABLE_DESCRIPTION_1" localSheetId="98">'G_87 (610)'!$B$10</definedName>
    <definedName name="TABLE_DESCRIPTION_1" localSheetId="35">'G1 (301)'!$B$10</definedName>
    <definedName name="TABLE_DESCRIPTION_1" localSheetId="39">'G1_06 (305)'!$B$10</definedName>
    <definedName name="TABLE_DESCRIPTION_1" localSheetId="43">'G1_15 (309)'!$B$10</definedName>
    <definedName name="TABLE_DESCRIPTION_1" localSheetId="36">'G2 (302)'!$B$10</definedName>
    <definedName name="TABLE_DESCRIPTION_1" localSheetId="40">'G2_06 (306)'!$B$10</definedName>
    <definedName name="TABLE_DESCRIPTION_1" localSheetId="44">'G2_15 (310)'!$B$10</definedName>
    <definedName name="TABLE_DESCRIPTION_1" localSheetId="99">'H_87 (611)'!$B$10</definedName>
    <definedName name="TABLE_DESCRIPTION_1" localSheetId="37">'H1 (303)'!$B$10</definedName>
    <definedName name="TABLE_DESCRIPTION_1" localSheetId="41">'H1_06 (307)'!$B$10</definedName>
    <definedName name="TABLE_DESCRIPTION_1" localSheetId="45">'H1_15 (311)'!$B$10</definedName>
    <definedName name="TABLE_DESCRIPTION_1" localSheetId="38">'H2 (304)'!$B$10</definedName>
    <definedName name="TABLE_DESCRIPTION_1" localSheetId="42">'H2_06 (308)'!$B$10</definedName>
    <definedName name="TABLE_DESCRIPTION_1" localSheetId="46">'H2_15 (312)'!$B$10</definedName>
    <definedName name="TABLE_DESCRIPTION_1" localSheetId="47">'K (313)'!$B$10</definedName>
    <definedName name="TABLE_DESCRIPTION_1" localSheetId="59">'K_06 (325)'!$B$10</definedName>
    <definedName name="TABLE_DESCRIPTION_1" localSheetId="64">'K_15_65 (330)'!$B$10</definedName>
    <definedName name="TABLE_DESCRIPTION_1" localSheetId="65">'K_15_66 (331)'!$B$10</definedName>
    <definedName name="TABLE_DESCRIPTION_1" localSheetId="66">'K_15_67 (332)'!$B$10</definedName>
    <definedName name="TABLE_DESCRIPTION_1" localSheetId="67">'K_15_68 (333)'!$B$10</definedName>
    <definedName name="TABLE_DESCRIPTION_1" localSheetId="34">'M (229)'!$B$10</definedName>
    <definedName name="TABLE_DESCRIPTION_1" localSheetId="48">'N (314)'!$B$10</definedName>
    <definedName name="TABLE_DESCRIPTION_1" localSheetId="8">'NA1 (201)'!$B$10</definedName>
    <definedName name="TABLE_DESCRIPTION_1" localSheetId="16">'NA1_06 (207)'!$B$10</definedName>
    <definedName name="TABLE_DESCRIPTION_1" localSheetId="21">'NA1_15_65 (212)'!$B$10</definedName>
    <definedName name="TABLE_DESCRIPTION_1" localSheetId="22">'NA1_15_66 (213)'!$B$10</definedName>
    <definedName name="TABLE_DESCRIPTION_1" localSheetId="23">'NA1_15_67 (214)'!$B$10</definedName>
    <definedName name="TABLE_DESCRIPTION_1" localSheetId="24">'NA1_15_68 (215)'!$B$10</definedName>
    <definedName name="TABLE_DESCRIPTION_1" localSheetId="10">'NA2 (202)'!$B$10</definedName>
    <definedName name="TABLE_DESCRIPTION_1" localSheetId="17">'NA2_06 (208)'!$B$10</definedName>
    <definedName name="TABLE_DESCRIPTION_1" localSheetId="25">'NA2_15_65 (216)'!$B$10</definedName>
    <definedName name="TABLE_DESCRIPTION_1" localSheetId="26">'NA2_15_66 (217)'!$B$10</definedName>
    <definedName name="TABLE_DESCRIPTION_1" localSheetId="27">'NA2_15_67 (218)'!$B$10</definedName>
    <definedName name="TABLE_DESCRIPTION_1" localSheetId="28">'NA2_15_68 (219)'!$B$10</definedName>
    <definedName name="TABLE_DESCRIPTION_1" localSheetId="18">'NA3_06 (209)'!$B$10</definedName>
    <definedName name="TABLE_DESCRIPTION_1" localSheetId="11">'NF1 (203)'!$B$10</definedName>
    <definedName name="TABLE_DESCRIPTION_1" localSheetId="19">'NF1_06 (210)'!$B$10</definedName>
    <definedName name="TABLE_DESCRIPTION_1" localSheetId="29">'NF1_15 (220)'!$B$10</definedName>
    <definedName name="TABLE_DESCRIPTION_1" localSheetId="12">'NF2 (204)'!$B$10</definedName>
    <definedName name="TABLE_DESCRIPTION_1" localSheetId="20">'NF2_06 (211)'!$B$10</definedName>
    <definedName name="TABLE_DESCRIPTION_1" localSheetId="30">'NF2_15 (221)'!$B$10</definedName>
    <definedName name="TABLE_DESCRIPTION_1" localSheetId="49">'P (315)'!$B$10</definedName>
    <definedName name="TABLE_DESCRIPTION_1" localSheetId="68">'Q_15 (334)'!$B$10</definedName>
    <definedName name="TABLE_DESCRIPTION_1" localSheetId="50">'Q1 (316)'!$B$10</definedName>
    <definedName name="TABLE_DESCRIPTION_1" localSheetId="60">'Q1_06 (326)'!$B$10</definedName>
    <definedName name="TABLE_DESCRIPTION_1" localSheetId="51">'Q2 (317)'!$B$10</definedName>
    <definedName name="TABLE_DESCRIPTION_1" localSheetId="61">'Q2_06 (327)'!$B$10</definedName>
    <definedName name="TABLE_DESCRIPTION_1" localSheetId="52">'R (318)'!$B$10</definedName>
    <definedName name="TABLE_DESCRIPTION_1" localSheetId="69">'R_15 (335)'!$B$10</definedName>
    <definedName name="TABLE_DESCRIPTION_1" localSheetId="62">'R1_06 (328)'!$B$10</definedName>
    <definedName name="TABLE_DESCRIPTION_1" localSheetId="63">'R2_06 (329)'!$B$10</definedName>
    <definedName name="TABLE_DESCRIPTION_1" localSheetId="53">'S1 (319)'!$B$10</definedName>
    <definedName name="TABLE_DESCRIPTION_1" localSheetId="54">'S2 (320)'!$B$10</definedName>
    <definedName name="TABLE_DESCRIPTION_1" localSheetId="116">'S-AP (702)'!$B$10</definedName>
    <definedName name="TABLE_DESCRIPTION_1" localSheetId="55">'T1 (321)'!$B$10</definedName>
    <definedName name="TABLE_DESCRIPTION_1" localSheetId="56">'T2 (322)'!$B$10</definedName>
    <definedName name="table_description_1" localSheetId="82">'Table 1 (505)'!$B$9</definedName>
    <definedName name="TABLE_DESCRIPTION_1" localSheetId="86">'Table 1 (508)'!$B$10</definedName>
    <definedName name="TABLE_DESCRIPTION_1" localSheetId="83">'Table 1A (505A)'!$B$10</definedName>
    <definedName name="TABLE_DESCRIPTION_1" localSheetId="79">'Table 2 (502)'!$B$10</definedName>
    <definedName name="table_description_1" localSheetId="84">'Table 2 (506)'!$B$9</definedName>
    <definedName name="TABLE_DESCRIPTION_1" localSheetId="87">'Table 2 (509)'!$B$10</definedName>
    <definedName name="TABLE_DESCRIPTION_1" localSheetId="80">'Table 3 (503)'!$B$10</definedName>
    <definedName name="table_description_1" localSheetId="85">'Table 3 (507)'!$B$9</definedName>
    <definedName name="TABLE_DESCRIPTION_1" localSheetId="88">'Table 4 (510)'!$B$10</definedName>
    <definedName name="TABLE_DESCRIPTION_1" localSheetId="115">'Table C (701)'!$B$10</definedName>
    <definedName name="TABLE_DESCRIPTION_1" localSheetId="81">'Table in Appendix A (504)'!$B$10</definedName>
    <definedName name="TABLE_DESCRIPTION_1" localSheetId="78">'Table1 (501)'!$B$8</definedName>
    <definedName name="TABLE_DESCRIPTION_1" localSheetId="32">'TVIN_15F (227)'!$B$10</definedName>
    <definedName name="TABLE_DESCRIPTION_1" localSheetId="33">'TVIN_15GMP (228)'!$B$10</definedName>
    <definedName name="TABLE_DESCRIPTION_1" localSheetId="31">'TVIN_15M (226)'!$B$10</definedName>
    <definedName name="TABLE_DESCRIPTION_1" localSheetId="57">'U1 (323)'!$B$10</definedName>
    <definedName name="TABLE_DESCRIPTION_1" localSheetId="58">'U2 (324)'!$B$10</definedName>
    <definedName name="TABLE_FACTOR_STATUS" localSheetId="78">'Table1 (501)'!$B$16</definedName>
    <definedName name="TABLE_FACTOR_STATUS">'x-Series Number'!$B$20</definedName>
    <definedName name="TABLE_FACTOR_STATUS_1" localSheetId="73">'A (404)'!$B$20</definedName>
    <definedName name="TABLE_FACTOR_STATUS_1" localSheetId="100">'A_06 (612)'!$B$20</definedName>
    <definedName name="TABLE_FACTOR_STATUS_1" localSheetId="107">'A_15_65 (619)'!$B$20</definedName>
    <definedName name="TABLE_FACTOR_STATUS_1" localSheetId="108">'A_15_66 (620)'!$B$20</definedName>
    <definedName name="TABLE_FACTOR_STATUS_1" localSheetId="109">'A_15_67 (621)'!$B$20</definedName>
    <definedName name="TABLE_FACTOR_STATUS_1" localSheetId="110">'A_15_68 (622)'!$B$20</definedName>
    <definedName name="TABLE_FACTOR_STATUS_1" localSheetId="89">'A_87 (601)'!$B$20</definedName>
    <definedName name="TABLE_FACTOR_STATUS_1" localSheetId="9">'A1 (201C)'!$B$20</definedName>
    <definedName name="TABLE_FACTOR_STATUS_1" localSheetId="70">'A1 (401)'!$B$20</definedName>
    <definedName name="TABLE_FACTOR_STATUS_1" localSheetId="71">'A2 (402)'!$B$20</definedName>
    <definedName name="TABLE_FACTOR_STATUS_1" localSheetId="72">'B (403)'!$B$20</definedName>
    <definedName name="TABLE_FACTOR_STATUS_1" localSheetId="74">'B (405)'!$B$20</definedName>
    <definedName name="TABLE_FACTOR_STATUS_1" localSheetId="101">'B_06 (613)'!$B$20</definedName>
    <definedName name="TABLE_FACTOR_STATUS_1" localSheetId="111">'B_15 (623)'!$B$20</definedName>
    <definedName name="TABLE_FACTOR_STATUS_1" localSheetId="90">'B_87 (602)'!$B$20</definedName>
    <definedName name="TABLE_FACTOR_STATUS_1" localSheetId="117">'B-AP (703)'!$B$20</definedName>
    <definedName name="TABLE_FACTOR_STATUS_1" localSheetId="75">'C (406)'!$B$20</definedName>
    <definedName name="TABLE_FACTOR_STATUS_1" localSheetId="102">'C_06 (614)'!$B$20</definedName>
    <definedName name="TABLE_FACTOR_STATUS_1" localSheetId="112">'C_15 (624)'!$B$20</definedName>
    <definedName name="TABLE_FACTOR_STATUS_1" localSheetId="91">'C_87 (603)'!$B$20</definedName>
    <definedName name="TABLE_FACTOR_STATUS_1" localSheetId="103">'D_06 (615)'!$B$20</definedName>
    <definedName name="TABLE_FACTOR_STATUS_1" localSheetId="14">'D1 (205)'!$B$20</definedName>
    <definedName name="TABLE_FACTOR_STATUS_1" localSheetId="92">'D1_87 (604)'!$B$20</definedName>
    <definedName name="TABLE_FACTOR_STATUS_1" localSheetId="15">'D2 (206)'!$B$20</definedName>
    <definedName name="TABLE_FACTOR_STATUS_1" localSheetId="93">'D2_87 (605)'!$B$20</definedName>
    <definedName name="TABLE_FACTOR_STATUS_1" localSheetId="104">'E_06 (616)'!$B$20</definedName>
    <definedName name="TABLE_FACTOR_STATUS_1" localSheetId="94">'E1_87 (606)'!$B$20</definedName>
    <definedName name="TABLE_FACTOR_STATUS_1" localSheetId="95">'E2_87 (607)'!$B$20</definedName>
    <definedName name="TABLE_FACTOR_STATUS_1" localSheetId="105">'F_06 (617)'!$B$20</definedName>
    <definedName name="TABLE_FACTOR_STATUS_1" localSheetId="113">'F_15 (625)'!$B$20</definedName>
    <definedName name="TABLE_FACTOR_STATUS_1" localSheetId="13">'F1 (204C)'!$B$20</definedName>
    <definedName name="TABLE_FACTOR_STATUS_1" localSheetId="96">'F1_87 (608)'!$B$20</definedName>
    <definedName name="TABLE_FACTOR_STATUS_1" localSheetId="97">'F2_87 (609)'!$B$20</definedName>
    <definedName name="TABLE_FACTOR_STATUS_1" localSheetId="106">'G_06 (618)'!$B$20</definedName>
    <definedName name="TABLE_FACTOR_STATUS_1" localSheetId="114">'G_15 (626)'!$B$20</definedName>
    <definedName name="TABLE_FACTOR_STATUS_1" localSheetId="98">'G_87 (610)'!$B$20</definedName>
    <definedName name="TABLE_FACTOR_STATUS_1" localSheetId="35">'G1 (301)'!$B$20</definedName>
    <definedName name="TABLE_FACTOR_STATUS_1" localSheetId="39">'G1_06 (305)'!$B$20</definedName>
    <definedName name="TABLE_FACTOR_STATUS_1" localSheetId="43">'G1_15 (309)'!$B$20</definedName>
    <definedName name="TABLE_FACTOR_STATUS_1" localSheetId="36">'G2 (302)'!$B$20</definedName>
    <definedName name="TABLE_FACTOR_STATUS_1" localSheetId="40">'G2_06 (306)'!$B$20</definedName>
    <definedName name="TABLE_FACTOR_STATUS_1" localSheetId="44">'G2_15 (310)'!$B$20</definedName>
    <definedName name="TABLE_FACTOR_STATUS_1" localSheetId="99">'H_87 (611)'!$B$20</definedName>
    <definedName name="TABLE_FACTOR_STATUS_1" localSheetId="37">'H1 (303)'!$B$20</definedName>
    <definedName name="TABLE_FACTOR_STATUS_1" localSheetId="41">'H1_06 (307)'!$B$20</definedName>
    <definedName name="TABLE_FACTOR_STATUS_1" localSheetId="45">'H1_15 (311)'!$B$20</definedName>
    <definedName name="TABLE_FACTOR_STATUS_1" localSheetId="38">'H2 (304)'!$B$20</definedName>
    <definedName name="TABLE_FACTOR_STATUS_1" localSheetId="42">'H2_06 (308)'!$B$20</definedName>
    <definedName name="TABLE_FACTOR_STATUS_1" localSheetId="46">'H2_15 (312)'!$B$20</definedName>
    <definedName name="TABLE_FACTOR_STATUS_1" localSheetId="47">'K (313)'!$B$20</definedName>
    <definedName name="TABLE_FACTOR_STATUS_1" localSheetId="59">'K_06 (325)'!$B$20</definedName>
    <definedName name="TABLE_FACTOR_STATUS_1" localSheetId="64">'K_15_65 (330)'!$B$20</definedName>
    <definedName name="TABLE_FACTOR_STATUS_1" localSheetId="65">'K_15_66 (331)'!$B$20</definedName>
    <definedName name="TABLE_FACTOR_STATUS_1" localSheetId="66">'K_15_67 (332)'!$B$20</definedName>
    <definedName name="TABLE_FACTOR_STATUS_1" localSheetId="67">'K_15_68 (333)'!$B$20</definedName>
    <definedName name="TABLE_FACTOR_STATUS_1" localSheetId="34">'M (229)'!$B$20</definedName>
    <definedName name="TABLE_FACTOR_STATUS_1" localSheetId="48">'N (314)'!$B$20</definedName>
    <definedName name="TABLE_FACTOR_STATUS_1" localSheetId="8">'NA1 (201)'!$B$20</definedName>
    <definedName name="TABLE_FACTOR_STATUS_1" localSheetId="16">'NA1_06 (207)'!$B$20</definedName>
    <definedName name="TABLE_FACTOR_STATUS_1" localSheetId="21">'NA1_15_65 (212)'!$B$20</definedName>
    <definedName name="TABLE_FACTOR_STATUS_1" localSheetId="22">'NA1_15_66 (213)'!$B$20</definedName>
    <definedName name="TABLE_FACTOR_STATUS_1" localSheetId="23">'NA1_15_67 (214)'!$B$20</definedName>
    <definedName name="TABLE_FACTOR_STATUS_1" localSheetId="24">'NA1_15_68 (215)'!$B$20</definedName>
    <definedName name="TABLE_FACTOR_STATUS_1" localSheetId="10">'NA2 (202)'!$B$20</definedName>
    <definedName name="TABLE_FACTOR_STATUS_1" localSheetId="17">'NA2_06 (208)'!$B$20</definedName>
    <definedName name="TABLE_FACTOR_STATUS_1" localSheetId="25">'NA2_15_65 (216)'!$B$20</definedName>
    <definedName name="TABLE_FACTOR_STATUS_1" localSheetId="26">'NA2_15_66 (217)'!$B$20</definedName>
    <definedName name="TABLE_FACTOR_STATUS_1" localSheetId="27">'NA2_15_67 (218)'!$B$20</definedName>
    <definedName name="TABLE_FACTOR_STATUS_1" localSheetId="28">'NA2_15_68 (219)'!$B$20</definedName>
    <definedName name="TABLE_FACTOR_STATUS_1" localSheetId="18">'NA3_06 (209)'!$B$20</definedName>
    <definedName name="TABLE_FACTOR_STATUS_1" localSheetId="11">'NF1 (203)'!$B$20</definedName>
    <definedName name="TABLE_FACTOR_STATUS_1" localSheetId="19">'NF1_06 (210)'!$B$20</definedName>
    <definedName name="TABLE_FACTOR_STATUS_1" localSheetId="29">'NF1_15 (220)'!$B$20</definedName>
    <definedName name="TABLE_FACTOR_STATUS_1" localSheetId="12">'NF2 (204)'!$B$20</definedName>
    <definedName name="TABLE_FACTOR_STATUS_1" localSheetId="20">'NF2_06 (211)'!$B$20</definedName>
    <definedName name="TABLE_FACTOR_STATUS_1" localSheetId="30">'NF2_15 (221)'!$B$20</definedName>
    <definedName name="TABLE_FACTOR_STATUS_1" localSheetId="49">'P (315)'!$B$20</definedName>
    <definedName name="TABLE_FACTOR_STATUS_1" localSheetId="68">'Q_15 (334)'!$B$20</definedName>
    <definedName name="TABLE_FACTOR_STATUS_1" localSheetId="50">'Q1 (316)'!$B$20</definedName>
    <definedName name="TABLE_FACTOR_STATUS_1" localSheetId="60">'Q1_06 (326)'!$B$20</definedName>
    <definedName name="TABLE_FACTOR_STATUS_1" localSheetId="51">'Q2 (317)'!$B$20</definedName>
    <definedName name="TABLE_FACTOR_STATUS_1" localSheetId="61">'Q2_06 (327)'!$B$20</definedName>
    <definedName name="TABLE_FACTOR_STATUS_1" localSheetId="52">'R (318)'!$B$20</definedName>
    <definedName name="TABLE_FACTOR_STATUS_1" localSheetId="69">'R_15 (335)'!$B$20</definedName>
    <definedName name="TABLE_FACTOR_STATUS_1" localSheetId="62">'R1_06 (328)'!$B$20</definedName>
    <definedName name="TABLE_FACTOR_STATUS_1" localSheetId="63">'R2_06 (329)'!$B$20</definedName>
    <definedName name="TABLE_FACTOR_STATUS_1" localSheetId="53">'S1 (319)'!$B$20</definedName>
    <definedName name="TABLE_FACTOR_STATUS_1" localSheetId="54">'S2 (320)'!$B$20</definedName>
    <definedName name="TABLE_FACTOR_STATUS_1" localSheetId="116">'S-AP (702)'!$B$20</definedName>
    <definedName name="TABLE_FACTOR_STATUS_1" localSheetId="55">'T1 (321)'!$B$20</definedName>
    <definedName name="TABLE_FACTOR_STATUS_1" localSheetId="56">'T2 (322)'!$B$20</definedName>
    <definedName name="TABLE_FACTOR_STATUS_1" localSheetId="86">'Table 1 (508)'!$B$20</definedName>
    <definedName name="TABLE_FACTOR_STATUS_1" localSheetId="83">'Table 1A (505A)'!$B$20</definedName>
    <definedName name="TABLE_FACTOR_STATUS_1" localSheetId="79">'Table 2 (502)'!$B$20</definedName>
    <definedName name="table_factor_status_1" localSheetId="84">'Table 2 (506)'!#REF!</definedName>
    <definedName name="TABLE_FACTOR_STATUS_1" localSheetId="87">'Table 2 (509)'!$B$20</definedName>
    <definedName name="TABLE_FACTOR_STATUS_1" localSheetId="80">'Table 3 (503)'!$B$20</definedName>
    <definedName name="table_factor_status_1" localSheetId="85">'Table 3 (507)'!#REF!</definedName>
    <definedName name="TABLE_FACTOR_STATUS_1" localSheetId="88">'Table 4 (510)'!$B$20</definedName>
    <definedName name="TABLE_FACTOR_STATUS_1" localSheetId="115">'Table C (701)'!$B$20</definedName>
    <definedName name="TABLE_FACTOR_STATUS_1" localSheetId="81">'Table in Appendix A (504)'!$B$20</definedName>
    <definedName name="TABLE_FACTOR_STATUS_1" localSheetId="78">'Table1 (501)'!$B$16</definedName>
    <definedName name="TABLE_FACTOR_STATUS_1" localSheetId="32">'TVIN_15F (227)'!$B$20</definedName>
    <definedName name="TABLE_FACTOR_STATUS_1" localSheetId="33">'TVIN_15GMP (228)'!$B$20</definedName>
    <definedName name="TABLE_FACTOR_STATUS_1" localSheetId="31">'TVIN_15M (226)'!$B$20</definedName>
    <definedName name="TABLE_FACTOR_STATUS_1" localSheetId="57">'U1 (323)'!$B$20</definedName>
    <definedName name="TABLE_FACTOR_STATUS_1" localSheetId="58">'U2 (324)'!$B$20</definedName>
    <definedName name="TABLE_FACTOR_TYPE" localSheetId="7">'[1]x-Series Number'!$B$9</definedName>
    <definedName name="TABLE_FACTOR_TYPE" localSheetId="78">'Table1 (501)'!$B$7</definedName>
    <definedName name="TABLE_FACTOR_TYPE">'x-Series Number'!$B$9</definedName>
    <definedName name="TABLE_FACTOR_TYPE_1" localSheetId="73">'A (404)'!$B$9</definedName>
    <definedName name="TABLE_FACTOR_TYPE_1" localSheetId="76">'A (407)'!$B$9</definedName>
    <definedName name="TABLE_FACTOR_TYPE_1" localSheetId="100">'A_06 (612)'!$B$9</definedName>
    <definedName name="TABLE_FACTOR_TYPE_1" localSheetId="107">'A_15_65 (619)'!$B$9</definedName>
    <definedName name="TABLE_FACTOR_TYPE_1" localSheetId="108">'A_15_66 (620)'!$B$9</definedName>
    <definedName name="TABLE_FACTOR_TYPE_1" localSheetId="109">'A_15_67 (621)'!$B$9</definedName>
    <definedName name="TABLE_FACTOR_TYPE_1" localSheetId="110">'A_15_68 (622)'!$B$9</definedName>
    <definedName name="TABLE_FACTOR_TYPE_1" localSheetId="89">'A_87 (601)'!$B$9</definedName>
    <definedName name="TABLE_FACTOR_TYPE_1" localSheetId="9">'A1 (201C)'!$B$9</definedName>
    <definedName name="TABLE_FACTOR_TYPE_1" localSheetId="70">'A1 (401)'!$B$9</definedName>
    <definedName name="TABLE_FACTOR_TYPE_1" localSheetId="71">'A2 (402)'!$B$9</definedName>
    <definedName name="TABLE_FACTOR_TYPE_1" localSheetId="72">'B (403)'!$B$9</definedName>
    <definedName name="TABLE_FACTOR_TYPE_1" localSheetId="74">'B (405)'!$B$9</definedName>
    <definedName name="TABLE_FACTOR_TYPE_1" localSheetId="77">'B (408)'!$B$7</definedName>
    <definedName name="TABLE_FACTOR_TYPE_1" localSheetId="101">'B_06 (613)'!$B$9</definedName>
    <definedName name="TABLE_FACTOR_TYPE_1" localSheetId="111">'B_15 (623)'!$B$9</definedName>
    <definedName name="TABLE_FACTOR_TYPE_1" localSheetId="90">'B_87 (602)'!$B$9</definedName>
    <definedName name="TABLE_FACTOR_TYPE_1" localSheetId="117">'B-AP (703)'!$B$9</definedName>
    <definedName name="TABLE_FACTOR_TYPE_1" localSheetId="75">'C (406)'!$B$9</definedName>
    <definedName name="TABLE_FACTOR_TYPE_1" localSheetId="102">'C_06 (614)'!$B$9</definedName>
    <definedName name="TABLE_FACTOR_TYPE_1" localSheetId="112">'C_15 (624)'!$B$9</definedName>
    <definedName name="TABLE_FACTOR_TYPE_1" localSheetId="91">'C_87 (603)'!$B$9</definedName>
    <definedName name="TABLE_FACTOR_TYPE_1" localSheetId="103">'D_06 (615)'!$B$9</definedName>
    <definedName name="TABLE_FACTOR_TYPE_1" localSheetId="14">'D1 (205)'!$B$9</definedName>
    <definedName name="TABLE_FACTOR_TYPE_1" localSheetId="92">'D1_87 (604)'!$B$9</definedName>
    <definedName name="TABLE_FACTOR_TYPE_1" localSheetId="15">'D2 (206)'!$B$9</definedName>
    <definedName name="TABLE_FACTOR_TYPE_1" localSheetId="93">'D2_87 (605)'!$B$9</definedName>
    <definedName name="TABLE_FACTOR_TYPE_1" localSheetId="104">'E_06 (616)'!$B$9</definedName>
    <definedName name="TABLE_FACTOR_TYPE_1" localSheetId="94">'E1_87 (606)'!$B$9</definedName>
    <definedName name="TABLE_FACTOR_TYPE_1" localSheetId="95">'E2_87 (607)'!$B$9</definedName>
    <definedName name="TABLE_FACTOR_TYPE_1" localSheetId="105">'F_06 (617)'!$B$9</definedName>
    <definedName name="TABLE_FACTOR_TYPE_1" localSheetId="113">'F_15 (625)'!$B$9</definedName>
    <definedName name="TABLE_FACTOR_TYPE_1" localSheetId="13">'F1 (204C)'!$B$9</definedName>
    <definedName name="TABLE_FACTOR_TYPE_1" localSheetId="96">'F1_87 (608)'!$B$9</definedName>
    <definedName name="TABLE_FACTOR_TYPE_1" localSheetId="97">'F2_87 (609)'!$B$9</definedName>
    <definedName name="TABLE_FACTOR_TYPE_1" localSheetId="106">'G_06 (618)'!$B$9</definedName>
    <definedName name="TABLE_FACTOR_TYPE_1" localSheetId="114">'G_15 (626)'!$B$9</definedName>
    <definedName name="TABLE_FACTOR_TYPE_1" localSheetId="98">'G_87 (610)'!$B$9</definedName>
    <definedName name="TABLE_FACTOR_TYPE_1" localSheetId="35">'G1 (301)'!$B$9</definedName>
    <definedName name="TABLE_FACTOR_TYPE_1" localSheetId="39">'G1_06 (305)'!$B$9</definedName>
    <definedName name="TABLE_FACTOR_TYPE_1" localSheetId="43">'G1_15 (309)'!$B$9</definedName>
    <definedName name="TABLE_FACTOR_TYPE_1" localSheetId="36">'G2 (302)'!$B$9</definedName>
    <definedName name="TABLE_FACTOR_TYPE_1" localSheetId="40">'G2_06 (306)'!$B$9</definedName>
    <definedName name="TABLE_FACTOR_TYPE_1" localSheetId="44">'G2_15 (310)'!$B$9</definedName>
    <definedName name="TABLE_FACTOR_TYPE_1" localSheetId="99">'H_87 (611)'!$B$9</definedName>
    <definedName name="TABLE_FACTOR_TYPE_1" localSheetId="37">'H1 (303)'!$B$9</definedName>
    <definedName name="TABLE_FACTOR_TYPE_1" localSheetId="41">'H1_06 (307)'!$B$9</definedName>
    <definedName name="TABLE_FACTOR_TYPE_1" localSheetId="45">'H1_15 (311)'!$B$9</definedName>
    <definedName name="TABLE_FACTOR_TYPE_1" localSheetId="38">'H2 (304)'!$B$9</definedName>
    <definedName name="TABLE_FACTOR_TYPE_1" localSheetId="42">'H2_06 (308)'!$B$9</definedName>
    <definedName name="TABLE_FACTOR_TYPE_1" localSheetId="46">'H2_15 (312)'!$B$9</definedName>
    <definedName name="TABLE_FACTOR_TYPE_1" localSheetId="47">'K (313)'!$B$9</definedName>
    <definedName name="TABLE_FACTOR_TYPE_1" localSheetId="59">'K_06 (325)'!$B$9</definedName>
    <definedName name="TABLE_FACTOR_TYPE_1" localSheetId="64">'K_15_65 (330)'!$B$9</definedName>
    <definedName name="TABLE_FACTOR_TYPE_1" localSheetId="65">'K_15_66 (331)'!$B$9</definedName>
    <definedName name="TABLE_FACTOR_TYPE_1" localSheetId="66">'K_15_67 (332)'!$B$9</definedName>
    <definedName name="TABLE_FACTOR_TYPE_1" localSheetId="67">'K_15_68 (333)'!$B$9</definedName>
    <definedName name="TABLE_FACTOR_TYPE_1" localSheetId="34">'M (229)'!$B$9</definedName>
    <definedName name="TABLE_FACTOR_TYPE_1" localSheetId="48">'N (314)'!$B$9</definedName>
    <definedName name="TABLE_FACTOR_TYPE_1" localSheetId="8">'NA1 (201)'!$B$9</definedName>
    <definedName name="TABLE_FACTOR_TYPE_1" localSheetId="16">'NA1_06 (207)'!$B$9</definedName>
    <definedName name="TABLE_FACTOR_TYPE_1" localSheetId="21">'NA1_15_65 (212)'!$B$9</definedName>
    <definedName name="TABLE_FACTOR_TYPE_1" localSheetId="22">'NA1_15_66 (213)'!$B$9</definedName>
    <definedName name="TABLE_FACTOR_TYPE_1" localSheetId="23">'NA1_15_67 (214)'!$B$9</definedName>
    <definedName name="TABLE_FACTOR_TYPE_1" localSheetId="24">'NA1_15_68 (215)'!$B$9</definedName>
    <definedName name="TABLE_FACTOR_TYPE_1" localSheetId="10">'NA2 (202)'!$B$9</definedName>
    <definedName name="TABLE_FACTOR_TYPE_1" localSheetId="17">'NA2_06 (208)'!$B$9</definedName>
    <definedName name="TABLE_FACTOR_TYPE_1" localSheetId="25">'NA2_15_65 (216)'!$B$9</definedName>
    <definedName name="TABLE_FACTOR_TYPE_1" localSheetId="26">'NA2_15_66 (217)'!$B$9</definedName>
    <definedName name="TABLE_FACTOR_TYPE_1" localSheetId="27">'NA2_15_67 (218)'!$B$9</definedName>
    <definedName name="TABLE_FACTOR_TYPE_1" localSheetId="28">'NA2_15_68 (219)'!$B$9</definedName>
    <definedName name="TABLE_FACTOR_TYPE_1" localSheetId="18">'NA3_06 (209)'!$B$9</definedName>
    <definedName name="TABLE_FACTOR_TYPE_1" localSheetId="11">'NF1 (203)'!$B$9</definedName>
    <definedName name="TABLE_FACTOR_TYPE_1" localSheetId="19">'NF1_06 (210)'!$B$9</definedName>
    <definedName name="TABLE_FACTOR_TYPE_1" localSheetId="29">'NF1_15 (220)'!$B$9</definedName>
    <definedName name="TABLE_FACTOR_TYPE_1" localSheetId="12">'NF2 (204)'!$B$9</definedName>
    <definedName name="TABLE_FACTOR_TYPE_1" localSheetId="20">'NF2_06 (211)'!$B$9</definedName>
    <definedName name="TABLE_FACTOR_TYPE_1" localSheetId="30">'NF2_15 (221)'!$B$9</definedName>
    <definedName name="TABLE_FACTOR_TYPE_1" localSheetId="49">'P (315)'!$B$9</definedName>
    <definedName name="TABLE_FACTOR_TYPE_1" localSheetId="68">'Q_15 (334)'!$B$9</definedName>
    <definedName name="TABLE_FACTOR_TYPE_1" localSheetId="50">'Q1 (316)'!$B$9</definedName>
    <definedName name="TABLE_FACTOR_TYPE_1" localSheetId="60">'Q1_06 (326)'!$B$9</definedName>
    <definedName name="TABLE_FACTOR_TYPE_1" localSheetId="51">'Q2 (317)'!$B$9</definedName>
    <definedName name="TABLE_FACTOR_TYPE_1" localSheetId="61">'Q2_06 (327)'!$B$9</definedName>
    <definedName name="TABLE_FACTOR_TYPE_1" localSheetId="52">'R (318)'!$B$9</definedName>
    <definedName name="TABLE_FACTOR_TYPE_1" localSheetId="69">'R_15 (335)'!$B$9</definedName>
    <definedName name="TABLE_FACTOR_TYPE_1" localSheetId="62">'R1_06 (328)'!$B$9</definedName>
    <definedName name="TABLE_FACTOR_TYPE_1" localSheetId="63">'R2_06 (329)'!$B$9</definedName>
    <definedName name="TABLE_FACTOR_TYPE_1" localSheetId="53">'S1 (319)'!$B$9</definedName>
    <definedName name="TABLE_FACTOR_TYPE_1" localSheetId="54">'S2 (320)'!$B$9</definedName>
    <definedName name="TABLE_FACTOR_TYPE_1" localSheetId="116">'S-AP (702)'!$B$9</definedName>
    <definedName name="TABLE_FACTOR_TYPE_1" localSheetId="55">'T1 (321)'!$B$9</definedName>
    <definedName name="TABLE_FACTOR_TYPE_1" localSheetId="56">'T2 (322)'!$B$9</definedName>
    <definedName name="table_factor_type_1" localSheetId="82">'Table 1 (505)'!$B$9</definedName>
    <definedName name="TABLE_FACTOR_TYPE_1" localSheetId="86">'Table 1 (508)'!$B$9</definedName>
    <definedName name="TABLE_FACTOR_TYPE_1" localSheetId="83">'Table 1A (505A)'!$B$9</definedName>
    <definedName name="TABLE_FACTOR_TYPE_1" localSheetId="79">'Table 2 (502)'!$B$9</definedName>
    <definedName name="table_factor_type_1" localSheetId="84">'Table 2 (506)'!$B$9</definedName>
    <definedName name="TABLE_FACTOR_TYPE_1" localSheetId="87">'Table 2 (509)'!$B$9</definedName>
    <definedName name="TABLE_FACTOR_TYPE_1" localSheetId="80">'Table 3 (503)'!$B$9</definedName>
    <definedName name="table_factor_type_1" localSheetId="85">'Table 3 (507)'!$B$9</definedName>
    <definedName name="TABLE_FACTOR_TYPE_1" localSheetId="88">'Table 4 (510)'!$B$9</definedName>
    <definedName name="TABLE_FACTOR_TYPE_1" localSheetId="115">'Table C (701)'!$B$9</definedName>
    <definedName name="TABLE_FACTOR_TYPE_1" localSheetId="81">'Table in Appendix A (504)'!$B$9</definedName>
    <definedName name="TABLE_FACTOR_TYPE_1" localSheetId="78">'Table1 (501)'!$B$9</definedName>
    <definedName name="TABLE_FACTOR_TYPE_1" localSheetId="32">'TVIN_15F (227)'!$B$9</definedName>
    <definedName name="TABLE_FACTOR_TYPE_1" localSheetId="33">'TVIN_15GMP (228)'!$B$9</definedName>
    <definedName name="TABLE_FACTOR_TYPE_1" localSheetId="31">'TVIN_15M (226)'!$B$9</definedName>
    <definedName name="TABLE_FACTOR_TYPE_1" localSheetId="57">'U1 (323)'!$B$9</definedName>
    <definedName name="TABLE_FACTOR_TYPE_1" localSheetId="58">'U2 (324)'!$B$9</definedName>
    <definedName name="TABLE_GENDER" localSheetId="78">'Table1 (501)'!$B$9</definedName>
    <definedName name="TABLE_GENDER">'x-Series Number'!$B$11</definedName>
    <definedName name="TABLE_GENDER_1" localSheetId="73">'A (404)'!$B$11</definedName>
    <definedName name="TABLE_GENDER_1" localSheetId="100">'A_06 (612)'!$B$11</definedName>
    <definedName name="TABLE_GENDER_1" localSheetId="107">'A_15_65 (619)'!$B$11</definedName>
    <definedName name="TABLE_GENDER_1" localSheetId="108">'A_15_66 (620)'!$B$11</definedName>
    <definedName name="TABLE_GENDER_1" localSheetId="109">'A_15_67 (621)'!$B$11</definedName>
    <definedName name="TABLE_GENDER_1" localSheetId="110">'A_15_68 (622)'!$B$11</definedName>
    <definedName name="TABLE_GENDER_1" localSheetId="89">'A_87 (601)'!$B$11</definedName>
    <definedName name="TABLE_GENDER_1" localSheetId="9">'A1 (201C)'!$B$11</definedName>
    <definedName name="TABLE_GENDER_1" localSheetId="70">'A1 (401)'!$B$11</definedName>
    <definedName name="TABLE_GENDER_1" localSheetId="71">'A2 (402)'!$B$11</definedName>
    <definedName name="TABLE_GENDER_1" localSheetId="72">'B (403)'!$B$11</definedName>
    <definedName name="TABLE_GENDER_1" localSheetId="74">'B (405)'!$B$11</definedName>
    <definedName name="TABLE_GENDER_1" localSheetId="101">'B_06 (613)'!$B$11</definedName>
    <definedName name="TABLE_GENDER_1" localSheetId="111">'B_15 (623)'!$B$11</definedName>
    <definedName name="TABLE_GENDER_1" localSheetId="90">'B_87 (602)'!$B$11</definedName>
    <definedName name="TABLE_GENDER_1" localSheetId="117">'B-AP (703)'!$B$11</definedName>
    <definedName name="TABLE_GENDER_1" localSheetId="75">'C (406)'!$B$11</definedName>
    <definedName name="TABLE_GENDER_1" localSheetId="102">'C_06 (614)'!$B$11</definedName>
    <definedName name="TABLE_GENDER_1" localSheetId="112">'C_15 (624)'!$B$11</definedName>
    <definedName name="TABLE_GENDER_1" localSheetId="91">'C_87 (603)'!$B$11</definedName>
    <definedName name="TABLE_GENDER_1" localSheetId="103">'D_06 (615)'!$B$11</definedName>
    <definedName name="TABLE_GENDER_1" localSheetId="14">'D1 (205)'!$B$11</definedName>
    <definedName name="TABLE_GENDER_1" localSheetId="92">'D1_87 (604)'!$B$11</definedName>
    <definedName name="TABLE_GENDER_1" localSheetId="15">'D2 (206)'!$B$11</definedName>
    <definedName name="TABLE_GENDER_1" localSheetId="93">'D2_87 (605)'!$B$11</definedName>
    <definedName name="TABLE_GENDER_1" localSheetId="104">'E_06 (616)'!$B$11</definedName>
    <definedName name="TABLE_GENDER_1" localSheetId="94">'E1_87 (606)'!$B$11</definedName>
    <definedName name="TABLE_GENDER_1" localSheetId="95">'E2_87 (607)'!$B$11</definedName>
    <definedName name="TABLE_GENDER_1" localSheetId="105">'F_06 (617)'!$B$11</definedName>
    <definedName name="TABLE_GENDER_1" localSheetId="113">'F_15 (625)'!$B$11</definedName>
    <definedName name="TABLE_GENDER_1" localSheetId="13">'F1 (204C)'!$B$11</definedName>
    <definedName name="TABLE_GENDER_1" localSheetId="96">'F1_87 (608)'!$B$11</definedName>
    <definedName name="TABLE_GENDER_1" localSheetId="97">'F2_87 (609)'!$B$11</definedName>
    <definedName name="TABLE_GENDER_1" localSheetId="106">'G_06 (618)'!$B$11</definedName>
    <definedName name="TABLE_GENDER_1" localSheetId="114">'G_15 (626)'!$B$11</definedName>
    <definedName name="TABLE_GENDER_1" localSheetId="98">'G_87 (610)'!$B$11</definedName>
    <definedName name="TABLE_GENDER_1" localSheetId="35">'G1 (301)'!$B$11</definedName>
    <definedName name="TABLE_GENDER_1" localSheetId="39">'G1_06 (305)'!$B$11</definedName>
    <definedName name="TABLE_GENDER_1" localSheetId="43">'G1_15 (309)'!$B$11</definedName>
    <definedName name="TABLE_GENDER_1" localSheetId="36">'G2 (302)'!$B$11</definedName>
    <definedName name="TABLE_GENDER_1" localSheetId="40">'G2_06 (306)'!$B$11</definedName>
    <definedName name="TABLE_GENDER_1" localSheetId="44">'G2_15 (310)'!$B$11</definedName>
    <definedName name="TABLE_GENDER_1" localSheetId="99">'H_87 (611)'!$B$11</definedName>
    <definedName name="TABLE_GENDER_1" localSheetId="37">'H1 (303)'!$B$11</definedName>
    <definedName name="TABLE_GENDER_1" localSheetId="41">'H1_06 (307)'!$B$11</definedName>
    <definedName name="TABLE_GENDER_1" localSheetId="45">'H1_15 (311)'!$B$11</definedName>
    <definedName name="TABLE_GENDER_1" localSheetId="38">'H2 (304)'!$B$11</definedName>
    <definedName name="TABLE_GENDER_1" localSheetId="42">'H2_06 (308)'!$B$11</definedName>
    <definedName name="TABLE_GENDER_1" localSheetId="46">'H2_15 (312)'!$B$11</definedName>
    <definedName name="TABLE_GENDER_1" localSheetId="47">'K (313)'!$B$11</definedName>
    <definedName name="TABLE_GENDER_1" localSheetId="59">'K_06 (325)'!$B$11</definedName>
    <definedName name="TABLE_GENDER_1" localSheetId="64">'K_15_65 (330)'!$B$11</definedName>
    <definedName name="TABLE_GENDER_1" localSheetId="65">'K_15_66 (331)'!$B$11</definedName>
    <definedName name="TABLE_GENDER_1" localSheetId="66">'K_15_67 (332)'!$B$11</definedName>
    <definedName name="TABLE_GENDER_1" localSheetId="67">'K_15_68 (333)'!$B$11</definedName>
    <definedName name="TABLE_GENDER_1" localSheetId="34">'M (229)'!$B$11</definedName>
    <definedName name="TABLE_GENDER_1" localSheetId="48">'N (314)'!$B$11</definedName>
    <definedName name="TABLE_GENDER_1" localSheetId="8">'NA1 (201)'!$B$11</definedName>
    <definedName name="TABLE_GENDER_1" localSheetId="16">'NA1_06 (207)'!$B$11</definedName>
    <definedName name="TABLE_GENDER_1" localSheetId="21">'NA1_15_65 (212)'!$B$11</definedName>
    <definedName name="TABLE_GENDER_1" localSheetId="22">'NA1_15_66 (213)'!$B$11</definedName>
    <definedName name="TABLE_GENDER_1" localSheetId="23">'NA1_15_67 (214)'!$B$11</definedName>
    <definedName name="TABLE_GENDER_1" localSheetId="24">'NA1_15_68 (215)'!$B$11</definedName>
    <definedName name="TABLE_GENDER_1" localSheetId="10">'NA2 (202)'!$B$11</definedName>
    <definedName name="TABLE_GENDER_1" localSheetId="17">'NA2_06 (208)'!$B$11</definedName>
    <definedName name="TABLE_GENDER_1" localSheetId="25">'NA2_15_65 (216)'!$B$11</definedName>
    <definedName name="TABLE_GENDER_1" localSheetId="26">'NA2_15_66 (217)'!$B$11</definedName>
    <definedName name="TABLE_GENDER_1" localSheetId="27">'NA2_15_67 (218)'!$B$11</definedName>
    <definedName name="TABLE_GENDER_1" localSheetId="28">'NA2_15_68 (219)'!$B$11</definedName>
    <definedName name="TABLE_GENDER_1" localSheetId="18">'NA3_06 (209)'!$B$11</definedName>
    <definedName name="TABLE_GENDER_1" localSheetId="11">'NF1 (203)'!$B$11</definedName>
    <definedName name="TABLE_GENDER_1" localSheetId="19">'NF1_06 (210)'!$B$11</definedName>
    <definedName name="TABLE_GENDER_1" localSheetId="29">'NF1_15 (220)'!$B$11</definedName>
    <definedName name="TABLE_GENDER_1" localSheetId="12">'NF2 (204)'!$B$11</definedName>
    <definedName name="TABLE_GENDER_1" localSheetId="20">'NF2_06 (211)'!$B$11</definedName>
    <definedName name="TABLE_GENDER_1" localSheetId="30">'NF2_15 (221)'!$B$11</definedName>
    <definedName name="TABLE_GENDER_1" localSheetId="49">'P (315)'!$B$11</definedName>
    <definedName name="TABLE_GENDER_1" localSheetId="68">'Q_15 (334)'!$B$11</definedName>
    <definedName name="TABLE_GENDER_1" localSheetId="50">'Q1 (316)'!$B$11</definedName>
    <definedName name="TABLE_GENDER_1" localSheetId="60">'Q1_06 (326)'!$B$11</definedName>
    <definedName name="TABLE_GENDER_1" localSheetId="51">'Q2 (317)'!$B$11</definedName>
    <definedName name="TABLE_GENDER_1" localSheetId="61">'Q2_06 (327)'!$B$11</definedName>
    <definedName name="TABLE_GENDER_1" localSheetId="52">'R (318)'!$B$11</definedName>
    <definedName name="TABLE_GENDER_1" localSheetId="69">'R_15 (335)'!$B$11</definedName>
    <definedName name="TABLE_GENDER_1" localSheetId="62">'R1_06 (328)'!$B$11</definedName>
    <definedName name="TABLE_GENDER_1" localSheetId="63">'R2_06 (329)'!$B$11</definedName>
    <definedName name="TABLE_GENDER_1" localSheetId="53">'S1 (319)'!$B$11</definedName>
    <definedName name="TABLE_GENDER_1" localSheetId="54">'S2 (320)'!$B$11</definedName>
    <definedName name="TABLE_GENDER_1" localSheetId="116">'S-AP (702)'!$B$11</definedName>
    <definedName name="TABLE_GENDER_1" localSheetId="55">'T1 (321)'!$B$11</definedName>
    <definedName name="TABLE_GENDER_1" localSheetId="56">'T2 (322)'!$B$11</definedName>
    <definedName name="table_gender_1" localSheetId="82">'Table 1 (505)'!$B$10</definedName>
    <definedName name="TABLE_GENDER_1" localSheetId="86">'Table 1 (508)'!$B$11</definedName>
    <definedName name="TABLE_GENDER_1" localSheetId="83">'Table 1A (505A)'!$B$11</definedName>
    <definedName name="TABLE_GENDER_1" localSheetId="79">'Table 2 (502)'!$B$11</definedName>
    <definedName name="table_gender_1" localSheetId="84">'Table 2 (506)'!$B$10</definedName>
    <definedName name="TABLE_GENDER_1" localSheetId="87">'Table 2 (509)'!$B$11</definedName>
    <definedName name="TABLE_GENDER_1" localSheetId="80">'Table 3 (503)'!$B$11</definedName>
    <definedName name="table_gender_1" localSheetId="85">'Table 3 (507)'!$B$10</definedName>
    <definedName name="TABLE_GENDER_1" localSheetId="88">'Table 4 (510)'!$B$11</definedName>
    <definedName name="TABLE_GENDER_1" localSheetId="115">'Table C (701)'!$B$11</definedName>
    <definedName name="TABLE_GENDER_1" localSheetId="81">'Table in Appendix A (504)'!$B$11</definedName>
    <definedName name="TABLE_GENDER_1" localSheetId="78">'Table1 (501)'!$B$9</definedName>
    <definedName name="TABLE_GENDER_1" localSheetId="32">'TVIN_15F (227)'!$B$11</definedName>
    <definedName name="TABLE_GENDER_1" localSheetId="33">'TVIN_15GMP (228)'!$B$11</definedName>
    <definedName name="TABLE_GENDER_1" localSheetId="31">'TVIN_15M (226)'!$B$11</definedName>
    <definedName name="TABLE_GENDER_1" localSheetId="57">'U1 (323)'!$B$11</definedName>
    <definedName name="TABLE_GENDER_1" localSheetId="58">'U2 (324)'!$B$11</definedName>
    <definedName name="TABLE_INFO" localSheetId="78">'Table1 (501)'!$A$4:$B$14</definedName>
    <definedName name="TABLE_INFO">'x-Series Number'!$A$6:$B$20</definedName>
    <definedName name="TABLE_INFO_1" localSheetId="73">'A (404)'!$A$6:$B$21</definedName>
    <definedName name="TABLE_INFO_1" localSheetId="100">'A_06 (612)'!$A$6:$B$21</definedName>
    <definedName name="TABLE_INFO_1" localSheetId="107">'A_15_65 (619)'!$A$6:$B$21</definedName>
    <definedName name="TABLE_INFO_1" localSheetId="108">'A_15_66 (620)'!$A$6:$B$21</definedName>
    <definedName name="TABLE_INFO_1" localSheetId="109">'A_15_67 (621)'!$A$6:$B$21</definedName>
    <definedName name="TABLE_INFO_1" localSheetId="110">'A_15_68 (622)'!$A$6:$B$21</definedName>
    <definedName name="TABLE_INFO_1" localSheetId="89">'A_87 (601)'!$A$6:$B$21</definedName>
    <definedName name="TABLE_INFO_1" localSheetId="9">'A1 (201C)'!$A$6:$B$21</definedName>
    <definedName name="TABLE_INFO_1" localSheetId="70">'A1 (401)'!$A$6:$B$21</definedName>
    <definedName name="TABLE_INFO_1" localSheetId="71">'A2 (402)'!$A$6:$B$21</definedName>
    <definedName name="TABLE_INFO_1" localSheetId="72">'B (403)'!$A$6:$B$21</definedName>
    <definedName name="TABLE_INFO_1" localSheetId="74">'B (405)'!$A$6:$B$21</definedName>
    <definedName name="TABLE_INFO_1" localSheetId="101">'B_06 (613)'!$A$6:$B$21</definedName>
    <definedName name="TABLE_INFO_1" localSheetId="111">'B_15 (623)'!$A$6:$B$21</definedName>
    <definedName name="TABLE_INFO_1" localSheetId="90">'B_87 (602)'!$A$6:$B$21</definedName>
    <definedName name="TABLE_INFO_1" localSheetId="117">'B-AP (703)'!$A$6:$B$21</definedName>
    <definedName name="TABLE_INFO_1" localSheetId="75">'C (406)'!$A$6:$B$21</definedName>
    <definedName name="TABLE_INFO_1" localSheetId="102">'C_06 (614)'!$A$6:$B$21</definedName>
    <definedName name="TABLE_INFO_1" localSheetId="112">'C_15 (624)'!$A$6:$B$21</definedName>
    <definedName name="TABLE_INFO_1" localSheetId="91">'C_87 (603)'!$A$6:$B$21</definedName>
    <definedName name="TABLE_INFO_1" localSheetId="103">'D_06 (615)'!$A$6:$B$21</definedName>
    <definedName name="TABLE_INFO_1" localSheetId="14">'D1 (205)'!$A$6:$B$21</definedName>
    <definedName name="TABLE_INFO_1" localSheetId="92">'D1_87 (604)'!$A$6:$B$21</definedName>
    <definedName name="TABLE_INFO_1" localSheetId="15">'D2 (206)'!$A$6:$B$21</definedName>
    <definedName name="TABLE_INFO_1" localSheetId="93">'D2_87 (605)'!$A$6:$B$21</definedName>
    <definedName name="TABLE_INFO_1" localSheetId="104">'E_06 (616)'!$A$6:$B$21</definedName>
    <definedName name="TABLE_INFO_1" localSheetId="94">'E1_87 (606)'!$A$6:$B$21</definedName>
    <definedName name="TABLE_INFO_1" localSheetId="95">'E2_87 (607)'!$A$6:$B$21</definedName>
    <definedName name="TABLE_INFO_1" localSheetId="105">'F_06 (617)'!$A$6:$B$21</definedName>
    <definedName name="TABLE_INFO_1" localSheetId="113">'F_15 (625)'!$A$6:$B$21</definedName>
    <definedName name="TABLE_INFO_1" localSheetId="13">'F1 (204C)'!$A$6:$B$21</definedName>
    <definedName name="TABLE_INFO_1" localSheetId="96">'F1_87 (608)'!$A$6:$B$21</definedName>
    <definedName name="TABLE_INFO_1" localSheetId="97">'F2_87 (609)'!$A$6:$B$21</definedName>
    <definedName name="TABLE_INFO_1" localSheetId="106">'G_06 (618)'!$A$6:$B$21</definedName>
    <definedName name="TABLE_INFO_1" localSheetId="114">'G_15 (626)'!$A$6:$B$21</definedName>
    <definedName name="TABLE_INFO_1" localSheetId="98">'G_87 (610)'!$A$6:$B$21</definedName>
    <definedName name="TABLE_INFO_1" localSheetId="35">'G1 (301)'!$A$6:$B$21</definedName>
    <definedName name="TABLE_INFO_1" localSheetId="39">'G1_06 (305)'!$A$6:$B$21</definedName>
    <definedName name="TABLE_INFO_1" localSheetId="43">'G1_15 (309)'!$A$6:$B$21</definedName>
    <definedName name="TABLE_INFO_1" localSheetId="36">'G2 (302)'!$A$6:$B$21</definedName>
    <definedName name="TABLE_INFO_1" localSheetId="40">'G2_06 (306)'!$A$6:$B$21</definedName>
    <definedName name="TABLE_INFO_1" localSheetId="44">'G2_15 (310)'!$A$6:$B$21</definedName>
    <definedName name="TABLE_INFO_1" localSheetId="99">'H_87 (611)'!$A$6:$B$21</definedName>
    <definedName name="TABLE_INFO_1" localSheetId="37">'H1 (303)'!$A$6:$B$21</definedName>
    <definedName name="TABLE_INFO_1" localSheetId="41">'H1_06 (307)'!$A$6:$B$21</definedName>
    <definedName name="TABLE_INFO_1" localSheetId="45">'H1_15 (311)'!$A$6:$B$21</definedName>
    <definedName name="TABLE_INFO_1" localSheetId="38">'H2 (304)'!$A$6:$B$21</definedName>
    <definedName name="TABLE_INFO_1" localSheetId="42">'H2_06 (308)'!$A$6:$B$21</definedName>
    <definedName name="TABLE_INFO_1" localSheetId="46">'H2_15 (312)'!$A$6:$B$21</definedName>
    <definedName name="TABLE_INFO_1" localSheetId="47">'K (313)'!$A$6:$B$21</definedName>
    <definedName name="TABLE_INFO_1" localSheetId="59">'K_06 (325)'!$A$6:$B$21</definedName>
    <definedName name="TABLE_INFO_1" localSheetId="64">'K_15_65 (330)'!$A$6:$B$21</definedName>
    <definedName name="TABLE_INFO_1" localSheetId="65">'K_15_66 (331)'!$A$6:$B$21</definedName>
    <definedName name="TABLE_INFO_1" localSheetId="66">'K_15_67 (332)'!$A$6:$B$21</definedName>
    <definedName name="TABLE_INFO_1" localSheetId="67">'K_15_68 (333)'!$A$6:$B$21</definedName>
    <definedName name="TABLE_INFO_1" localSheetId="34">'M (229)'!$A$6:$B$21</definedName>
    <definedName name="TABLE_INFO_1" localSheetId="48">'N (314)'!$A$6:$B$21</definedName>
    <definedName name="TABLE_INFO_1" localSheetId="8">'NA1 (201)'!$A$6:$B$21</definedName>
    <definedName name="TABLE_INFO_1" localSheetId="16">'NA1_06 (207)'!$A$6:$B$21</definedName>
    <definedName name="TABLE_INFO_1" localSheetId="21">'NA1_15_65 (212)'!$A$6:$B$21</definedName>
    <definedName name="TABLE_INFO_1" localSheetId="22">'NA1_15_66 (213)'!$A$6:$B$21</definedName>
    <definedName name="TABLE_INFO_1" localSheetId="23">'NA1_15_67 (214)'!$A$6:$B$21</definedName>
    <definedName name="TABLE_INFO_1" localSheetId="24">'NA1_15_68 (215)'!$A$6:$B$21</definedName>
    <definedName name="TABLE_INFO_1" localSheetId="10">'NA2 (202)'!$A$6:$B$21</definedName>
    <definedName name="TABLE_INFO_1" localSheetId="17">'NA2_06 (208)'!$A$6:$B$21</definedName>
    <definedName name="TABLE_INFO_1" localSheetId="25">'NA2_15_65 (216)'!$A$6:$B$21</definedName>
    <definedName name="TABLE_INFO_1" localSheetId="26">'NA2_15_66 (217)'!$A$6:$B$21</definedName>
    <definedName name="TABLE_INFO_1" localSheetId="27">'NA2_15_67 (218)'!$A$6:$B$21</definedName>
    <definedName name="TABLE_INFO_1" localSheetId="28">'NA2_15_68 (219)'!$A$6:$B$21</definedName>
    <definedName name="TABLE_INFO_1" localSheetId="18">'NA3_06 (209)'!$A$6:$B$21</definedName>
    <definedName name="TABLE_INFO_1" localSheetId="11">'NF1 (203)'!$A$6:$B$21</definedName>
    <definedName name="TABLE_INFO_1" localSheetId="19">'NF1_06 (210)'!$A$6:$B$21</definedName>
    <definedName name="TABLE_INFO_1" localSheetId="29">'NF1_15 (220)'!$A$6:$B$21</definedName>
    <definedName name="TABLE_INFO_1" localSheetId="12">'NF2 (204)'!$A$6:$B$21</definedName>
    <definedName name="TABLE_INFO_1" localSheetId="20">'NF2_06 (211)'!$A$6:$B$21</definedName>
    <definedName name="TABLE_INFO_1" localSheetId="30">'NF2_15 (221)'!$A$6:$B$21</definedName>
    <definedName name="TABLE_INFO_1" localSheetId="49">'P (315)'!$A$6:$B$21</definedName>
    <definedName name="TABLE_INFO_1" localSheetId="68">'Q_15 (334)'!$A$6:$B$21</definedName>
    <definedName name="TABLE_INFO_1" localSheetId="50">'Q1 (316)'!$A$6:$B$21</definedName>
    <definedName name="TABLE_INFO_1" localSheetId="60">'Q1_06 (326)'!$A$6:$B$21</definedName>
    <definedName name="TABLE_INFO_1" localSheetId="51">'Q2 (317)'!$A$6:$B$21</definedName>
    <definedName name="TABLE_INFO_1" localSheetId="61">'Q2_06 (327)'!$A$6:$B$21</definedName>
    <definedName name="TABLE_INFO_1" localSheetId="52">'R (318)'!$A$6:$B$21</definedName>
    <definedName name="TABLE_INFO_1" localSheetId="69">'R_15 (335)'!$A$6:$B$21</definedName>
    <definedName name="TABLE_INFO_1" localSheetId="62">'R1_06 (328)'!$A$6:$B$21</definedName>
    <definedName name="TABLE_INFO_1" localSheetId="63">'R2_06 (329)'!$A$6:$B$21</definedName>
    <definedName name="TABLE_INFO_1" localSheetId="53">'S1 (319)'!$A$6:$B$21</definedName>
    <definedName name="TABLE_INFO_1" localSheetId="54">'S2 (320)'!$A$6:$B$21</definedName>
    <definedName name="TABLE_INFO_1" localSheetId="116">'S-AP (702)'!$A$6:$B$21</definedName>
    <definedName name="TABLE_INFO_1" localSheetId="55">'T1 (321)'!$A$6:$B$21</definedName>
    <definedName name="TABLE_INFO_1" localSheetId="56">'T2 (322)'!$A$6:$B$21</definedName>
    <definedName name="table_info_1" localSheetId="82">'Table 1 (505)'!$A$5:$B$15</definedName>
    <definedName name="TABLE_INFO_1" localSheetId="86">'Table 1 (508)'!$A$6:$B$21</definedName>
    <definedName name="TABLE_INFO_1" localSheetId="83">'Table 1A (505A)'!$A$6:$B$21</definedName>
    <definedName name="TABLE_INFO_1" localSheetId="79">'Table 2 (502)'!$A$6:$B$21</definedName>
    <definedName name="table_info_1" localSheetId="84">'Table 2 (506)'!$A$5:$B$14</definedName>
    <definedName name="TABLE_INFO_1" localSheetId="87">'Table 2 (509)'!$A$6:$B$21</definedName>
    <definedName name="TABLE_INFO_1" localSheetId="80">'Table 3 (503)'!$A$6:$B$21</definedName>
    <definedName name="table_info_1" localSheetId="85">'Table 3 (507)'!$A$5:$B$15</definedName>
    <definedName name="TABLE_INFO_1" localSheetId="88">'Table 4 (510)'!$A$6:$B$21</definedName>
    <definedName name="TABLE_INFO_1" localSheetId="115">'Table C (701)'!$A$6:$B$21</definedName>
    <definedName name="TABLE_INFO_1" localSheetId="81">'Table in Appendix A (504)'!$A$6:$B$21</definedName>
    <definedName name="TABLE_INFO_1" localSheetId="78">'Table1 (501)'!$A$4:$C$14</definedName>
    <definedName name="TABLE_INFO_1" localSheetId="32">'TVIN_15F (227)'!$A$6:$B$21</definedName>
    <definedName name="TABLE_INFO_1" localSheetId="33">'TVIN_15GMP (228)'!$A$6:$B$21</definedName>
    <definedName name="TABLE_INFO_1" localSheetId="31">'TVIN_15M (226)'!$A$6:$B$21</definedName>
    <definedName name="TABLE_INFO_1" localSheetId="57">'U1 (323)'!$A$6:$B$21</definedName>
    <definedName name="TABLE_INFO_1" localSheetId="58">'U2 (324)'!$A$6:$B$21</definedName>
    <definedName name="TABLE_REFERENCE" localSheetId="8">'NA1 (201)'!#REF!</definedName>
    <definedName name="TABLE_REFERENCE" localSheetId="78">'Table1 (501)'!$B$11</definedName>
    <definedName name="TABLE_REFERENCE">'x-Series Number'!$B$15</definedName>
    <definedName name="TABLE_REFERENCE_1" localSheetId="73">'A (404)'!$B$15</definedName>
    <definedName name="TABLE_REFERENCE_1" localSheetId="100">'A_06 (612)'!$B$15</definedName>
    <definedName name="TABLE_REFERENCE_1" localSheetId="107">'A_15_65 (619)'!$B$15</definedName>
    <definedName name="TABLE_REFERENCE_1" localSheetId="108">'A_15_66 (620)'!$B$15</definedName>
    <definedName name="TABLE_REFERENCE_1" localSheetId="109">'A_15_67 (621)'!$B$15</definedName>
    <definedName name="TABLE_REFERENCE_1" localSheetId="110">'A_15_68 (622)'!$B$15</definedName>
    <definedName name="TABLE_REFERENCE_1" localSheetId="89">'A_87 (601)'!$B$15</definedName>
    <definedName name="TABLE_REFERENCE_1" localSheetId="9">'A1 (201C)'!$B$15</definedName>
    <definedName name="TABLE_REFERENCE_1" localSheetId="70">'A1 (401)'!$B$15</definedName>
    <definedName name="TABLE_REFERENCE_1" localSheetId="71">'A2 (402)'!$B$15</definedName>
    <definedName name="TABLE_REFERENCE_1" localSheetId="72">'B (403)'!$B$15</definedName>
    <definedName name="TABLE_REFERENCE_1" localSheetId="74">'B (405)'!$B$15</definedName>
    <definedName name="TABLE_REFERENCE_1" localSheetId="101">'B_06 (613)'!$B$15</definedName>
    <definedName name="TABLE_REFERENCE_1" localSheetId="111">'B_15 (623)'!$B$15</definedName>
    <definedName name="TABLE_REFERENCE_1" localSheetId="90">'B_87 (602)'!$B$15</definedName>
    <definedName name="TABLE_REFERENCE_1" localSheetId="117">'B-AP (703)'!$B$15</definedName>
    <definedName name="TABLE_REFERENCE_1" localSheetId="75">'C (406)'!$B$15</definedName>
    <definedName name="TABLE_REFERENCE_1" localSheetId="102">'C_06 (614)'!$B$15</definedName>
    <definedName name="TABLE_REFERENCE_1" localSheetId="112">'C_15 (624)'!$B$15</definedName>
    <definedName name="TABLE_REFERENCE_1" localSheetId="91">'C_87 (603)'!$B$15</definedName>
    <definedName name="TABLE_REFERENCE_1" localSheetId="103">'D_06 (615)'!$B$15</definedName>
    <definedName name="TABLE_REFERENCE_1" localSheetId="14">'D1 (205)'!$B$15</definedName>
    <definedName name="TABLE_REFERENCE_1" localSheetId="92">'D1_87 (604)'!$B$15</definedName>
    <definedName name="TABLE_REFERENCE_1" localSheetId="15">'D2 (206)'!$B$15</definedName>
    <definedName name="TABLE_REFERENCE_1" localSheetId="93">'D2_87 (605)'!$B$15</definedName>
    <definedName name="TABLE_REFERENCE_1" localSheetId="104">'E_06 (616)'!$B$15</definedName>
    <definedName name="TABLE_REFERENCE_1" localSheetId="94">'E1_87 (606)'!$B$15</definedName>
    <definedName name="TABLE_REFERENCE_1" localSheetId="95">'E2_87 (607)'!$B$15</definedName>
    <definedName name="TABLE_REFERENCE_1" localSheetId="105">'F_06 (617)'!$B$15</definedName>
    <definedName name="TABLE_REFERENCE_1" localSheetId="113">'F_15 (625)'!$B$15</definedName>
    <definedName name="TABLE_REFERENCE_1" localSheetId="13">'F1 (204C)'!$B$15</definedName>
    <definedName name="TABLE_REFERENCE_1" localSheetId="96">'F1_87 (608)'!$B$15</definedName>
    <definedName name="TABLE_REFERENCE_1" localSheetId="97">'F2_87 (609)'!$B$15</definedName>
    <definedName name="TABLE_REFERENCE_1" localSheetId="106">'G_06 (618)'!$B$15</definedName>
    <definedName name="TABLE_REFERENCE_1" localSheetId="114">'G_15 (626)'!$B$15</definedName>
    <definedName name="TABLE_REFERENCE_1" localSheetId="98">'G_87 (610)'!$B$15</definedName>
    <definedName name="TABLE_REFERENCE_1" localSheetId="35">'G1 (301)'!$B$15</definedName>
    <definedName name="TABLE_REFERENCE_1" localSheetId="39">'G1_06 (305)'!$B$15</definedName>
    <definedName name="TABLE_REFERENCE_1" localSheetId="43">'G1_15 (309)'!$B$15</definedName>
    <definedName name="TABLE_REFERENCE_1" localSheetId="36">'G2 (302)'!$B$15</definedName>
    <definedName name="TABLE_REFERENCE_1" localSheetId="40">'G2_06 (306)'!$B$15</definedName>
    <definedName name="TABLE_REFERENCE_1" localSheetId="44">'G2_15 (310)'!$B$15</definedName>
    <definedName name="TABLE_REFERENCE_1" localSheetId="99">'H_87 (611)'!$B$15</definedName>
    <definedName name="TABLE_REFERENCE_1" localSheetId="37">'H1 (303)'!$B$15</definedName>
    <definedName name="TABLE_REFERENCE_1" localSheetId="41">'H1_06 (307)'!$B$15</definedName>
    <definedName name="TABLE_REFERENCE_1" localSheetId="45">'H1_15 (311)'!$B$15</definedName>
    <definedName name="TABLE_REFERENCE_1" localSheetId="38">'H2 (304)'!$B$15</definedName>
    <definedName name="TABLE_REFERENCE_1" localSheetId="42">'H2_06 (308)'!$B$15</definedName>
    <definedName name="TABLE_REFERENCE_1" localSheetId="46">'H2_15 (312)'!$B$15</definedName>
    <definedName name="TABLE_REFERENCE_1" localSheetId="47">'K (313)'!$B$15</definedName>
    <definedName name="TABLE_REFERENCE_1" localSheetId="59">'K_06 (325)'!$B$15</definedName>
    <definedName name="TABLE_REFERENCE_1" localSheetId="64">'K_15_65 (330)'!$B$15</definedName>
    <definedName name="TABLE_REFERENCE_1" localSheetId="65">'K_15_66 (331)'!$B$15</definedName>
    <definedName name="TABLE_REFERENCE_1" localSheetId="66">'K_15_67 (332)'!$B$15</definedName>
    <definedName name="TABLE_REFERENCE_1" localSheetId="67">'K_15_68 (333)'!$B$15</definedName>
    <definedName name="TABLE_REFERENCE_1" localSheetId="34">'M (229)'!$B$15</definedName>
    <definedName name="TABLE_REFERENCE_1" localSheetId="48">'N (314)'!$B$15</definedName>
    <definedName name="TABLE_REFERENCE_1" localSheetId="8">'NA1 (201)'!$B$15</definedName>
    <definedName name="TABLE_REFERENCE_1" localSheetId="16">'NA1_06 (207)'!$B$15</definedName>
    <definedName name="TABLE_REFERENCE_1" localSheetId="21">'NA1_15_65 (212)'!$B$15</definedName>
    <definedName name="TABLE_REFERENCE_1" localSheetId="22">'NA1_15_66 (213)'!$B$15</definedName>
    <definedName name="TABLE_REFERENCE_1" localSheetId="23">'NA1_15_67 (214)'!$B$15</definedName>
    <definedName name="TABLE_REFERENCE_1" localSheetId="24">'NA1_15_68 (215)'!$B$15</definedName>
    <definedName name="TABLE_REFERENCE_1" localSheetId="10">'NA2 (202)'!$B$15</definedName>
    <definedName name="TABLE_REFERENCE_1" localSheetId="17">'NA2_06 (208)'!$B$15</definedName>
    <definedName name="TABLE_REFERENCE_1" localSheetId="25">'NA2_15_65 (216)'!$B$15</definedName>
    <definedName name="TABLE_REFERENCE_1" localSheetId="26">'NA2_15_66 (217)'!$B$15</definedName>
    <definedName name="TABLE_REFERENCE_1" localSheetId="27">'NA2_15_67 (218)'!$B$15</definedName>
    <definedName name="TABLE_REFERENCE_1" localSheetId="28">'NA2_15_68 (219)'!$B$15</definedName>
    <definedName name="TABLE_REFERENCE_1" localSheetId="18">'NA3_06 (209)'!$B$15</definedName>
    <definedName name="TABLE_REFERENCE_1" localSheetId="11">'NF1 (203)'!$B$15</definedName>
    <definedName name="TABLE_REFERENCE_1" localSheetId="19">'NF1_06 (210)'!$B$15</definedName>
    <definedName name="TABLE_REFERENCE_1" localSheetId="29">'NF1_15 (220)'!$B$15</definedName>
    <definedName name="TABLE_REFERENCE_1" localSheetId="12">'NF2 (204)'!$B$15</definedName>
    <definedName name="TABLE_REFERENCE_1" localSheetId="20">'NF2_06 (211)'!$B$15</definedName>
    <definedName name="TABLE_REFERENCE_1" localSheetId="30">'NF2_15 (221)'!$B$15</definedName>
    <definedName name="TABLE_REFERENCE_1" localSheetId="49">'P (315)'!$B$15</definedName>
    <definedName name="TABLE_REFERENCE_1" localSheetId="68">'Q_15 (334)'!$B$15</definedName>
    <definedName name="TABLE_REFERENCE_1" localSheetId="50">'Q1 (316)'!$B$15</definedName>
    <definedName name="TABLE_REFERENCE_1" localSheetId="60">'Q1_06 (326)'!$B$15</definedName>
    <definedName name="TABLE_REFERENCE_1" localSheetId="51">'Q2 (317)'!$B$15</definedName>
    <definedName name="TABLE_REFERENCE_1" localSheetId="61">'Q2_06 (327)'!$B$15</definedName>
    <definedName name="TABLE_REFERENCE_1" localSheetId="52">'R (318)'!$B$15</definedName>
    <definedName name="TABLE_REFERENCE_1" localSheetId="69">'R_15 (335)'!$B$15</definedName>
    <definedName name="TABLE_REFERENCE_1" localSheetId="62">'R1_06 (328)'!$B$15</definedName>
    <definedName name="TABLE_REFERENCE_1" localSheetId="63">'R2_06 (329)'!$B$15</definedName>
    <definedName name="TABLE_REFERENCE_1" localSheetId="53">'S1 (319)'!$B$15</definedName>
    <definedName name="TABLE_REFERENCE_1" localSheetId="54">'S2 (320)'!$B$15</definedName>
    <definedName name="TABLE_REFERENCE_1" localSheetId="116">'S-AP (702)'!$B$15</definedName>
    <definedName name="TABLE_REFERENCE_1" localSheetId="55">'T1 (321)'!$B$15</definedName>
    <definedName name="TABLE_REFERENCE_1" localSheetId="56">'T2 (322)'!$B$15</definedName>
    <definedName name="table_reference_1" localSheetId="82">'Table 1 (505)'!$B$12</definedName>
    <definedName name="TABLE_REFERENCE_1" localSheetId="86">'Table 1 (508)'!$B$15</definedName>
    <definedName name="TABLE_REFERENCE_1" localSheetId="83">'Table 1A (505A)'!$B$15</definedName>
    <definedName name="TABLE_REFERENCE_1" localSheetId="79">'Table 2 (502)'!$B$15</definedName>
    <definedName name="table_reference_1" localSheetId="84">'Table 2 (506)'!$B$12</definedName>
    <definedName name="TABLE_REFERENCE_1" localSheetId="87">'Table 2 (509)'!$B$15</definedName>
    <definedName name="TABLE_REFERENCE_1" localSheetId="80">'Table 3 (503)'!$B$15</definedName>
    <definedName name="table_reference_1" localSheetId="85">'Table 3 (507)'!$B$12</definedName>
    <definedName name="TABLE_REFERENCE_1" localSheetId="88">'Table 4 (510)'!$B$15</definedName>
    <definedName name="TABLE_REFERENCE_1" localSheetId="115">'Table C (701)'!$B$15</definedName>
    <definedName name="TABLE_REFERENCE_1" localSheetId="81">'Table in Appendix A (504)'!$B$15</definedName>
    <definedName name="TABLE_REFERENCE_1" localSheetId="78">'Table1 (501)'!$B$11</definedName>
    <definedName name="TABLE_REFERENCE_1" localSheetId="32">'TVIN_15F (227)'!$B$15</definedName>
    <definedName name="TABLE_REFERENCE_1" localSheetId="33">'TVIN_15GMP (228)'!$B$15</definedName>
    <definedName name="TABLE_REFERENCE_1" localSheetId="31">'TVIN_15M (226)'!$B$15</definedName>
    <definedName name="TABLE_REFERENCE_1" localSheetId="57">'U1 (323)'!$B$15</definedName>
    <definedName name="TABLE_REFERENCE_1" localSheetId="58">'U2 (324)'!$B$15</definedName>
    <definedName name="TABLE_REFERENCE_GUIDANCE" localSheetId="78">'Table1 (501)'!$B$12</definedName>
    <definedName name="TABLE_REFERENCE_GUIDANCE">'x-Series Number'!$B$16</definedName>
    <definedName name="TABLE_REFERENCE_GUIDANCE_1" localSheetId="73">'A (404)'!$B$16</definedName>
    <definedName name="TABLE_REFERENCE_GUIDANCE_1" localSheetId="100">'A_06 (612)'!$B$16</definedName>
    <definedName name="TABLE_REFERENCE_GUIDANCE_1" localSheetId="107">'A_15_65 (619)'!$B$16</definedName>
    <definedName name="TABLE_REFERENCE_GUIDANCE_1" localSheetId="108">'A_15_66 (620)'!$B$16</definedName>
    <definedName name="TABLE_REFERENCE_GUIDANCE_1" localSheetId="109">'A_15_67 (621)'!$B$16</definedName>
    <definedName name="TABLE_REFERENCE_GUIDANCE_1" localSheetId="110">'A_15_68 (622)'!$B$16</definedName>
    <definedName name="TABLE_REFERENCE_GUIDANCE_1" localSheetId="89">'A_87 (601)'!$B$16</definedName>
    <definedName name="TABLE_REFERENCE_GUIDANCE_1" localSheetId="9">'A1 (201C)'!$B$16</definedName>
    <definedName name="TABLE_REFERENCE_GUIDANCE_1" localSheetId="70">'A1 (401)'!$B$16</definedName>
    <definedName name="TABLE_REFERENCE_GUIDANCE_1" localSheetId="71">'A2 (402)'!$B$16</definedName>
    <definedName name="TABLE_REFERENCE_GUIDANCE_1" localSheetId="72">'B (403)'!$B$16</definedName>
    <definedName name="TABLE_REFERENCE_GUIDANCE_1" localSheetId="74">'B (405)'!$B$16</definedName>
    <definedName name="TABLE_REFERENCE_GUIDANCE_1" localSheetId="101">'B_06 (613)'!$B$16</definedName>
    <definedName name="TABLE_REFERENCE_GUIDANCE_1" localSheetId="111">'B_15 (623)'!$B$16</definedName>
    <definedName name="TABLE_REFERENCE_GUIDANCE_1" localSheetId="90">'B_87 (602)'!$B$16</definedName>
    <definedName name="TABLE_REFERENCE_GUIDANCE_1" localSheetId="117">'B-AP (703)'!$B$16</definedName>
    <definedName name="TABLE_REFERENCE_GUIDANCE_1" localSheetId="75">'C (406)'!$B$16</definedName>
    <definedName name="TABLE_REFERENCE_GUIDANCE_1" localSheetId="102">'C_06 (614)'!$B$16</definedName>
    <definedName name="TABLE_REFERENCE_GUIDANCE_1" localSheetId="112">'C_15 (624)'!$B$16</definedName>
    <definedName name="TABLE_REFERENCE_GUIDANCE_1" localSheetId="91">'C_87 (603)'!$B$16</definedName>
    <definedName name="TABLE_REFERENCE_GUIDANCE_1" localSheetId="103">'D_06 (615)'!$B$16</definedName>
    <definedName name="TABLE_REFERENCE_GUIDANCE_1" localSheetId="14">'D1 (205)'!$B$16</definedName>
    <definedName name="TABLE_REFERENCE_GUIDANCE_1" localSheetId="92">'D1_87 (604)'!$B$16</definedName>
    <definedName name="TABLE_REFERENCE_GUIDANCE_1" localSheetId="15">'D2 (206)'!$B$16</definedName>
    <definedName name="TABLE_REFERENCE_GUIDANCE_1" localSheetId="93">'D2_87 (605)'!$B$16</definedName>
    <definedName name="TABLE_REFERENCE_GUIDANCE_1" localSheetId="104">'E_06 (616)'!$B$16</definedName>
    <definedName name="TABLE_REFERENCE_GUIDANCE_1" localSheetId="94">'E1_87 (606)'!$B$16</definedName>
    <definedName name="TABLE_REFERENCE_GUIDANCE_1" localSheetId="95">'E2_87 (607)'!$B$16</definedName>
    <definedName name="TABLE_REFERENCE_GUIDANCE_1" localSheetId="105">'F_06 (617)'!$B$16</definedName>
    <definedName name="TABLE_REFERENCE_GUIDANCE_1" localSheetId="113">'F_15 (625)'!$B$16</definedName>
    <definedName name="TABLE_REFERENCE_GUIDANCE_1" localSheetId="13">'F1 (204C)'!$B$16</definedName>
    <definedName name="TABLE_REFERENCE_GUIDANCE_1" localSheetId="96">'F1_87 (608)'!$B$16</definedName>
    <definedName name="TABLE_REFERENCE_GUIDANCE_1" localSheetId="97">'F2_87 (609)'!$B$16</definedName>
    <definedName name="TABLE_REFERENCE_GUIDANCE_1" localSheetId="106">'G_06 (618)'!$B$16</definedName>
    <definedName name="TABLE_REFERENCE_GUIDANCE_1" localSheetId="114">'G_15 (626)'!$B$16</definedName>
    <definedName name="TABLE_REFERENCE_GUIDANCE_1" localSheetId="98">'G_87 (610)'!$B$16</definedName>
    <definedName name="TABLE_REFERENCE_GUIDANCE_1" localSheetId="35">'G1 (301)'!$B$16</definedName>
    <definedName name="TABLE_REFERENCE_GUIDANCE_1" localSheetId="39">'G1_06 (305)'!$B$16</definedName>
    <definedName name="TABLE_REFERENCE_GUIDANCE_1" localSheetId="43">'G1_15 (309)'!$B$16</definedName>
    <definedName name="TABLE_REFERENCE_GUIDANCE_1" localSheetId="36">'G2 (302)'!$B$16</definedName>
    <definedName name="TABLE_REFERENCE_GUIDANCE_1" localSheetId="40">'G2_06 (306)'!$B$16</definedName>
    <definedName name="TABLE_REFERENCE_GUIDANCE_1" localSheetId="44">'G2_15 (310)'!$B$16</definedName>
    <definedName name="TABLE_REFERENCE_GUIDANCE_1" localSheetId="99">'H_87 (611)'!$B$16</definedName>
    <definedName name="TABLE_REFERENCE_GUIDANCE_1" localSheetId="37">'H1 (303)'!$B$16</definedName>
    <definedName name="TABLE_REFERENCE_GUIDANCE_1" localSheetId="41">'H1_06 (307)'!$B$16</definedName>
    <definedName name="TABLE_REFERENCE_GUIDANCE_1" localSheetId="45">'H1_15 (311)'!$B$16</definedName>
    <definedName name="TABLE_REFERENCE_GUIDANCE_1" localSheetId="38">'H2 (304)'!$B$16</definedName>
    <definedName name="TABLE_REFERENCE_GUIDANCE_1" localSheetId="42">'H2_06 (308)'!$B$16</definedName>
    <definedName name="TABLE_REFERENCE_GUIDANCE_1" localSheetId="46">'H2_15 (312)'!$B$16</definedName>
    <definedName name="TABLE_REFERENCE_GUIDANCE_1" localSheetId="47">'K (313)'!$B$16</definedName>
    <definedName name="TABLE_REFERENCE_GUIDANCE_1" localSheetId="59">'K_06 (325)'!$B$16</definedName>
    <definedName name="TABLE_REFERENCE_GUIDANCE_1" localSheetId="64">'K_15_65 (330)'!$B$16</definedName>
    <definedName name="TABLE_REFERENCE_GUIDANCE_1" localSheetId="65">'K_15_66 (331)'!$B$16</definedName>
    <definedName name="TABLE_REFERENCE_GUIDANCE_1" localSheetId="66">'K_15_67 (332)'!$B$16</definedName>
    <definedName name="TABLE_REFERENCE_GUIDANCE_1" localSheetId="67">'K_15_68 (333)'!$B$16</definedName>
    <definedName name="TABLE_REFERENCE_GUIDANCE_1" localSheetId="34">'M (229)'!$B$16</definedName>
    <definedName name="TABLE_REFERENCE_GUIDANCE_1" localSheetId="48">'N (314)'!$B$16</definedName>
    <definedName name="TABLE_REFERENCE_GUIDANCE_1" localSheetId="8">'NA1 (201)'!$B$16</definedName>
    <definedName name="TABLE_REFERENCE_GUIDANCE_1" localSheetId="16">'NA1_06 (207)'!$B$16</definedName>
    <definedName name="TABLE_REFERENCE_GUIDANCE_1" localSheetId="21">'NA1_15_65 (212)'!$B$16</definedName>
    <definedName name="TABLE_REFERENCE_GUIDANCE_1" localSheetId="22">'NA1_15_66 (213)'!$B$16</definedName>
    <definedName name="TABLE_REFERENCE_GUIDANCE_1" localSheetId="23">'NA1_15_67 (214)'!$B$16</definedName>
    <definedName name="TABLE_REFERENCE_GUIDANCE_1" localSheetId="24">'NA1_15_68 (215)'!$B$16</definedName>
    <definedName name="TABLE_REFERENCE_GUIDANCE_1" localSheetId="10">'NA2 (202)'!$B$16</definedName>
    <definedName name="TABLE_REFERENCE_GUIDANCE_1" localSheetId="17">'NA2_06 (208)'!$B$16</definedName>
    <definedName name="TABLE_REFERENCE_GUIDANCE_1" localSheetId="25">'NA2_15_65 (216)'!$B$16</definedName>
    <definedName name="TABLE_REFERENCE_GUIDANCE_1" localSheetId="26">'NA2_15_66 (217)'!$B$16</definedName>
    <definedName name="TABLE_REFERENCE_GUIDANCE_1" localSheetId="27">'NA2_15_67 (218)'!$B$16</definedName>
    <definedName name="TABLE_REFERENCE_GUIDANCE_1" localSheetId="28">'NA2_15_68 (219)'!$B$16</definedName>
    <definedName name="TABLE_REFERENCE_GUIDANCE_1" localSheetId="18">'NA3_06 (209)'!$B$16</definedName>
    <definedName name="TABLE_REFERENCE_GUIDANCE_1" localSheetId="11">'NF1 (203)'!$B$16</definedName>
    <definedName name="TABLE_REFERENCE_GUIDANCE_1" localSheetId="19">'NF1_06 (210)'!$B$16</definedName>
    <definedName name="TABLE_REFERENCE_GUIDANCE_1" localSheetId="29">'NF1_15 (220)'!$B$16</definedName>
    <definedName name="TABLE_REFERENCE_GUIDANCE_1" localSheetId="12">'NF2 (204)'!$B$16</definedName>
    <definedName name="TABLE_REFERENCE_GUIDANCE_1" localSheetId="20">'NF2_06 (211)'!$B$16</definedName>
    <definedName name="TABLE_REFERENCE_GUIDANCE_1" localSheetId="30">'NF2_15 (221)'!$B$16</definedName>
    <definedName name="TABLE_REFERENCE_GUIDANCE_1" localSheetId="49">'P (315)'!$B$16</definedName>
    <definedName name="TABLE_REFERENCE_GUIDANCE_1" localSheetId="68">'Q_15 (334)'!$B$16</definedName>
    <definedName name="TABLE_REFERENCE_GUIDANCE_1" localSheetId="50">'Q1 (316)'!$B$16</definedName>
    <definedName name="TABLE_REFERENCE_GUIDANCE_1" localSheetId="60">'Q1_06 (326)'!$B$16</definedName>
    <definedName name="TABLE_REFERENCE_GUIDANCE_1" localSheetId="51">'Q2 (317)'!$B$16</definedName>
    <definedName name="TABLE_REFERENCE_GUIDANCE_1" localSheetId="61">'Q2_06 (327)'!$B$16</definedName>
    <definedName name="TABLE_REFERENCE_GUIDANCE_1" localSheetId="52">'R (318)'!$B$16</definedName>
    <definedName name="TABLE_REFERENCE_GUIDANCE_1" localSheetId="69">'R_15 (335)'!$B$16</definedName>
    <definedName name="TABLE_REFERENCE_GUIDANCE_1" localSheetId="62">'R1_06 (328)'!$B$16</definedName>
    <definedName name="TABLE_REFERENCE_GUIDANCE_1" localSheetId="63">'R2_06 (329)'!$B$16</definedName>
    <definedName name="TABLE_REFERENCE_GUIDANCE_1" localSheetId="53">'S1 (319)'!$B$16</definedName>
    <definedName name="TABLE_REFERENCE_GUIDANCE_1" localSheetId="54">'S2 (320)'!$B$16</definedName>
    <definedName name="TABLE_REFERENCE_GUIDANCE_1" localSheetId="116">'S-AP (702)'!$B$16</definedName>
    <definedName name="TABLE_REFERENCE_GUIDANCE_1" localSheetId="55">'T1 (321)'!$B$16</definedName>
    <definedName name="TABLE_REFERENCE_GUIDANCE_1" localSheetId="56">'T2 (322)'!$B$16</definedName>
    <definedName name="table_reference_guidance_1" localSheetId="82">'Table 1 (505)'!$B$13</definedName>
    <definedName name="TABLE_REFERENCE_GUIDANCE_1" localSheetId="86">'Table 1 (508)'!$B$16</definedName>
    <definedName name="TABLE_REFERENCE_GUIDANCE_1" localSheetId="83">'Table 1A (505A)'!$B$16</definedName>
    <definedName name="TABLE_REFERENCE_GUIDANCE_1" localSheetId="79">'Table 2 (502)'!$B$16</definedName>
    <definedName name="table_reference_guidance_1" localSheetId="84">'Table 2 (506)'!$B$13</definedName>
    <definedName name="TABLE_REFERENCE_GUIDANCE_1" localSheetId="87">'Table 2 (509)'!$B$16</definedName>
    <definedName name="TABLE_REFERENCE_GUIDANCE_1" localSheetId="80">'Table 3 (503)'!$B$16</definedName>
    <definedName name="table_reference_guidance_1" localSheetId="85">'Table 3 (507)'!$B$13</definedName>
    <definedName name="TABLE_REFERENCE_GUIDANCE_1" localSheetId="88">'Table 4 (510)'!$B$16</definedName>
    <definedName name="TABLE_REFERENCE_GUIDANCE_1" localSheetId="115">'Table C (701)'!$B$16</definedName>
    <definedName name="TABLE_REFERENCE_GUIDANCE_1" localSheetId="81">'Table in Appendix A (504)'!$B$16</definedName>
    <definedName name="TABLE_REFERENCE_GUIDANCE_1" localSheetId="78">'Table1 (501)'!$B$12</definedName>
    <definedName name="TABLE_REFERENCE_GUIDANCE_1" localSheetId="32">'TVIN_15F (227)'!$B$16</definedName>
    <definedName name="TABLE_REFERENCE_GUIDANCE_1" localSheetId="33">'TVIN_15GMP (228)'!$B$16</definedName>
    <definedName name="TABLE_REFERENCE_GUIDANCE_1" localSheetId="31">'TVIN_15M (226)'!$B$16</definedName>
    <definedName name="TABLE_REFERENCE_GUIDANCE_1" localSheetId="57">'U1 (323)'!$B$16</definedName>
    <definedName name="TABLE_REFERENCE_GUIDANCE_1" localSheetId="58">'U2 (324)'!$B$16</definedName>
    <definedName name="TABLE_RELATED" localSheetId="78">'Table1 (501)'!$B$13</definedName>
    <definedName name="TABLE_RELATED">'x-Series Number'!$B$17</definedName>
    <definedName name="TABLE_RELATED_1" localSheetId="73">'A (404)'!$B$17</definedName>
    <definedName name="TABLE_RELATED_1" localSheetId="100">'A_06 (612)'!$B$17</definedName>
    <definedName name="TABLE_RELATED_1" localSheetId="107">'A_15_65 (619)'!$B$17</definedName>
    <definedName name="TABLE_RELATED_1" localSheetId="108">'A_15_66 (620)'!$B$17</definedName>
    <definedName name="TABLE_RELATED_1" localSheetId="109">'A_15_67 (621)'!$B$17</definedName>
    <definedName name="TABLE_RELATED_1" localSheetId="110">'A_15_68 (622)'!$B$17</definedName>
    <definedName name="TABLE_RELATED_1" localSheetId="89">'A_87 (601)'!$B$17</definedName>
    <definedName name="TABLE_RELATED_1" localSheetId="9">'A1 (201C)'!$B$17</definedName>
    <definedName name="TABLE_RELATED_1" localSheetId="70">'A1 (401)'!$B$17</definedName>
    <definedName name="TABLE_RELATED_1" localSheetId="71">'A2 (402)'!$B$17</definedName>
    <definedName name="TABLE_RELATED_1" localSheetId="72">'B (403)'!$B$17</definedName>
    <definedName name="TABLE_RELATED_1" localSheetId="74">'B (405)'!$B$17</definedName>
    <definedName name="TABLE_RELATED_1" localSheetId="101">'B_06 (613)'!$B$17</definedName>
    <definedName name="TABLE_RELATED_1" localSheetId="111">'B_15 (623)'!$B$17</definedName>
    <definedName name="TABLE_RELATED_1" localSheetId="90">'B_87 (602)'!$B$17</definedName>
    <definedName name="TABLE_RELATED_1" localSheetId="117">'B-AP (703)'!$B$17</definedName>
    <definedName name="TABLE_RELATED_1" localSheetId="75">'C (406)'!$B$17</definedName>
    <definedName name="TABLE_RELATED_1" localSheetId="102">'C_06 (614)'!$B$17</definedName>
    <definedName name="TABLE_RELATED_1" localSheetId="112">'C_15 (624)'!$B$17</definedName>
    <definedName name="TABLE_RELATED_1" localSheetId="91">'C_87 (603)'!$B$17</definedName>
    <definedName name="TABLE_RELATED_1" localSheetId="103">'D_06 (615)'!$B$17</definedName>
    <definedName name="TABLE_RELATED_1" localSheetId="14">'D1 (205)'!$B$17</definedName>
    <definedName name="TABLE_RELATED_1" localSheetId="92">'D1_87 (604)'!$B$17</definedName>
    <definedName name="TABLE_RELATED_1" localSheetId="15">'D2 (206)'!$B$17</definedName>
    <definedName name="TABLE_RELATED_1" localSheetId="93">'D2_87 (605)'!$B$17</definedName>
    <definedName name="TABLE_RELATED_1" localSheetId="104">'E_06 (616)'!$B$17</definedName>
    <definedName name="TABLE_RELATED_1" localSheetId="94">'E1_87 (606)'!$B$17</definedName>
    <definedName name="TABLE_RELATED_1" localSheetId="95">'E2_87 (607)'!$B$17</definedName>
    <definedName name="TABLE_RELATED_1" localSheetId="105">'F_06 (617)'!$B$17</definedName>
    <definedName name="TABLE_RELATED_1" localSheetId="113">'F_15 (625)'!$B$17</definedName>
    <definedName name="TABLE_RELATED_1" localSheetId="13">'F1 (204C)'!$B$17</definedName>
    <definedName name="TABLE_RELATED_1" localSheetId="96">'F1_87 (608)'!$B$17</definedName>
    <definedName name="TABLE_RELATED_1" localSheetId="97">'F2_87 (609)'!$B$17</definedName>
    <definedName name="TABLE_RELATED_1" localSheetId="106">'G_06 (618)'!$B$17</definedName>
    <definedName name="TABLE_RELATED_1" localSheetId="114">'G_15 (626)'!$B$17</definedName>
    <definedName name="TABLE_RELATED_1" localSheetId="98">'G_87 (610)'!$B$17</definedName>
    <definedName name="TABLE_RELATED_1" localSheetId="35">'G1 (301)'!$B$17</definedName>
    <definedName name="TABLE_RELATED_1" localSheetId="39">'G1_06 (305)'!$B$17</definedName>
    <definedName name="TABLE_RELATED_1" localSheetId="43">'G1_15 (309)'!$B$17</definedName>
    <definedName name="TABLE_RELATED_1" localSheetId="36">'G2 (302)'!$B$17</definedName>
    <definedName name="TABLE_RELATED_1" localSheetId="40">'G2_06 (306)'!$B$17</definedName>
    <definedName name="TABLE_RELATED_1" localSheetId="44">'G2_15 (310)'!$B$17</definedName>
    <definedName name="TABLE_RELATED_1" localSheetId="99">'H_87 (611)'!$B$17</definedName>
    <definedName name="TABLE_RELATED_1" localSheetId="37">'H1 (303)'!$B$17</definedName>
    <definedName name="TABLE_RELATED_1" localSheetId="41">'H1_06 (307)'!$B$17</definedName>
    <definedName name="TABLE_RELATED_1" localSheetId="45">'H1_15 (311)'!$B$17</definedName>
    <definedName name="TABLE_RELATED_1" localSheetId="38">'H2 (304)'!$B$17</definedName>
    <definedName name="TABLE_RELATED_1" localSheetId="42">'H2_06 (308)'!$B$17</definedName>
    <definedName name="TABLE_RELATED_1" localSheetId="46">'H2_15 (312)'!$B$17</definedName>
    <definedName name="TABLE_RELATED_1" localSheetId="47">'K (313)'!$B$17</definedName>
    <definedName name="TABLE_RELATED_1" localSheetId="59">'K_06 (325)'!$B$17</definedName>
    <definedName name="TABLE_RELATED_1" localSheetId="64">'K_15_65 (330)'!$B$17</definedName>
    <definedName name="TABLE_RELATED_1" localSheetId="65">'K_15_66 (331)'!$B$17</definedName>
    <definedName name="TABLE_RELATED_1" localSheetId="66">'K_15_67 (332)'!$B$17</definedName>
    <definedName name="TABLE_RELATED_1" localSheetId="67">'K_15_68 (333)'!$B$17</definedName>
    <definedName name="TABLE_RELATED_1" localSheetId="34">'M (229)'!$B$17</definedName>
    <definedName name="TABLE_RELATED_1" localSheetId="48">'N (314)'!$B$17</definedName>
    <definedName name="TABLE_RELATED_1" localSheetId="8">'NA1 (201)'!$B$17</definedName>
    <definedName name="TABLE_RELATED_1" localSheetId="16">'NA1_06 (207)'!$B$17</definedName>
    <definedName name="TABLE_RELATED_1" localSheetId="21">'NA1_15_65 (212)'!$B$17</definedName>
    <definedName name="TABLE_RELATED_1" localSheetId="22">'NA1_15_66 (213)'!$B$17</definedName>
    <definedName name="TABLE_RELATED_1" localSheetId="23">'NA1_15_67 (214)'!$B$17</definedName>
    <definedName name="TABLE_RELATED_1" localSheetId="24">'NA1_15_68 (215)'!$B$17</definedName>
    <definedName name="TABLE_RELATED_1" localSheetId="10">'NA2 (202)'!$B$17</definedName>
    <definedName name="TABLE_RELATED_1" localSheetId="17">'NA2_06 (208)'!$B$17</definedName>
    <definedName name="TABLE_RELATED_1" localSheetId="25">'NA2_15_65 (216)'!$B$17</definedName>
    <definedName name="TABLE_RELATED_1" localSheetId="26">'NA2_15_66 (217)'!$B$17</definedName>
    <definedName name="TABLE_RELATED_1" localSheetId="27">'NA2_15_67 (218)'!$B$17</definedName>
    <definedName name="TABLE_RELATED_1" localSheetId="28">'NA2_15_68 (219)'!$B$17</definedName>
    <definedName name="TABLE_RELATED_1" localSheetId="18">'NA3_06 (209)'!$B$17</definedName>
    <definedName name="TABLE_RELATED_1" localSheetId="11">'NF1 (203)'!$B$17</definedName>
    <definedName name="TABLE_RELATED_1" localSheetId="19">'NF1_06 (210)'!$B$17</definedName>
    <definedName name="TABLE_RELATED_1" localSheetId="29">'NF1_15 (220)'!$B$17</definedName>
    <definedName name="TABLE_RELATED_1" localSheetId="12">'NF2 (204)'!$B$17</definedName>
    <definedName name="TABLE_RELATED_1" localSheetId="20">'NF2_06 (211)'!$B$17</definedName>
    <definedName name="TABLE_RELATED_1" localSheetId="30">'NF2_15 (221)'!$B$17</definedName>
    <definedName name="TABLE_RELATED_1" localSheetId="49">'P (315)'!$B$17</definedName>
    <definedName name="TABLE_RELATED_1" localSheetId="68">'Q_15 (334)'!$B$17</definedName>
    <definedName name="TABLE_RELATED_1" localSheetId="50">'Q1 (316)'!$B$17</definedName>
    <definedName name="TABLE_RELATED_1" localSheetId="60">'Q1_06 (326)'!$B$17</definedName>
    <definedName name="TABLE_RELATED_1" localSheetId="51">'Q2 (317)'!$B$17</definedName>
    <definedName name="TABLE_RELATED_1" localSheetId="61">'Q2_06 (327)'!$B$17</definedName>
    <definedName name="TABLE_RELATED_1" localSheetId="52">'R (318)'!$B$17</definedName>
    <definedName name="TABLE_RELATED_1" localSheetId="69">'R_15 (335)'!$B$17</definedName>
    <definedName name="TABLE_RELATED_1" localSheetId="62">'R1_06 (328)'!$B$17</definedName>
    <definedName name="TABLE_RELATED_1" localSheetId="63">'R2_06 (329)'!$B$17</definedName>
    <definedName name="TABLE_RELATED_1" localSheetId="53">'S1 (319)'!$B$17</definedName>
    <definedName name="TABLE_RELATED_1" localSheetId="54">'S2 (320)'!$B$17</definedName>
    <definedName name="TABLE_RELATED_1" localSheetId="116">'S-AP (702)'!$B$17</definedName>
    <definedName name="TABLE_RELATED_1" localSheetId="55">'T1 (321)'!$B$17</definedName>
    <definedName name="TABLE_RELATED_1" localSheetId="56">'T2 (322)'!$B$17</definedName>
    <definedName name="table_related_1" localSheetId="82">'Table 1 (505)'!$B$14</definedName>
    <definedName name="TABLE_RELATED_1" localSheetId="86">'Table 1 (508)'!$B$17</definedName>
    <definedName name="TABLE_RELATED_1" localSheetId="83">'Table 1A (505A)'!$B$17</definedName>
    <definedName name="TABLE_RELATED_1" localSheetId="79">'Table 2 (502)'!$B$17</definedName>
    <definedName name="table_related_1" localSheetId="84">'Table 2 (506)'!$B$14</definedName>
    <definedName name="TABLE_RELATED_1" localSheetId="87">'Table 2 (509)'!$B$17</definedName>
    <definedName name="TABLE_RELATED_1" localSheetId="80">'Table 3 (503)'!$B$17</definedName>
    <definedName name="table_related_1" localSheetId="85">'Table 3 (507)'!$B$14</definedName>
    <definedName name="TABLE_RELATED_1" localSheetId="88">'Table 4 (510)'!$B$17</definedName>
    <definedName name="TABLE_RELATED_1" localSheetId="115">'Table C (701)'!$B$17</definedName>
    <definedName name="TABLE_RELATED_1" localSheetId="81">'Table in Appendix A (504)'!$B$17</definedName>
    <definedName name="TABLE_RELATED_1" localSheetId="78">'Table1 (501)'!$B$13</definedName>
    <definedName name="TABLE_RELATED_1" localSheetId="32">'TVIN_15F (227)'!$B$17</definedName>
    <definedName name="TABLE_RELATED_1" localSheetId="33">'TVIN_15GMP (228)'!$B$17</definedName>
    <definedName name="TABLE_RELATED_1" localSheetId="31">'TVIN_15M (226)'!$B$17</definedName>
    <definedName name="TABLE_RELATED_1" localSheetId="57">'U1 (323)'!$B$17</definedName>
    <definedName name="TABLE_RELATED_1" localSheetId="58">'U2 (324)'!$B$17</definedName>
    <definedName name="TABLE_SECTION" localSheetId="78">'Table1 (501)'!$B$6</definedName>
    <definedName name="TABLE_SECTION">'x-Series Number'!$B$8</definedName>
    <definedName name="TABLE_SECTION_1" localSheetId="73">'A (404)'!$B$8</definedName>
    <definedName name="TABLE_SECTION_1" localSheetId="100">'A_06 (612)'!$B$8</definedName>
    <definedName name="TABLE_SECTION_1" localSheetId="107">'A_15_65 (619)'!$B$8</definedName>
    <definedName name="TABLE_SECTION_1" localSheetId="108">'A_15_66 (620)'!$B$8</definedName>
    <definedName name="TABLE_SECTION_1" localSheetId="109">'A_15_67 (621)'!$B$8</definedName>
    <definedName name="TABLE_SECTION_1" localSheetId="110">'A_15_68 (622)'!$B$8</definedName>
    <definedName name="TABLE_SECTION_1" localSheetId="89">'A_87 (601)'!$B$8</definedName>
    <definedName name="TABLE_SECTION_1" localSheetId="9">'A1 (201C)'!$B$8</definedName>
    <definedName name="TABLE_SECTION_1" localSheetId="70">'A1 (401)'!$B$8</definedName>
    <definedName name="TABLE_SECTION_1" localSheetId="71">'A2 (402)'!$B$8</definedName>
    <definedName name="TABLE_SECTION_1" localSheetId="72">'B (403)'!$B$8</definedName>
    <definedName name="TABLE_SECTION_1" localSheetId="74">'B (405)'!$B$8</definedName>
    <definedName name="TABLE_SECTION_1" localSheetId="101">'B_06 (613)'!$B$8</definedName>
    <definedName name="TABLE_SECTION_1" localSheetId="111">'B_15 (623)'!$B$8</definedName>
    <definedName name="TABLE_SECTION_1" localSheetId="90">'B_87 (602)'!$B$8</definedName>
    <definedName name="TABLE_SECTION_1" localSheetId="117">'B-AP (703)'!$B$8</definedName>
    <definedName name="TABLE_SECTION_1" localSheetId="75">'C (406)'!$B$8</definedName>
    <definedName name="TABLE_SECTION_1" localSheetId="102">'C_06 (614)'!$B$8</definedName>
    <definedName name="TABLE_SECTION_1" localSheetId="112">'C_15 (624)'!$B$8</definedName>
    <definedName name="TABLE_SECTION_1" localSheetId="91">'C_87 (603)'!$B$8</definedName>
    <definedName name="TABLE_SECTION_1" localSheetId="103">'D_06 (615)'!$B$8</definedName>
    <definedName name="TABLE_SECTION_1" localSheetId="14">'D1 (205)'!$B$8</definedName>
    <definedName name="TABLE_SECTION_1" localSheetId="92">'D1_87 (604)'!$B$8</definedName>
    <definedName name="TABLE_SECTION_1" localSheetId="15">'D2 (206)'!$B$8</definedName>
    <definedName name="TABLE_SECTION_1" localSheetId="93">'D2_87 (605)'!$B$8</definedName>
    <definedName name="TABLE_SECTION_1" localSheetId="104">'E_06 (616)'!$B$8</definedName>
    <definedName name="TABLE_SECTION_1" localSheetId="94">'E1_87 (606)'!$B$8</definedName>
    <definedName name="TABLE_SECTION_1" localSheetId="95">'E2_87 (607)'!$B$8</definedName>
    <definedName name="TABLE_SECTION_1" localSheetId="105">'F_06 (617)'!$B$8</definedName>
    <definedName name="TABLE_SECTION_1" localSheetId="113">'F_15 (625)'!$B$8</definedName>
    <definedName name="TABLE_SECTION_1" localSheetId="13">'F1 (204C)'!$B$8</definedName>
    <definedName name="TABLE_SECTION_1" localSheetId="96">'F1_87 (608)'!$B$8</definedName>
    <definedName name="TABLE_SECTION_1" localSheetId="97">'F2_87 (609)'!$B$8</definedName>
    <definedName name="TABLE_SECTION_1" localSheetId="106">'G_06 (618)'!$B$8</definedName>
    <definedName name="TABLE_SECTION_1" localSheetId="114">'G_15 (626)'!$B$8</definedName>
    <definedName name="TABLE_SECTION_1" localSheetId="98">'G_87 (610)'!$B$8</definedName>
    <definedName name="TABLE_SECTION_1" localSheetId="35">'G1 (301)'!$B$8</definedName>
    <definedName name="TABLE_SECTION_1" localSheetId="39">'G1_06 (305)'!$B$8</definedName>
    <definedName name="TABLE_SECTION_1" localSheetId="43">'G1_15 (309)'!$B$8</definedName>
    <definedName name="TABLE_SECTION_1" localSheetId="36">'G2 (302)'!$B$8</definedName>
    <definedName name="TABLE_SECTION_1" localSheetId="40">'G2_06 (306)'!$B$8</definedName>
    <definedName name="TABLE_SECTION_1" localSheetId="44">'G2_15 (310)'!$B$8</definedName>
    <definedName name="TABLE_SECTION_1" localSheetId="99">'H_87 (611)'!$B$8</definedName>
    <definedName name="TABLE_SECTION_1" localSheetId="37">'H1 (303)'!$B$8</definedName>
    <definedName name="TABLE_SECTION_1" localSheetId="41">'H1_06 (307)'!$B$8</definedName>
    <definedName name="TABLE_SECTION_1" localSheetId="45">'H1_15 (311)'!$B$8</definedName>
    <definedName name="TABLE_SECTION_1" localSheetId="38">'H2 (304)'!$B$8</definedName>
    <definedName name="TABLE_SECTION_1" localSheetId="42">'H2_06 (308)'!$B$8</definedName>
    <definedName name="TABLE_SECTION_1" localSheetId="46">'H2_15 (312)'!$B$8</definedName>
    <definedName name="TABLE_SECTION_1" localSheetId="47">'K (313)'!$B$8</definedName>
    <definedName name="TABLE_SECTION_1" localSheetId="59">'K_06 (325)'!$B$8</definedName>
    <definedName name="TABLE_SECTION_1" localSheetId="64">'K_15_65 (330)'!$B$8</definedName>
    <definedName name="TABLE_SECTION_1" localSheetId="65">'K_15_66 (331)'!$B$8</definedName>
    <definedName name="TABLE_SECTION_1" localSheetId="66">'K_15_67 (332)'!$B$8</definedName>
    <definedName name="TABLE_SECTION_1" localSheetId="67">'K_15_68 (333)'!$B$8</definedName>
    <definedName name="TABLE_SECTION_1" localSheetId="34">'M (229)'!$B$8</definedName>
    <definedName name="TABLE_SECTION_1" localSheetId="48">'N (314)'!$B$8</definedName>
    <definedName name="TABLE_SECTION_1" localSheetId="8">'NA1 (201)'!$B$8</definedName>
    <definedName name="TABLE_SECTION_1" localSheetId="16">'NA1_06 (207)'!$B$8</definedName>
    <definedName name="TABLE_SECTION_1" localSheetId="21">'NA1_15_65 (212)'!$B$8</definedName>
    <definedName name="TABLE_SECTION_1" localSheetId="22">'NA1_15_66 (213)'!$B$8</definedName>
    <definedName name="TABLE_SECTION_1" localSheetId="23">'NA1_15_67 (214)'!$B$8</definedName>
    <definedName name="TABLE_SECTION_1" localSheetId="24">'NA1_15_68 (215)'!$B$8</definedName>
    <definedName name="TABLE_SECTION_1" localSheetId="10">'NA2 (202)'!$B$8</definedName>
    <definedName name="TABLE_SECTION_1" localSheetId="17">'NA2_06 (208)'!$B$8</definedName>
    <definedName name="TABLE_SECTION_1" localSheetId="25">'NA2_15_65 (216)'!$B$8</definedName>
    <definedName name="TABLE_SECTION_1" localSheetId="26">'NA2_15_66 (217)'!$B$8</definedName>
    <definedName name="TABLE_SECTION_1" localSheetId="27">'NA2_15_67 (218)'!$B$8</definedName>
    <definedName name="TABLE_SECTION_1" localSheetId="28">'NA2_15_68 (219)'!$B$8</definedName>
    <definedName name="TABLE_SECTION_1" localSheetId="18">'NA3_06 (209)'!$B$8</definedName>
    <definedName name="TABLE_SECTION_1" localSheetId="11">'NF1 (203)'!$B$8</definedName>
    <definedName name="TABLE_SECTION_1" localSheetId="19">'NF1_06 (210)'!$B$8</definedName>
    <definedName name="TABLE_SECTION_1" localSheetId="29">'NF1_15 (220)'!$B$8</definedName>
    <definedName name="TABLE_SECTION_1" localSheetId="12">'NF2 (204)'!$B$8</definedName>
    <definedName name="TABLE_SECTION_1" localSheetId="20">'NF2_06 (211)'!$B$8</definedName>
    <definedName name="TABLE_SECTION_1" localSheetId="30">'NF2_15 (221)'!$B$8</definedName>
    <definedName name="TABLE_SECTION_1" localSheetId="49">'P (315)'!$B$8</definedName>
    <definedName name="TABLE_SECTION_1" localSheetId="68">'Q_15 (334)'!$B$8</definedName>
    <definedName name="TABLE_SECTION_1" localSheetId="50">'Q1 (316)'!$B$8</definedName>
    <definedName name="TABLE_SECTION_1" localSheetId="60">'Q1_06 (326)'!$B$8</definedName>
    <definedName name="TABLE_SECTION_1" localSheetId="51">'Q2 (317)'!$B$8</definedName>
    <definedName name="TABLE_SECTION_1" localSheetId="61">'Q2_06 (327)'!$B$8</definedName>
    <definedName name="TABLE_SECTION_1" localSheetId="52">'R (318)'!$B$8</definedName>
    <definedName name="TABLE_SECTION_1" localSheetId="69">'R_15 (335)'!$B$8</definedName>
    <definedName name="TABLE_SECTION_1" localSheetId="62">'R1_06 (328)'!$B$8</definedName>
    <definedName name="TABLE_SECTION_1" localSheetId="63">'R2_06 (329)'!$B$8</definedName>
    <definedName name="TABLE_SECTION_1" localSheetId="53">'S1 (319)'!$B$8</definedName>
    <definedName name="TABLE_SECTION_1" localSheetId="54">'S2 (320)'!$B$8</definedName>
    <definedName name="TABLE_SECTION_1" localSheetId="116">'S-AP (702)'!$B$8</definedName>
    <definedName name="TABLE_SECTION_1" localSheetId="55">'T1 (321)'!$B$8</definedName>
    <definedName name="TABLE_SECTION_1" localSheetId="56">'T2 (322)'!$B$8</definedName>
    <definedName name="table_section_1" localSheetId="82">'Table 1 (505)'!$B$7</definedName>
    <definedName name="TABLE_SECTION_1" localSheetId="86">'Table 1 (508)'!$B$8</definedName>
    <definedName name="TABLE_SECTION_1" localSheetId="83">'Table 1A (505A)'!$B$8</definedName>
    <definedName name="TABLE_SECTION_1" localSheetId="79">'Table 2 (502)'!$B$8</definedName>
    <definedName name="table_section_1" localSheetId="84">'Table 2 (506)'!$B$7</definedName>
    <definedName name="TABLE_SECTION_1" localSheetId="87">'Table 2 (509)'!$B$8</definedName>
    <definedName name="TABLE_SECTION_1" localSheetId="80">'Table 3 (503)'!$B$8</definedName>
    <definedName name="table_section_1" localSheetId="85">'Table 3 (507)'!$B$7</definedName>
    <definedName name="TABLE_SECTION_1" localSheetId="88">'Table 4 (510)'!$B$8</definedName>
    <definedName name="TABLE_SECTION_1" localSheetId="115">'Table C (701)'!$B$8</definedName>
    <definedName name="TABLE_SECTION_1" localSheetId="81">'Table in Appendix A (504)'!$B$8</definedName>
    <definedName name="TABLE_SECTION_1" localSheetId="78">'Table1 (501)'!$B$6</definedName>
    <definedName name="TABLE_SECTION_1" localSheetId="32">'TVIN_15F (227)'!$B$8</definedName>
    <definedName name="TABLE_SECTION_1" localSheetId="33">'TVIN_15GMP (228)'!$B$8</definedName>
    <definedName name="TABLE_SECTION_1" localSheetId="31">'TVIN_15M (226)'!$B$8</definedName>
    <definedName name="TABLE_SECTION_1" localSheetId="57">'U1 (323)'!$B$8</definedName>
    <definedName name="TABLE_SECTION_1" localSheetId="58">'U2 (324)'!$B$8</definedName>
    <definedName name="TABLE_SECTION_NUMBER" localSheetId="117">'S-AP (702)'!$B$15</definedName>
    <definedName name="TABLE_SECTION_NUMBER" localSheetId="78">'Table1 (501)'!$B$16</definedName>
    <definedName name="TABLE_SECTION_NUMBER">'x-Series Number'!$B$13</definedName>
    <definedName name="TABLE_SECTION_NUMBER_1" localSheetId="73">'A (404)'!$B$13</definedName>
    <definedName name="TABLE_SECTION_NUMBER_1" localSheetId="100">'A_06 (612)'!$B$13</definedName>
    <definedName name="TABLE_SECTION_NUMBER_1" localSheetId="107">'A_15_65 (619)'!$B$13</definedName>
    <definedName name="TABLE_SECTION_NUMBER_1" localSheetId="108">'A_15_66 (620)'!$B$13</definedName>
    <definedName name="TABLE_SECTION_NUMBER_1" localSheetId="109">'A_15_67 (621)'!$B$13</definedName>
    <definedName name="TABLE_SECTION_NUMBER_1" localSheetId="110">'A_15_68 (622)'!$B$13</definedName>
    <definedName name="TABLE_SECTION_NUMBER_1" localSheetId="89">'A_87 (601)'!$B$13</definedName>
    <definedName name="TABLE_SECTION_NUMBER_1" localSheetId="9">'A1 (201C)'!$B$13</definedName>
    <definedName name="TABLE_SECTION_NUMBER_1" localSheetId="70">'A1 (401)'!$B$13</definedName>
    <definedName name="TABLE_SECTION_NUMBER_1" localSheetId="71">'A2 (402)'!$B$13</definedName>
    <definedName name="TABLE_SECTION_NUMBER_1" localSheetId="72">'B (403)'!$B$13</definedName>
    <definedName name="TABLE_SECTION_NUMBER_1" localSheetId="74">'B (405)'!$B$13</definedName>
    <definedName name="TABLE_SECTION_NUMBER_1" localSheetId="101">'B_06 (613)'!$B$13</definedName>
    <definedName name="TABLE_SECTION_NUMBER_1" localSheetId="111">'B_15 (623)'!$B$13</definedName>
    <definedName name="TABLE_SECTION_NUMBER_1" localSheetId="90">'B_87 (602)'!$B$13</definedName>
    <definedName name="TABLE_SECTION_NUMBER_1" localSheetId="117">'B-AP (703)'!$B$13</definedName>
    <definedName name="TABLE_SECTION_NUMBER_1" localSheetId="75">'C (406)'!$B$13</definedName>
    <definedName name="TABLE_SECTION_NUMBER_1" localSheetId="102">'C_06 (614)'!$B$13</definedName>
    <definedName name="TABLE_SECTION_NUMBER_1" localSheetId="112">'C_15 (624)'!$B$13</definedName>
    <definedName name="TABLE_SECTION_NUMBER_1" localSheetId="91">'C_87 (603)'!$B$13</definedName>
    <definedName name="TABLE_SECTION_NUMBER_1" localSheetId="103">'D_06 (615)'!$B$13</definedName>
    <definedName name="TABLE_SECTION_NUMBER_1" localSheetId="14">'D1 (205)'!$B$13</definedName>
    <definedName name="TABLE_SECTION_NUMBER_1" localSheetId="92">'D1_87 (604)'!$B$13</definedName>
    <definedName name="TABLE_SECTION_NUMBER_1" localSheetId="15">'D2 (206)'!$B$13</definedName>
    <definedName name="TABLE_SECTION_NUMBER_1" localSheetId="93">'D2_87 (605)'!$B$13</definedName>
    <definedName name="TABLE_SECTION_NUMBER_1" localSheetId="104">'E_06 (616)'!$B$13</definedName>
    <definedName name="TABLE_SECTION_NUMBER_1" localSheetId="94">'E1_87 (606)'!$B$13</definedName>
    <definedName name="TABLE_SECTION_NUMBER_1" localSheetId="95">'E2_87 (607)'!$B$13</definedName>
    <definedName name="TABLE_SECTION_NUMBER_1" localSheetId="105">'F_06 (617)'!$B$13</definedName>
    <definedName name="TABLE_SECTION_NUMBER_1" localSheetId="113">'F_15 (625)'!$B$13</definedName>
    <definedName name="TABLE_SECTION_NUMBER_1" localSheetId="13">'F1 (204C)'!$B$13</definedName>
    <definedName name="TABLE_SECTION_NUMBER_1" localSheetId="96">'F1_87 (608)'!$B$13</definedName>
    <definedName name="TABLE_SECTION_NUMBER_1" localSheetId="97">'F2_87 (609)'!$B$13</definedName>
    <definedName name="TABLE_SECTION_NUMBER_1" localSheetId="106">'G_06 (618)'!$B$13</definedName>
    <definedName name="TABLE_SECTION_NUMBER_1" localSheetId="114">'G_15 (626)'!$B$13</definedName>
    <definedName name="TABLE_SECTION_NUMBER_1" localSheetId="98">'G_87 (610)'!$B$13</definedName>
    <definedName name="TABLE_SECTION_NUMBER_1" localSheetId="35">'G1 (301)'!$B$13</definedName>
    <definedName name="TABLE_SECTION_NUMBER_1" localSheetId="39">'G1_06 (305)'!$B$13</definedName>
    <definedName name="TABLE_SECTION_NUMBER_1" localSheetId="43">'G1_15 (309)'!$B$13</definedName>
    <definedName name="TABLE_SECTION_NUMBER_1" localSheetId="36">'G2 (302)'!$B$13</definedName>
    <definedName name="TABLE_SECTION_NUMBER_1" localSheetId="40">'G2_06 (306)'!$B$13</definedName>
    <definedName name="TABLE_SECTION_NUMBER_1" localSheetId="44">'G2_15 (310)'!$B$13</definedName>
    <definedName name="TABLE_SECTION_NUMBER_1" localSheetId="99">'H_87 (611)'!$B$13</definedName>
    <definedName name="TABLE_SECTION_NUMBER_1" localSheetId="37">'H1 (303)'!$B$13</definedName>
    <definedName name="TABLE_SECTION_NUMBER_1" localSheetId="41">'H1_06 (307)'!$B$13</definedName>
    <definedName name="TABLE_SECTION_NUMBER_1" localSheetId="45">'H1_15 (311)'!$B$13</definedName>
    <definedName name="TABLE_SECTION_NUMBER_1" localSheetId="38">'H2 (304)'!$B$13</definedName>
    <definedName name="TABLE_SECTION_NUMBER_1" localSheetId="42">'H2_06 (308)'!$B$13</definedName>
    <definedName name="TABLE_SECTION_NUMBER_1" localSheetId="46">'H2_15 (312)'!$B$13</definedName>
    <definedName name="TABLE_SECTION_NUMBER_1" localSheetId="47">'K (313)'!$B$13</definedName>
    <definedName name="TABLE_SECTION_NUMBER_1" localSheetId="59">'K_06 (325)'!$B$13</definedName>
    <definedName name="TABLE_SECTION_NUMBER_1" localSheetId="64">'K_15_65 (330)'!$B$13</definedName>
    <definedName name="TABLE_SECTION_NUMBER_1" localSheetId="65">'K_15_66 (331)'!$B$13</definedName>
    <definedName name="TABLE_SECTION_NUMBER_1" localSheetId="66">'K_15_67 (332)'!$B$13</definedName>
    <definedName name="TABLE_SECTION_NUMBER_1" localSheetId="67">'K_15_68 (333)'!$B$13</definedName>
    <definedName name="TABLE_SECTION_NUMBER_1" localSheetId="34">'M (229)'!$B$13</definedName>
    <definedName name="TABLE_SECTION_NUMBER_1" localSheetId="48">'N (314)'!$B$13</definedName>
    <definedName name="TABLE_SECTION_NUMBER_1" localSheetId="8">'NA1 (201)'!$B$13</definedName>
    <definedName name="TABLE_SECTION_NUMBER_1" localSheetId="16">'NA1_06 (207)'!$B$13</definedName>
    <definedName name="TABLE_SECTION_NUMBER_1" localSheetId="21">'NA1_15_65 (212)'!$B$13</definedName>
    <definedName name="TABLE_SECTION_NUMBER_1" localSheetId="22">'NA1_15_66 (213)'!$B$13</definedName>
    <definedName name="TABLE_SECTION_NUMBER_1" localSheetId="23">'NA1_15_67 (214)'!$B$13</definedName>
    <definedName name="TABLE_SECTION_NUMBER_1" localSheetId="24">'NA1_15_68 (215)'!$B$13</definedName>
    <definedName name="TABLE_SECTION_NUMBER_1" localSheetId="10">'NA2 (202)'!$B$13</definedName>
    <definedName name="TABLE_SECTION_NUMBER_1" localSheetId="17">'NA2_06 (208)'!$B$13</definedName>
    <definedName name="TABLE_SECTION_NUMBER_1" localSheetId="25">'NA2_15_65 (216)'!$B$13</definedName>
    <definedName name="TABLE_SECTION_NUMBER_1" localSheetId="26">'NA2_15_66 (217)'!$B$13</definedName>
    <definedName name="TABLE_SECTION_NUMBER_1" localSheetId="27">'NA2_15_67 (218)'!$B$13</definedName>
    <definedName name="TABLE_SECTION_NUMBER_1" localSheetId="28">'NA2_15_68 (219)'!$B$13</definedName>
    <definedName name="TABLE_SECTION_NUMBER_1" localSheetId="18">'NA3_06 (209)'!$B$13</definedName>
    <definedName name="TABLE_SECTION_NUMBER_1" localSheetId="11">'NF1 (203)'!$B$13</definedName>
    <definedName name="TABLE_SECTION_NUMBER_1" localSheetId="19">'NF1_06 (210)'!$B$13</definedName>
    <definedName name="TABLE_SECTION_NUMBER_1" localSheetId="29">'NF1_15 (220)'!$B$13</definedName>
    <definedName name="TABLE_SECTION_NUMBER_1" localSheetId="12">'NF2 (204)'!$B$13</definedName>
    <definedName name="TABLE_SECTION_NUMBER_1" localSheetId="20">'NF2_06 (211)'!$B$13</definedName>
    <definedName name="TABLE_SECTION_NUMBER_1" localSheetId="30">'NF2_15 (221)'!$B$13</definedName>
    <definedName name="TABLE_SECTION_NUMBER_1" localSheetId="49">'P (315)'!$B$13</definedName>
    <definedName name="TABLE_SECTION_NUMBER_1" localSheetId="68">'Q_15 (334)'!$B$13</definedName>
    <definedName name="TABLE_SECTION_NUMBER_1" localSheetId="50">'Q1 (316)'!$B$13</definedName>
    <definedName name="TABLE_SECTION_NUMBER_1" localSheetId="60">'Q1_06 (326)'!$B$13</definedName>
    <definedName name="TABLE_SECTION_NUMBER_1" localSheetId="51">'Q2 (317)'!$B$13</definedName>
    <definedName name="TABLE_SECTION_NUMBER_1" localSheetId="61">'Q2_06 (327)'!$B$13</definedName>
    <definedName name="TABLE_SECTION_NUMBER_1" localSheetId="52">'R (318)'!$B$13</definedName>
    <definedName name="TABLE_SECTION_NUMBER_1" localSheetId="69">'R_15 (335)'!$B$13</definedName>
    <definedName name="TABLE_SECTION_NUMBER_1" localSheetId="62">'R1_06 (328)'!$B$13</definedName>
    <definedName name="TABLE_SECTION_NUMBER_1" localSheetId="63">'R2_06 (329)'!$B$13</definedName>
    <definedName name="TABLE_SECTION_NUMBER_1" localSheetId="53">'S1 (319)'!$B$13</definedName>
    <definedName name="TABLE_SECTION_NUMBER_1" localSheetId="54">'S2 (320)'!$B$13</definedName>
    <definedName name="TABLE_SECTION_NUMBER_1" localSheetId="116">'S-AP (702)'!$B$13</definedName>
    <definedName name="TABLE_SECTION_NUMBER_1" localSheetId="55">'T1 (321)'!$B$13</definedName>
    <definedName name="TABLE_SECTION_NUMBER_1" localSheetId="56">'T2 (322)'!$B$13</definedName>
    <definedName name="TABLE_SECTION_NUMBER_1" localSheetId="86">'Table 1 (508)'!$B$13</definedName>
    <definedName name="TABLE_SECTION_NUMBER_1" localSheetId="83">'Table 1A (505A)'!$B$13</definedName>
    <definedName name="TABLE_SECTION_NUMBER_1" localSheetId="79">'Table 2 (502)'!$B$13</definedName>
    <definedName name="table_section_number_1" localSheetId="84">'Table 2 (506)'!#REF!</definedName>
    <definedName name="TABLE_SECTION_NUMBER_1" localSheetId="87">'Table 2 (509)'!$B$13</definedName>
    <definedName name="TABLE_SECTION_NUMBER_1" localSheetId="80">'Table 3 (503)'!$B$13</definedName>
    <definedName name="table_section_number_1" localSheetId="85">'Table 3 (507)'!#REF!</definedName>
    <definedName name="TABLE_SECTION_NUMBER_1" localSheetId="88">'Table 4 (510)'!$B$13</definedName>
    <definedName name="TABLE_SECTION_NUMBER_1" localSheetId="115">'Table C (701)'!$B$13</definedName>
    <definedName name="TABLE_SECTION_NUMBER_1" localSheetId="81">'Table in Appendix A (504)'!$B$13</definedName>
    <definedName name="TABLE_SECTION_NUMBER_1" localSheetId="78">'Table1 (501)'!$B$15</definedName>
    <definedName name="TABLE_SECTION_NUMBER_1" localSheetId="32">'TVIN_15F (227)'!$B$13</definedName>
    <definedName name="TABLE_SECTION_NUMBER_1" localSheetId="33">'TVIN_15GMP (228)'!$B$13</definedName>
    <definedName name="TABLE_SECTION_NUMBER_1" localSheetId="31">'TVIN_15M (226)'!$B$13</definedName>
    <definedName name="TABLE_SECTION_NUMBER_1" localSheetId="57">'U1 (323)'!$B$13</definedName>
    <definedName name="TABLE_SECTION_NUMBER_1" localSheetId="58">'U2 (324)'!$B$13</definedName>
    <definedName name="TABLE_SERIES_NUMBER" localSheetId="7">'[1]x-Series Number'!$B$14</definedName>
    <definedName name="TABLE_SERIES_NUMBER" localSheetId="117">'S-AP (702)'!$B$15</definedName>
    <definedName name="TABLE_SERIES_NUMBER" localSheetId="78">'Table1 (501)'!$B$16</definedName>
    <definedName name="TABLE_SERIES_NUMBER">'x-Series Number'!$B$14</definedName>
    <definedName name="TABLE_SERIES_NUMBER_1" localSheetId="73">'A (404)'!$B$14</definedName>
    <definedName name="TABLE_SERIES_NUMBER_1" localSheetId="76">'A (407)'!$B$14</definedName>
    <definedName name="TABLE_SERIES_NUMBER_1" localSheetId="100">'A_06 (612)'!$B$14</definedName>
    <definedName name="TABLE_SERIES_NUMBER_1" localSheetId="107">'A_15_65 (619)'!$B$14</definedName>
    <definedName name="TABLE_SERIES_NUMBER_1" localSheetId="108">'A_15_66 (620)'!$B$14</definedName>
    <definedName name="TABLE_SERIES_NUMBER_1" localSheetId="109">'A_15_67 (621)'!$B$14</definedName>
    <definedName name="TABLE_SERIES_NUMBER_1" localSheetId="110">'A_15_68 (622)'!$B$14</definedName>
    <definedName name="TABLE_SERIES_NUMBER_1" localSheetId="89">'A_87 (601)'!$B$14</definedName>
    <definedName name="TABLE_SERIES_NUMBER_1" localSheetId="9">'A1 (201C)'!$B$14</definedName>
    <definedName name="TABLE_SERIES_NUMBER_1" localSheetId="70">'A1 (401)'!$B$14</definedName>
    <definedName name="TABLE_SERIES_NUMBER_1" localSheetId="71">'A2 (402)'!$B$14</definedName>
    <definedName name="TABLE_SERIES_NUMBER_1" localSheetId="72">'B (403)'!$B$14</definedName>
    <definedName name="TABLE_SERIES_NUMBER_1" localSheetId="74">'B (405)'!$B$14</definedName>
    <definedName name="TABLE_SERIES_NUMBER_1" localSheetId="77">'B (408)'!$B$12</definedName>
    <definedName name="TABLE_SERIES_NUMBER_1" localSheetId="101">'B_06 (613)'!$B$14</definedName>
    <definedName name="TABLE_SERIES_NUMBER_1" localSheetId="111">'B_15 (623)'!$B$14</definedName>
    <definedName name="TABLE_SERIES_NUMBER_1" localSheetId="90">'B_87 (602)'!$B$14</definedName>
    <definedName name="TABLE_SERIES_NUMBER_1" localSheetId="117">'B-AP (703)'!$B$14</definedName>
    <definedName name="TABLE_SERIES_NUMBER_1" localSheetId="75">'C (406)'!$B$14</definedName>
    <definedName name="TABLE_SERIES_NUMBER_1" localSheetId="102">'C_06 (614)'!$B$14</definedName>
    <definedName name="TABLE_SERIES_NUMBER_1" localSheetId="112">'C_15 (624)'!$B$14</definedName>
    <definedName name="TABLE_SERIES_NUMBER_1" localSheetId="91">'C_87 (603)'!$B$14</definedName>
    <definedName name="TABLE_SERIES_NUMBER_1" localSheetId="103">'D_06 (615)'!$B$14</definedName>
    <definedName name="TABLE_SERIES_NUMBER_1" localSheetId="14">'D1 (205)'!$B$14</definedName>
    <definedName name="TABLE_SERIES_NUMBER_1" localSheetId="92">'D1_87 (604)'!$B$14</definedName>
    <definedName name="TABLE_SERIES_NUMBER_1" localSheetId="15">'D2 (206)'!$B$14</definedName>
    <definedName name="TABLE_SERIES_NUMBER_1" localSheetId="93">'D2_87 (605)'!$B$14</definedName>
    <definedName name="TABLE_SERIES_NUMBER_1" localSheetId="104">'E_06 (616)'!$B$14</definedName>
    <definedName name="TABLE_SERIES_NUMBER_1" localSheetId="94">'E1_87 (606)'!$B$14</definedName>
    <definedName name="TABLE_SERIES_NUMBER_1" localSheetId="95">'E2_87 (607)'!$B$14</definedName>
    <definedName name="TABLE_SERIES_NUMBER_1" localSheetId="105">'F_06 (617)'!$B$14</definedName>
    <definedName name="TABLE_SERIES_NUMBER_1" localSheetId="113">'F_15 (625)'!$B$14</definedName>
    <definedName name="TABLE_SERIES_NUMBER_1" localSheetId="13">'F1 (204C)'!$B$14</definedName>
    <definedName name="TABLE_SERIES_NUMBER_1" localSheetId="96">'F1_87 (608)'!$B$14</definedName>
    <definedName name="TABLE_SERIES_NUMBER_1" localSheetId="97">'F2_87 (609)'!$B$14</definedName>
    <definedName name="TABLE_SERIES_NUMBER_1" localSheetId="106">'G_06 (618)'!$B$14</definedName>
    <definedName name="TABLE_SERIES_NUMBER_1" localSheetId="114">'G_15 (626)'!$B$14</definedName>
    <definedName name="TABLE_SERIES_NUMBER_1" localSheetId="98">'G_87 (610)'!$B$14</definedName>
    <definedName name="TABLE_SERIES_NUMBER_1" localSheetId="35">'G1 (301)'!$B$14</definedName>
    <definedName name="TABLE_SERIES_NUMBER_1" localSheetId="39">'G1_06 (305)'!$B$14</definedName>
    <definedName name="TABLE_SERIES_NUMBER_1" localSheetId="43">'G1_15 (309)'!$B$14</definedName>
    <definedName name="TABLE_SERIES_NUMBER_1" localSheetId="36">'G2 (302)'!$B$14</definedName>
    <definedName name="TABLE_SERIES_NUMBER_1" localSheetId="40">'G2_06 (306)'!$B$14</definedName>
    <definedName name="TABLE_SERIES_NUMBER_1" localSheetId="44">'G2_15 (310)'!$B$14</definedName>
    <definedName name="TABLE_SERIES_NUMBER_1" localSheetId="99">'H_87 (611)'!$B$14</definedName>
    <definedName name="TABLE_SERIES_NUMBER_1" localSheetId="37">'H1 (303)'!$B$14</definedName>
    <definedName name="TABLE_SERIES_NUMBER_1" localSheetId="41">'H1_06 (307)'!$B$14</definedName>
    <definedName name="TABLE_SERIES_NUMBER_1" localSheetId="45">'H1_15 (311)'!$B$14</definedName>
    <definedName name="TABLE_SERIES_NUMBER_1" localSheetId="38">'H2 (304)'!$B$14</definedName>
    <definedName name="TABLE_SERIES_NUMBER_1" localSheetId="42">'H2_06 (308)'!$B$14</definedName>
    <definedName name="TABLE_SERIES_NUMBER_1" localSheetId="46">'H2_15 (312)'!$B$14</definedName>
    <definedName name="TABLE_SERIES_NUMBER_1" localSheetId="47">'K (313)'!$B$14</definedName>
    <definedName name="TABLE_SERIES_NUMBER_1" localSheetId="59">'K_06 (325)'!$B$14</definedName>
    <definedName name="TABLE_SERIES_NUMBER_1" localSheetId="64">'K_15_65 (330)'!$B$14</definedName>
    <definedName name="TABLE_SERIES_NUMBER_1" localSheetId="65">'K_15_66 (331)'!$B$14</definedName>
    <definedName name="TABLE_SERIES_NUMBER_1" localSheetId="66">'K_15_67 (332)'!$B$14</definedName>
    <definedName name="TABLE_SERIES_NUMBER_1" localSheetId="67">'K_15_68 (333)'!$B$14</definedName>
    <definedName name="TABLE_SERIES_NUMBER_1" localSheetId="34">'M (229)'!$B$14</definedName>
    <definedName name="TABLE_SERIES_NUMBER_1" localSheetId="48">'N (314)'!$B$14</definedName>
    <definedName name="TABLE_SERIES_NUMBER_1" localSheetId="8">'NA1 (201)'!$B$14</definedName>
    <definedName name="TABLE_SERIES_NUMBER_1" localSheetId="16">'NA1_06 (207)'!$B$14</definedName>
    <definedName name="TABLE_SERIES_NUMBER_1" localSheetId="21">'NA1_15_65 (212)'!$B$14</definedName>
    <definedName name="TABLE_SERIES_NUMBER_1" localSheetId="22">'NA1_15_66 (213)'!$B$14</definedName>
    <definedName name="TABLE_SERIES_NUMBER_1" localSheetId="23">'NA1_15_67 (214)'!$B$14</definedName>
    <definedName name="TABLE_SERIES_NUMBER_1" localSheetId="24">'NA1_15_68 (215)'!$B$14</definedName>
    <definedName name="TABLE_SERIES_NUMBER_1" localSheetId="10">'NA2 (202)'!$B$14</definedName>
    <definedName name="TABLE_SERIES_NUMBER_1" localSheetId="17">'NA2_06 (208)'!$B$14</definedName>
    <definedName name="TABLE_SERIES_NUMBER_1" localSheetId="25">'NA2_15_65 (216)'!$B$14</definedName>
    <definedName name="TABLE_SERIES_NUMBER_1" localSheetId="26">'NA2_15_66 (217)'!$B$14</definedName>
    <definedName name="TABLE_SERIES_NUMBER_1" localSheetId="27">'NA2_15_67 (218)'!$B$14</definedName>
    <definedName name="TABLE_SERIES_NUMBER_1" localSheetId="28">'NA2_15_68 (219)'!$B$14</definedName>
    <definedName name="TABLE_SERIES_NUMBER_1" localSheetId="18">'NA3_06 (209)'!$B$14</definedName>
    <definedName name="TABLE_SERIES_NUMBER_1" localSheetId="11">'NF1 (203)'!$B$14</definedName>
    <definedName name="TABLE_SERIES_NUMBER_1" localSheetId="19">'NF1_06 (210)'!$B$14</definedName>
    <definedName name="TABLE_SERIES_NUMBER_1" localSheetId="29">'NF1_15 (220)'!$B$14</definedName>
    <definedName name="TABLE_SERIES_NUMBER_1" localSheetId="12">'NF2 (204)'!$B$14</definedName>
    <definedName name="TABLE_SERIES_NUMBER_1" localSheetId="20">'NF2_06 (211)'!$B$14</definedName>
    <definedName name="TABLE_SERIES_NUMBER_1" localSheetId="30">'NF2_15 (221)'!$B$14</definedName>
    <definedName name="TABLE_SERIES_NUMBER_1" localSheetId="49">'P (315)'!$B$14</definedName>
    <definedName name="TABLE_SERIES_NUMBER_1" localSheetId="68">'Q_15 (334)'!$B$14</definedName>
    <definedName name="TABLE_SERIES_NUMBER_1" localSheetId="50">'Q1 (316)'!$B$14</definedName>
    <definedName name="TABLE_SERIES_NUMBER_1" localSheetId="60">'Q1_06 (326)'!$B$14</definedName>
    <definedName name="TABLE_SERIES_NUMBER_1" localSheetId="51">'Q2 (317)'!$B$14</definedName>
    <definedName name="TABLE_SERIES_NUMBER_1" localSheetId="61">'Q2_06 (327)'!$B$14</definedName>
    <definedName name="TABLE_SERIES_NUMBER_1" localSheetId="52">'R (318)'!$B$14</definedName>
    <definedName name="TABLE_SERIES_NUMBER_1" localSheetId="69">'R_15 (335)'!$B$14</definedName>
    <definedName name="TABLE_SERIES_NUMBER_1" localSheetId="62">'R1_06 (328)'!$B$14</definedName>
    <definedName name="TABLE_SERIES_NUMBER_1" localSheetId="63">'R2_06 (329)'!$B$14</definedName>
    <definedName name="TABLE_SERIES_NUMBER_1" localSheetId="53">'S1 (319)'!$B$14</definedName>
    <definedName name="TABLE_SERIES_NUMBER_1" localSheetId="54">'S2 (320)'!$B$14</definedName>
    <definedName name="TABLE_SERIES_NUMBER_1" localSheetId="116">'S-AP (702)'!$B$14</definedName>
    <definedName name="TABLE_SERIES_NUMBER_1" localSheetId="55">'T1 (321)'!$B$14</definedName>
    <definedName name="TABLE_SERIES_NUMBER_1" localSheetId="56">'T2 (322)'!$B$14</definedName>
    <definedName name="table_series_number_1" localSheetId="82">'Table 1 (505)'!$B$14</definedName>
    <definedName name="TABLE_SERIES_NUMBER_1" localSheetId="86">'Table 1 (508)'!$B$14</definedName>
    <definedName name="TABLE_SERIES_NUMBER_1" localSheetId="83">'Table 1A (505A)'!$B$14</definedName>
    <definedName name="TABLE_SERIES_NUMBER_1" localSheetId="79">'Table 2 (502)'!$B$14</definedName>
    <definedName name="table_series_number_1" localSheetId="84">'Table 2 (506)'!$B$14</definedName>
    <definedName name="TABLE_SERIES_NUMBER_1" localSheetId="87">'Table 2 (509)'!$B$14</definedName>
    <definedName name="TABLE_SERIES_NUMBER_1" localSheetId="80">'Table 3 (503)'!$B$14</definedName>
    <definedName name="table_series_number_1" localSheetId="85">'Table 3 (507)'!$B$14</definedName>
    <definedName name="TABLE_SERIES_NUMBER_1" localSheetId="88">'Table 4 (510)'!$B$14</definedName>
    <definedName name="TABLE_SERIES_NUMBER_1" localSheetId="115">'Table C (701)'!$B$14</definedName>
    <definedName name="TABLE_SERIES_NUMBER_1" localSheetId="81">'Table in Appendix A (504)'!$B$14</definedName>
    <definedName name="TABLE_SERIES_NUMBER_1" localSheetId="78">'Table1 (501)'!$B$14</definedName>
    <definedName name="TABLE_SERIES_NUMBER_1" localSheetId="32">'TVIN_15F (227)'!$B$14</definedName>
    <definedName name="TABLE_SERIES_NUMBER_1" localSheetId="33">'TVIN_15GMP (228)'!$B$14</definedName>
    <definedName name="TABLE_SERIES_NUMBER_1" localSheetId="31">'TVIN_15M (226)'!$B$14</definedName>
    <definedName name="TABLE_SERIES_NUMBER_1" localSheetId="57">'U1 (323)'!$B$14</definedName>
    <definedName name="TABLE_SERIES_NUMBER_1" localSheetId="58">'U2 (324)'!$B$14</definedName>
    <definedName name="title">Cover!$A$2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225" l="1" a="1"/>
  <c r="A3" i="225" s="1"/>
  <c r="A3" i="221" l="1"/>
  <c r="A3" i="105"/>
  <c r="A3" i="106"/>
  <c r="A3" i="107"/>
  <c r="A3" i="223"/>
  <c r="A3" i="108"/>
  <c r="A3" i="109"/>
  <c r="A3" i="110"/>
  <c r="A3" i="111"/>
  <c r="A3" i="112"/>
  <c r="A3" i="113"/>
  <c r="A3" i="114"/>
  <c r="A3" i="115"/>
  <c r="A3" i="116"/>
  <c r="A3" i="117"/>
  <c r="A3" i="118"/>
  <c r="A3" i="119"/>
  <c r="A3" i="120"/>
  <c r="A3" i="121"/>
  <c r="A3" i="122"/>
  <c r="A3" i="123"/>
  <c r="A3" i="124"/>
  <c r="A3" i="187"/>
  <c r="A3" i="188"/>
  <c r="A3" i="189"/>
  <c r="A3" i="144"/>
  <c r="A3" i="125"/>
  <c r="A3" i="126"/>
  <c r="A3" i="127"/>
  <c r="A3" i="128"/>
  <c r="A3" i="129"/>
  <c r="A3" i="130"/>
  <c r="A3" i="131"/>
  <c r="A3" i="132"/>
  <c r="A3" i="133"/>
  <c r="A3" i="134"/>
  <c r="A3" i="135"/>
  <c r="A3" i="136"/>
  <c r="A3" i="160"/>
  <c r="A3" i="166"/>
  <c r="A3" i="167"/>
  <c r="A3" i="168"/>
  <c r="A3" i="169"/>
  <c r="A3" i="170"/>
  <c r="A3" i="171"/>
  <c r="A3" i="172"/>
  <c r="A3" i="173"/>
  <c r="A3" i="174"/>
  <c r="A3" i="175"/>
  <c r="A3" i="176"/>
  <c r="A3" i="161"/>
  <c r="A3" i="177"/>
  <c r="A3" i="178"/>
  <c r="A3" i="179"/>
  <c r="A3" i="180"/>
  <c r="A3" i="162"/>
  <c r="A3" i="163"/>
  <c r="A3" i="164"/>
  <c r="A3" i="165"/>
  <c r="A3" i="181"/>
  <c r="A3" i="182"/>
  <c r="A3" i="147"/>
  <c r="A3" i="148"/>
  <c r="A3" i="149"/>
  <c r="A3" i="150"/>
  <c r="A3" i="151"/>
  <c r="A3" i="152"/>
  <c r="A3" i="224" a="1"/>
  <c r="A3" i="224" s="1"/>
  <c r="A3" i="156"/>
  <c r="A3" i="157"/>
  <c r="A3" i="158"/>
  <c r="A3" i="159"/>
  <c r="A3" i="218" a="1"/>
  <c r="A3" i="218" s="1"/>
  <c r="A3" i="226"/>
  <c r="A3" i="219" a="1"/>
  <c r="A3" i="219" s="1"/>
  <c r="A3" i="220" a="1"/>
  <c r="A3" i="220" s="1"/>
  <c r="A3" i="190"/>
  <c r="A3" i="191"/>
  <c r="A3" i="228"/>
  <c r="A3" i="192"/>
  <c r="A3" i="193"/>
  <c r="A3" i="194"/>
  <c r="A3" i="195"/>
  <c r="A3" i="196"/>
  <c r="A3" i="197"/>
  <c r="A3" i="198"/>
  <c r="A3" i="199"/>
  <c r="A3" i="200"/>
  <c r="A3" i="201"/>
  <c r="A3" i="202"/>
  <c r="A3" i="203"/>
  <c r="A3" i="204"/>
  <c r="A3" i="205"/>
  <c r="A3" i="206"/>
  <c r="A3" i="207"/>
  <c r="A3" i="208"/>
  <c r="A3" i="209"/>
  <c r="A3" i="210"/>
  <c r="A3" i="211"/>
  <c r="A3" i="212"/>
  <c r="A3" i="213"/>
  <c r="A3" i="214"/>
  <c r="A3" i="215"/>
  <c r="A3" i="216"/>
  <c r="A3" i="217"/>
  <c r="A3" i="153"/>
  <c r="A3" i="154"/>
  <c r="A3" i="155"/>
  <c r="A3" i="104"/>
  <c r="B24" i="224" l="1"/>
  <c r="B23" i="224"/>
  <c r="B24" i="221"/>
  <c r="B24" i="105"/>
  <c r="B24" i="106"/>
  <c r="B24" i="107"/>
  <c r="B24" i="223"/>
  <c r="B24" i="108"/>
  <c r="B24" i="109"/>
  <c r="B24" i="110"/>
  <c r="B24" i="111"/>
  <c r="B24" i="112"/>
  <c r="B24" i="113"/>
  <c r="B24" i="114"/>
  <c r="B24" i="115"/>
  <c r="B24" i="116"/>
  <c r="B24" i="117"/>
  <c r="B24" i="118"/>
  <c r="B24" i="119"/>
  <c r="B24" i="120"/>
  <c r="B24" i="121"/>
  <c r="B24" i="122"/>
  <c r="B24" i="123"/>
  <c r="B24" i="124"/>
  <c r="B24" i="187"/>
  <c r="B24" i="188"/>
  <c r="B24" i="189"/>
  <c r="B24" i="144"/>
  <c r="B24" i="125"/>
  <c r="B24" i="126"/>
  <c r="B24" i="127"/>
  <c r="B24" i="128"/>
  <c r="B24" i="129"/>
  <c r="B24" i="130"/>
  <c r="B24" i="131"/>
  <c r="B24" i="132"/>
  <c r="B24" i="133"/>
  <c r="B24" i="134"/>
  <c r="B24" i="135"/>
  <c r="B24" i="136"/>
  <c r="B24" i="160"/>
  <c r="B24" i="166"/>
  <c r="B24" i="167"/>
  <c r="B24" i="168"/>
  <c r="B24" i="169"/>
  <c r="B24" i="170"/>
  <c r="B24" i="171"/>
  <c r="B24" i="172"/>
  <c r="B24" i="173"/>
  <c r="B24" i="174"/>
  <c r="B24" i="175"/>
  <c r="B24" i="176"/>
  <c r="B24" i="161"/>
  <c r="B24" i="177"/>
  <c r="B24" i="178"/>
  <c r="B24" i="179"/>
  <c r="B24" i="180"/>
  <c r="B24" i="162"/>
  <c r="B24" i="163"/>
  <c r="B24" i="164"/>
  <c r="B24" i="165"/>
  <c r="B24" i="181"/>
  <c r="B24" i="182"/>
  <c r="B24" i="147"/>
  <c r="B24" i="148"/>
  <c r="B24" i="149"/>
  <c r="B24" i="150"/>
  <c r="B24" i="151"/>
  <c r="B24" i="152"/>
  <c r="B24" i="225"/>
  <c r="B24" i="156"/>
  <c r="B24" i="157"/>
  <c r="B24" i="158"/>
  <c r="B24" i="159"/>
  <c r="B24" i="218"/>
  <c r="B24" i="226"/>
  <c r="B24" i="219"/>
  <c r="B24" i="220"/>
  <c r="B24" i="190"/>
  <c r="B24" i="191"/>
  <c r="B24" i="228"/>
  <c r="B24" i="192"/>
  <c r="B24" i="193"/>
  <c r="B24" i="194"/>
  <c r="B24" i="195"/>
  <c r="B24" i="196"/>
  <c r="B24" i="197"/>
  <c r="B24" i="198"/>
  <c r="B24" i="199"/>
  <c r="B24" i="200"/>
  <c r="B24" i="201"/>
  <c r="B24" i="202"/>
  <c r="B24" i="203"/>
  <c r="B24" i="204"/>
  <c r="B24" i="205"/>
  <c r="B24" i="206"/>
  <c r="B24" i="207"/>
  <c r="B24" i="208"/>
  <c r="B24" i="209"/>
  <c r="B24" i="210"/>
  <c r="B24" i="211"/>
  <c r="B24" i="212"/>
  <c r="B24" i="213"/>
  <c r="B24" i="214"/>
  <c r="B24" i="215"/>
  <c r="B24" i="216"/>
  <c r="B24" i="217"/>
  <c r="B24" i="153"/>
  <c r="B24" i="154"/>
  <c r="B24" i="155"/>
  <c r="B24" i="104"/>
  <c r="B23" i="221"/>
  <c r="B23" i="105"/>
  <c r="B23" i="106"/>
  <c r="B23" i="107"/>
  <c r="B23" i="223"/>
  <c r="B23" i="108"/>
  <c r="B23" i="109"/>
  <c r="B23" i="110"/>
  <c r="B23" i="111"/>
  <c r="B23" i="112"/>
  <c r="B23" i="113"/>
  <c r="B23" i="114"/>
  <c r="B23" i="115"/>
  <c r="B23" i="116"/>
  <c r="B23" i="117"/>
  <c r="B23" i="118"/>
  <c r="B23" i="119"/>
  <c r="B23" i="120"/>
  <c r="B23" i="121"/>
  <c r="B23" i="122"/>
  <c r="B23" i="123"/>
  <c r="B23" i="124"/>
  <c r="B23" i="187"/>
  <c r="B23" i="188"/>
  <c r="B23" i="189"/>
  <c r="B23" i="144"/>
  <c r="B23" i="125"/>
  <c r="B23" i="126"/>
  <c r="B23" i="127"/>
  <c r="B23" i="128"/>
  <c r="B23" i="129"/>
  <c r="B23" i="130"/>
  <c r="B23" i="131"/>
  <c r="B23" i="132"/>
  <c r="B23" i="133"/>
  <c r="B23" i="134"/>
  <c r="B23" i="135"/>
  <c r="B23" i="136"/>
  <c r="B23" i="160"/>
  <c r="B23" i="166"/>
  <c r="B23" i="167"/>
  <c r="B23" i="168"/>
  <c r="B23" i="169"/>
  <c r="B23" i="170"/>
  <c r="B23" i="171"/>
  <c r="B23" i="172"/>
  <c r="B23" i="173"/>
  <c r="B23" i="174"/>
  <c r="B23" i="175"/>
  <c r="B23" i="176"/>
  <c r="B23" i="161"/>
  <c r="B23" i="177"/>
  <c r="B23" i="178"/>
  <c r="B23" i="179"/>
  <c r="B23" i="180"/>
  <c r="B23" i="162"/>
  <c r="B23" i="163"/>
  <c r="B23" i="164"/>
  <c r="B23" i="165"/>
  <c r="B23" i="181"/>
  <c r="B23" i="182"/>
  <c r="B23" i="147"/>
  <c r="B23" i="148"/>
  <c r="B23" i="149"/>
  <c r="B23" i="150"/>
  <c r="B23" i="151"/>
  <c r="B23" i="152"/>
  <c r="B23" i="225"/>
  <c r="B23" i="156"/>
  <c r="B23" i="157"/>
  <c r="B23" i="158"/>
  <c r="B23" i="159"/>
  <c r="B23" i="218"/>
  <c r="B23" i="226"/>
  <c r="B23" i="219"/>
  <c r="B23" i="220"/>
  <c r="B23" i="190"/>
  <c r="B23" i="191"/>
  <c r="B23" i="228"/>
  <c r="B23" i="192"/>
  <c r="B23" i="193"/>
  <c r="B23" i="194"/>
  <c r="B23" i="195"/>
  <c r="B23" i="196"/>
  <c r="B23" i="197"/>
  <c r="B23" i="198"/>
  <c r="B23" i="199"/>
  <c r="B23" i="200"/>
  <c r="B23" i="201"/>
  <c r="B23" i="202"/>
  <c r="B23" i="203"/>
  <c r="B23" i="204"/>
  <c r="B23" i="205"/>
  <c r="B23" i="206"/>
  <c r="B23" i="207"/>
  <c r="B23" i="208"/>
  <c r="B23" i="209"/>
  <c r="B23" i="210"/>
  <c r="B23" i="211"/>
  <c r="B23" i="212"/>
  <c r="B23" i="213"/>
  <c r="B23" i="214"/>
  <c r="B23" i="215"/>
  <c r="B23" i="216"/>
  <c r="B23" i="217"/>
  <c r="B23" i="153"/>
  <c r="B23" i="154"/>
  <c r="B23" i="155"/>
  <c r="B23" i="104"/>
  <c r="A117" i="55"/>
  <c r="A116" i="55"/>
  <c r="A115" i="55"/>
  <c r="A114" i="55"/>
  <c r="A113" i="55"/>
  <c r="A112" i="55"/>
  <c r="A111" i="55"/>
  <c r="A110" i="55"/>
  <c r="A109" i="55"/>
  <c r="A108" i="55"/>
  <c r="A107" i="55"/>
  <c r="A106" i="55"/>
  <c r="A105" i="55"/>
  <c r="A104" i="55"/>
  <c r="A103" i="55"/>
  <c r="A102" i="55"/>
  <c r="A101" i="55"/>
  <c r="A100" i="55"/>
  <c r="A99" i="55"/>
  <c r="A98" i="55"/>
  <c r="A97" i="55"/>
  <c r="A96" i="55"/>
  <c r="A95" i="55"/>
  <c r="A94" i="55"/>
  <c r="A93" i="55"/>
  <c r="A92" i="55"/>
  <c r="A91" i="55"/>
  <c r="A90" i="55"/>
  <c r="A89" i="55"/>
  <c r="A88" i="55"/>
  <c r="A87" i="55"/>
  <c r="A86" i="55"/>
  <c r="A85" i="55"/>
  <c r="A84" i="55"/>
  <c r="A83" i="55"/>
  <c r="A82" i="55"/>
  <c r="A81" i="55"/>
  <c r="A80" i="55"/>
  <c r="A79" i="55"/>
  <c r="A78" i="55"/>
  <c r="A77" i="55"/>
  <c r="A76" i="55"/>
  <c r="A75" i="55"/>
  <c r="A74" i="55"/>
  <c r="A73" i="55"/>
  <c r="A72" i="55"/>
  <c r="A71" i="55"/>
  <c r="A70" i="55"/>
  <c r="A69" i="55"/>
  <c r="A68" i="55"/>
  <c r="A67" i="55"/>
  <c r="A66" i="55"/>
  <c r="A65" i="55"/>
  <c r="A64" i="55"/>
  <c r="A63" i="55"/>
  <c r="A62" i="55"/>
  <c r="A61" i="55"/>
  <c r="A60" i="55"/>
  <c r="A59" i="55"/>
  <c r="A58" i="55"/>
  <c r="A57" i="55"/>
  <c r="A56" i="55"/>
  <c r="A55" i="55"/>
  <c r="A54" i="55"/>
  <c r="A53" i="55"/>
  <c r="A52" i="55"/>
  <c r="A51" i="55"/>
  <c r="A50" i="55"/>
  <c r="A49" i="55"/>
  <c r="A48" i="55"/>
  <c r="A47" i="55"/>
  <c r="A46" i="55"/>
  <c r="A45" i="55"/>
  <c r="A44" i="55"/>
  <c r="A43" i="55"/>
  <c r="A42" i="55"/>
  <c r="A41" i="55"/>
  <c r="A40" i="55"/>
  <c r="A39" i="55"/>
  <c r="A38" i="55"/>
  <c r="A37" i="55"/>
  <c r="A36" i="55"/>
  <c r="A35" i="55"/>
  <c r="A34" i="55"/>
  <c r="A33" i="55"/>
  <c r="A32" i="55"/>
  <c r="A31" i="55"/>
  <c r="A30" i="55"/>
  <c r="A29" i="55"/>
  <c r="A28" i="55"/>
  <c r="A27" i="55"/>
  <c r="A26" i="55"/>
  <c r="A25" i="55"/>
  <c r="A24" i="55"/>
  <c r="A23" i="55"/>
  <c r="A22" i="55"/>
  <c r="A21" i="55"/>
  <c r="A20" i="55"/>
  <c r="A19" i="55"/>
  <c r="A18" i="55"/>
  <c r="A17" i="55"/>
  <c r="A16" i="55"/>
  <c r="A15" i="55"/>
  <c r="A14" i="55"/>
  <c r="A13" i="55"/>
  <c r="A12" i="55"/>
  <c r="A11" i="55"/>
  <c r="A10" i="55"/>
  <c r="A9" i="55"/>
  <c r="A8" i="55"/>
  <c r="A2" i="228" l="1"/>
  <c r="A2" i="227"/>
  <c r="B19" i="226" l="1"/>
  <c r="B16" i="225" l="1"/>
  <c r="B18" i="224"/>
  <c r="B18" i="151"/>
  <c r="B18" i="150"/>
  <c r="B18" i="149"/>
  <c r="B18" i="148"/>
  <c r="B18" i="147"/>
  <c r="K1" i="102"/>
  <c r="B18" i="104" l="1"/>
  <c r="B18" i="105"/>
  <c r="B18" i="106"/>
  <c r="B18" i="107"/>
  <c r="B18" i="108"/>
  <c r="B18" i="109"/>
  <c r="B18" i="110"/>
  <c r="B18" i="111"/>
  <c r="B18" i="112"/>
  <c r="B18" i="113"/>
  <c r="B18" i="114"/>
  <c r="B18" i="115"/>
  <c r="B18" i="116"/>
  <c r="B18" i="117"/>
  <c r="B18" i="118"/>
  <c r="B18" i="119"/>
  <c r="B18" i="120"/>
  <c r="B18" i="121"/>
  <c r="B18" i="122"/>
  <c r="B18" i="123"/>
  <c r="B18" i="124"/>
  <c r="B18" i="144"/>
  <c r="B18" i="125"/>
  <c r="B18" i="126"/>
  <c r="B18" i="127"/>
  <c r="B18" i="128"/>
  <c r="B18" i="129"/>
  <c r="B18" i="130"/>
  <c r="B18" i="131"/>
  <c r="B18" i="132"/>
  <c r="B18" i="133"/>
  <c r="B18" i="134"/>
  <c r="B18" i="135"/>
  <c r="B18" i="136"/>
  <c r="B18" i="160"/>
  <c r="B18" i="166"/>
  <c r="B18" i="167"/>
  <c r="B18" i="168"/>
  <c r="B18" i="169"/>
  <c r="B18" i="170"/>
  <c r="B18" i="171"/>
  <c r="B18" i="172"/>
  <c r="B18" i="173"/>
  <c r="B18" i="174"/>
  <c r="B18" i="175"/>
  <c r="B18" i="176"/>
  <c r="B18" i="161"/>
  <c r="B18" i="177"/>
  <c r="B18" i="178"/>
  <c r="B18" i="179"/>
  <c r="B18" i="180"/>
  <c r="B18" i="162"/>
  <c r="B18" i="163"/>
  <c r="B18" i="164"/>
  <c r="B18" i="165"/>
  <c r="B18" i="181"/>
  <c r="B18" i="182"/>
  <c r="B18" i="226"/>
  <c r="A2" i="226"/>
  <c r="B21" i="225"/>
  <c r="A2" i="225"/>
  <c r="A2" i="224"/>
  <c r="A2" i="220" l="1"/>
  <c r="A2" i="219"/>
  <c r="A2" i="218"/>
  <c r="A2" i="155"/>
  <c r="A2" i="154"/>
  <c r="A2" i="153"/>
  <c r="A2" i="217"/>
  <c r="A2" i="216"/>
  <c r="A2" i="215"/>
  <c r="A2" i="214"/>
  <c r="A2" i="213"/>
  <c r="A2" i="212"/>
  <c r="A2" i="211"/>
  <c r="A2" i="210"/>
  <c r="A2" i="209"/>
  <c r="A2" i="208"/>
  <c r="A2" i="207"/>
  <c r="A2" i="206"/>
  <c r="A2" i="205"/>
  <c r="A2" i="204"/>
  <c r="A2" i="203"/>
  <c r="A2" i="202"/>
  <c r="A2" i="201"/>
  <c r="A2" i="200"/>
  <c r="A2" i="199"/>
  <c r="A2" i="198"/>
  <c r="A2" i="197"/>
  <c r="A2" i="196"/>
  <c r="A2" i="195"/>
  <c r="A2" i="194"/>
  <c r="A2" i="193"/>
  <c r="A2" i="192"/>
  <c r="A2" i="191"/>
  <c r="A2" i="190"/>
  <c r="A2" i="159"/>
  <c r="A2" i="158"/>
  <c r="A2" i="157"/>
  <c r="A2" i="156"/>
  <c r="A2" i="152"/>
  <c r="A2" i="151"/>
  <c r="A2" i="150"/>
  <c r="A2" i="149"/>
  <c r="A2" i="148"/>
  <c r="A2" i="147"/>
  <c r="A2" i="182"/>
  <c r="A2" i="181"/>
  <c r="A2" i="165"/>
  <c r="A2" i="164"/>
  <c r="A2" i="163"/>
  <c r="A2" i="162"/>
  <c r="A2" i="180"/>
  <c r="A2" i="179"/>
  <c r="A2" i="178"/>
  <c r="A2" i="177"/>
  <c r="A2" i="161"/>
  <c r="A2" i="176"/>
  <c r="A2" i="175"/>
  <c r="A2" i="174"/>
  <c r="A2" i="173"/>
  <c r="A2" i="172"/>
  <c r="A2" i="171"/>
  <c r="A2" i="170"/>
  <c r="A2" i="169"/>
  <c r="A2" i="168"/>
  <c r="A2" i="167"/>
  <c r="A2" i="166"/>
  <c r="A2" i="160"/>
  <c r="A2" i="136"/>
  <c r="A2" i="135"/>
  <c r="A2" i="134"/>
  <c r="A2" i="133"/>
  <c r="A2" i="132"/>
  <c r="A2" i="131"/>
  <c r="A2" i="130"/>
  <c r="A2" i="129"/>
  <c r="A2" i="128"/>
  <c r="A2" i="127"/>
  <c r="A2" i="126"/>
  <c r="A2" i="125"/>
  <c r="A2" i="144"/>
  <c r="A2" i="189"/>
  <c r="A2" i="188"/>
  <c r="A2" i="187"/>
  <c r="A2" i="124"/>
  <c r="A2" i="123"/>
  <c r="A2" i="122"/>
  <c r="A2" i="121"/>
  <c r="A2" i="120"/>
  <c r="A2" i="119"/>
  <c r="A2" i="118"/>
  <c r="A2" i="117"/>
  <c r="A2" i="116"/>
  <c r="A2" i="115"/>
  <c r="A2" i="114"/>
  <c r="A2" i="113"/>
  <c r="A2" i="112"/>
  <c r="A2" i="111"/>
  <c r="A2" i="110"/>
  <c r="A2" i="109"/>
  <c r="A2" i="108"/>
  <c r="A2" i="107"/>
  <c r="A2" i="106"/>
  <c r="A2" i="105"/>
  <c r="B15" i="102" l="1"/>
  <c r="A2" i="104" l="1"/>
  <c r="A3" i="102" l="1"/>
  <c r="A4" i="102" l="1"/>
  <c r="A2" i="102"/>
  <c r="A4" i="88" l="1"/>
  <c r="A2" i="88"/>
  <c r="A2" i="78"/>
  <c r="A4" i="77"/>
  <c r="A2" i="77"/>
  <c r="A2" i="55" l="1"/>
  <c r="A4"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<sst xmlns="http://schemas.openxmlformats.org/spreadsheetml/2006/main" count="4749" uniqueCount="752">
  <si>
    <t>Government Actuary's Department</t>
  </si>
  <si>
    <t>Police_S - Consolidated Factor Spreadsheet</t>
  </si>
  <si>
    <t>Cover</t>
  </si>
  <si>
    <t>Specification</t>
  </si>
  <si>
    <t>This spreadsheet contains the full suite of factors that are in force for the Police Pension Scheme Scotland.</t>
  </si>
  <si>
    <t>Sheet</t>
  </si>
  <si>
    <t>Description</t>
  </si>
  <si>
    <t>Purpose of spreadsheet</t>
  </si>
  <si>
    <t>This sheet sets out the purpose of the spreadsheet and includes caveats on the use of the spreadsheet.</t>
  </si>
  <si>
    <t xml:space="preserve">Version Control </t>
  </si>
  <si>
    <t>This sheet is used to show which factor tables have been updated since the last issued version of the consolidated factor spreadsheet.</t>
  </si>
  <si>
    <t>Factor List</t>
  </si>
  <si>
    <t xml:space="preserve">This sheet lists the full suite of factors that are in force together with the following information: </t>
  </si>
  <si>
    <t>Assumptions</t>
  </si>
  <si>
    <t>This sheet lists the suite of key assumptions underlying the factors set out in this speadsheet.</t>
  </si>
  <si>
    <t>x-201 and onwards</t>
  </si>
  <si>
    <t xml:space="preserve">The 200 series factors contain the club and non club transfer factors. Each different type of club and non club transfer factor is set out on a separate sheet starting with sheet x-201, where x relates to the scheme section (if applicable).  </t>
  </si>
  <si>
    <t>x-301 and onwards</t>
  </si>
  <si>
    <t xml:space="preserve">The 300 series factors contain the pension sharing on divorce factors. Each different type of pension sharing on divorce factor is set out on a separate sheet starting with sheet x-301, where x relates to the scheme section (if applicable).  </t>
  </si>
  <si>
    <t>x-401 and onwards</t>
  </si>
  <si>
    <t xml:space="preserve">The 400 series factors contain the early of late retirement factors. Each different type of early or late retirement factor is set out on a separate sheet starting with sheet x-401, where x relates to the scheme section (if applicable).  </t>
  </si>
  <si>
    <t>x-501 and onwards</t>
  </si>
  <si>
    <t xml:space="preserve">The 500 series factors contain the commutation factors. Each different type of commutation factor is set out on a separate sheet starting with sheet x-501, where x relates to the scheme section (if applicable).  </t>
  </si>
  <si>
    <t>x-601 and onwards</t>
  </si>
  <si>
    <t xml:space="preserve">The 600 series factors contain the scheme pays factors. Each different type of scheme pays factor is set out on a separate sheet starting with sheet x-601, where x relates to the scheme section (if applicable).  </t>
  </si>
  <si>
    <t>x-701 and onwards</t>
  </si>
  <si>
    <t xml:space="preserve">The 700 series factors contain the additional benefit or additional contribution factors. Each different type of additional benefit or additional contribution factor is set out on a separate sheet starting with sheet x-701, where x relates to the scheme section (if applicable).  </t>
  </si>
  <si>
    <t>x-801 and onwards</t>
  </si>
  <si>
    <t xml:space="preserve">The 800 series factors contain the other scheme specific factors. Each different type of other scheme specific factor is set out on a separate sheet starting with sheet x-801, where x relates to the scheme section (if applicable).  </t>
  </si>
  <si>
    <t>Purpose of Spreadsheet</t>
  </si>
  <si>
    <t>Purpose of the Scottish Public Pensions Agency ("SPPA") Consolidated Factor Spreadsheet</t>
  </si>
  <si>
    <t xml:space="preserve">This spreadsheet is provided by GAD at the request of SPPA.  Its purpose is to set out in one place for convenience the actuarial factors provided by GAD to SPPA from time to time in respect of Police Pension Schemes (Scotland) and related schemes, and the dates on which these factors have been sent to the client and implemented by the client. Also, the key assumptions underlying the factors are set out in this spreadsheet. It should not be used or relied on for any other purpose and GAD has no liability for any act or omission taken on the basis of this spreadsheet.  In particular, it does not constitute an instruction or manual for plan administration purposes, and it does not cover the implementation or backdating of factors other than to specify the factor implementation date (if provided by Scottish Public Pensions Agency ("SPPA"))].   
GAD has no liability for any changes made to this spreadsheet whilst being used by Scottish Public Pensions Agency ("SPPA") or any other third party.
This spreadsheet should not be made available online without the express permission of GAD. 
This spreadsheet is password protected. 
</t>
  </si>
  <si>
    <t>Version Control</t>
  </si>
  <si>
    <t>Version control</t>
  </si>
  <si>
    <t xml:space="preserve">This sheet is intended to assist SPPA in understanding which factors have changed and when. </t>
  </si>
  <si>
    <t>Version control on this sheet commences with the 2017/18 factor review (version 2018-1)</t>
  </si>
  <si>
    <t>Version 2019-1 (January 2019)</t>
  </si>
  <si>
    <t>Provides the following new factor tables:</t>
  </si>
  <si>
    <t>none</t>
  </si>
  <si>
    <t>Includes the previously included factors, unchanged</t>
  </si>
  <si>
    <t>201-221, 229-231, 301-312,401-406,701</t>
  </si>
  <si>
    <t>Provides the following revised factors:</t>
  </si>
  <si>
    <t>222 - 228, 313 - 335, 501 - 503, 504, 508-509, 601-626, 702-703.</t>
  </si>
  <si>
    <t>Confirms that the following factor table is no longer required bySPPA:</t>
  </si>
  <si>
    <t>Factors still to follow:</t>
  </si>
  <si>
    <t>all other series</t>
  </si>
  <si>
    <t>Methodology changes:</t>
  </si>
  <si>
    <t>None</t>
  </si>
  <si>
    <t>Date modified:</t>
  </si>
  <si>
    <t>Version 2023-01</t>
  </si>
  <si>
    <t>Provides the following updated factor tables:</t>
  </si>
  <si>
    <t>x-201 to x-221 (excluding x-201C and x-204C), x-229, x-301 to x-335, x-505 to x-507</t>
  </si>
  <si>
    <t>Withdrawn factor tables:</t>
  </si>
  <si>
    <t>x-230-x-231 (GMP only factors) removed</t>
  </si>
  <si>
    <t>Date Modified:</t>
  </si>
  <si>
    <t>Version 2023-02</t>
  </si>
  <si>
    <t>x-226 to x-228
x-401 to x-408</t>
  </si>
  <si>
    <t>x-222 to x-225 (TV-ins (final salary sections only))</t>
  </si>
  <si>
    <t>Version 2023 - 03</t>
  </si>
  <si>
    <t>x-501 to x-504
x-508 to x-509
x-601 to x-626</t>
  </si>
  <si>
    <t>Version 2023 -04</t>
  </si>
  <si>
    <t>x-701 to x-702
x-703
201C (Updated copy of 2023 Club factor tables)
204C (Club factors for active members entitled to immediate benefits)</t>
  </si>
  <si>
    <t>Version 2025-01</t>
  </si>
  <si>
    <t>x-510</t>
  </si>
  <si>
    <t>Other changes:</t>
  </si>
  <si>
    <t>The key assumptions underlying the factors have been added on a separate tab called "Assumptions".</t>
  </si>
  <si>
    <t>x-610, x-611. x-617, x-618, x-625, x-626</t>
  </si>
  <si>
    <t>Removed LTA tables and set to be withdrawn</t>
  </si>
  <si>
    <t xml:space="preserve">Summary of Factors </t>
  </si>
  <si>
    <t>x=0</t>
  </si>
  <si>
    <t>x=1</t>
  </si>
  <si>
    <t>x=2</t>
  </si>
  <si>
    <t>Police_S</t>
  </si>
  <si>
    <t>100 Series - Club Transfer</t>
  </si>
  <si>
    <t>x-</t>
  </si>
  <si>
    <t>200 Series - Non Club Transfers</t>
  </si>
  <si>
    <t>300 Series - Pension Sharing on divorce</t>
  </si>
  <si>
    <t>400 Series - Early or Late Retirement</t>
  </si>
  <si>
    <t>500 Series - Commutation</t>
  </si>
  <si>
    <t>600 Series - Scheme Pays</t>
  </si>
  <si>
    <t>700 Series - Additional Benefits or Additional Contributions</t>
  </si>
  <si>
    <t>800 Series - Other Scheme Specific</t>
  </si>
  <si>
    <t>DO NOT REMOVE WORKSHEET</t>
  </si>
  <si>
    <t>BaseTablesList</t>
  </si>
  <si>
    <t>ImprovementsList</t>
  </si>
  <si>
    <t>PCFA00</t>
  </si>
  <si>
    <t>CMI2016F-07-1pt5</t>
  </si>
  <si>
    <t>PCMA00</t>
  </si>
  <si>
    <t>CMI2016M-07-1pt5</t>
  </si>
  <si>
    <t>PFA80</t>
  </si>
  <si>
    <t>Long Cohort</t>
  </si>
  <si>
    <t>PFA92</t>
  </si>
  <si>
    <t>Medium Cohort</t>
  </si>
  <si>
    <t>PFA92 - 08</t>
  </si>
  <si>
    <t>PFA80imp</t>
  </si>
  <si>
    <t>PFA92-10</t>
  </si>
  <si>
    <t>PMA80</t>
  </si>
  <si>
    <t>PMA80imp</t>
  </si>
  <si>
    <t>PMA92</t>
  </si>
  <si>
    <t>PMA92 - 08</t>
  </si>
  <si>
    <t>Short Cohort</t>
  </si>
  <si>
    <t>PMA92-10</t>
  </si>
  <si>
    <t>SMPI-2018imp</t>
  </si>
  <si>
    <t>PNFA00</t>
  </si>
  <si>
    <t>UKF2004imp</t>
  </si>
  <si>
    <t>PNFA00-06</t>
  </si>
  <si>
    <t>UKF2006imp</t>
  </si>
  <si>
    <t>PNFA00-08</t>
  </si>
  <si>
    <t>UKF2006imp_HLE</t>
  </si>
  <si>
    <t>PNFA00-10</t>
  </si>
  <si>
    <t>UKF2006imp_LLE</t>
  </si>
  <si>
    <t>PNMA00</t>
  </si>
  <si>
    <t>UKF2008imp</t>
  </si>
  <si>
    <t>PNMA00-06</t>
  </si>
  <si>
    <t>UKF2010imp</t>
  </si>
  <si>
    <t>PNMA00-08</t>
  </si>
  <si>
    <t>UKF2012imp</t>
  </si>
  <si>
    <t>PNMA00-10</t>
  </si>
  <si>
    <t>UKF2014imp</t>
  </si>
  <si>
    <t>S1DFA</t>
  </si>
  <si>
    <t>UKf2016HLEimp</t>
  </si>
  <si>
    <t>S1DFA-06</t>
  </si>
  <si>
    <t>UKF2016imp</t>
  </si>
  <si>
    <t>S1DFA-08</t>
  </si>
  <si>
    <t>UKf2016LLEimp</t>
  </si>
  <si>
    <t>S1DFA-10</t>
  </si>
  <si>
    <t>UKM2004imp</t>
  </si>
  <si>
    <t>S1DFA-12</t>
  </si>
  <si>
    <t>UKM2006imp</t>
  </si>
  <si>
    <t>S1DFA-14</t>
  </si>
  <si>
    <t>UKM2006imp_HLE</t>
  </si>
  <si>
    <t>S1DFA-16</t>
  </si>
  <si>
    <t>UKM2006imp_LLE</t>
  </si>
  <si>
    <t>S1DFA-L</t>
  </si>
  <si>
    <t>UKM2008imp</t>
  </si>
  <si>
    <t>S1DFA-L-06</t>
  </si>
  <si>
    <t>UKM2010imp</t>
  </si>
  <si>
    <t>S1DFA-L-08</t>
  </si>
  <si>
    <t>UKM2012imp</t>
  </si>
  <si>
    <t>S1DFA-L-10</t>
  </si>
  <si>
    <t>UKM2014imp</t>
  </si>
  <si>
    <t>S1DFA-L-12</t>
  </si>
  <si>
    <t>UKm2016HLEimp</t>
  </si>
  <si>
    <t>S1IFA</t>
  </si>
  <si>
    <t>UKM2016imp</t>
  </si>
  <si>
    <t>S1IFA-06</t>
  </si>
  <si>
    <t>UKm2016LLEimp</t>
  </si>
  <si>
    <t>S1IFA-08</t>
  </si>
  <si>
    <t>S1IFA-10</t>
  </si>
  <si>
    <t>S1IFA-12</t>
  </si>
  <si>
    <t>S1IFA-14</t>
  </si>
  <si>
    <t>S1IFA-16</t>
  </si>
  <si>
    <t>S1IFA-STSS-16</t>
  </si>
  <si>
    <t>S1IFA-TPS-16</t>
  </si>
  <si>
    <t>S1IMA</t>
  </si>
  <si>
    <t>S1IMA-06</t>
  </si>
  <si>
    <t>S1IMA-08</t>
  </si>
  <si>
    <t>S1IMA-10</t>
  </si>
  <si>
    <t>S1IMA-12</t>
  </si>
  <si>
    <t>S1IMA-14</t>
  </si>
  <si>
    <t>S1IMA-16</t>
  </si>
  <si>
    <t>S1IMA-STSS-16</t>
  </si>
  <si>
    <t>S1IMA-TPS-16</t>
  </si>
  <si>
    <t>S1NFA</t>
  </si>
  <si>
    <t>S1NFA-06</t>
  </si>
  <si>
    <t>S1NFA-08</t>
  </si>
  <si>
    <t>S1NFA-10</t>
  </si>
  <si>
    <t>S1NFA-12</t>
  </si>
  <si>
    <t>S1NFA-14</t>
  </si>
  <si>
    <t>S1NFA-16</t>
  </si>
  <si>
    <t>S1NFA-L</t>
  </si>
  <si>
    <t>S1NFA-L-06</t>
  </si>
  <si>
    <t>S1NFA-L-08</t>
  </si>
  <si>
    <t>S1NFA-L-10</t>
  </si>
  <si>
    <t>S1NFA-L-12</t>
  </si>
  <si>
    <t>S1NFA-L-14</t>
  </si>
  <si>
    <t>S1NFA-L-16</t>
  </si>
  <si>
    <t>S1NFA-L-STSS</t>
  </si>
  <si>
    <t>S1NFA-L-STSS-06</t>
  </si>
  <si>
    <t>S1NFA-L-STSS-08</t>
  </si>
  <si>
    <t>S1NFA-L-STSS-10</t>
  </si>
  <si>
    <t>S1NFA-L-STSS-12</t>
  </si>
  <si>
    <t>S1NFA-L-STSS-14</t>
  </si>
  <si>
    <t>S1NFA-L-STSS-16</t>
  </si>
  <si>
    <t>S1NFA-L-TPS</t>
  </si>
  <si>
    <t>S1NFA-L-TPS-06</t>
  </si>
  <si>
    <t>S1NFA-L-TPS-08</t>
  </si>
  <si>
    <t>S1NFA-L-TPS-10</t>
  </si>
  <si>
    <t>S1NFA-L-TPS-12</t>
  </si>
  <si>
    <t>S1NFA-L-TPS-14</t>
  </si>
  <si>
    <t>S1NFA-L-TPS-16</t>
  </si>
  <si>
    <t>S1NMA</t>
  </si>
  <si>
    <t>S1NMA-06</t>
  </si>
  <si>
    <t>S1NMA-08</t>
  </si>
  <si>
    <t>S1NMA-10</t>
  </si>
  <si>
    <t>S1NMA-12</t>
  </si>
  <si>
    <t>S1NMA-14</t>
  </si>
  <si>
    <t>S1NMA-16</t>
  </si>
  <si>
    <t>S1NMA-L</t>
  </si>
  <si>
    <t>S1NMA-L-06</t>
  </si>
  <si>
    <t>S1NMA-L-08</t>
  </si>
  <si>
    <t>S1NMA-L-10</t>
  </si>
  <si>
    <t>S1NMA-L-12</t>
  </si>
  <si>
    <t>S1NMA-L-14</t>
  </si>
  <si>
    <t>S1NMA-L-16</t>
  </si>
  <si>
    <t>S1PFA</t>
  </si>
  <si>
    <t>S1PFA-06</t>
  </si>
  <si>
    <t>S1PFA-08</t>
  </si>
  <si>
    <t>S1PFA-10</t>
  </si>
  <si>
    <t>S1PFA-12</t>
  </si>
  <si>
    <t>S1PFA-14</t>
  </si>
  <si>
    <t>S1PFA-16</t>
  </si>
  <si>
    <t>S1PMA</t>
  </si>
  <si>
    <t>S1PMA-06</t>
  </si>
  <si>
    <t>S1PMA-08</t>
  </si>
  <si>
    <t>S1PMA-10</t>
  </si>
  <si>
    <t>S1PMA-12</t>
  </si>
  <si>
    <t>S1PMA-14</t>
  </si>
  <si>
    <t>S1PMA-16</t>
  </si>
  <si>
    <t>S2DFA</t>
  </si>
  <si>
    <t>S2DFA-12</t>
  </si>
  <si>
    <t>S2DFA-14</t>
  </si>
  <si>
    <t>S2DFA-16</t>
  </si>
  <si>
    <t>S2DFL</t>
  </si>
  <si>
    <t>S2DFL-12</t>
  </si>
  <si>
    <t>S2DFL-16</t>
  </si>
  <si>
    <t>S2IFA</t>
  </si>
  <si>
    <t>S2IFA-12</t>
  </si>
  <si>
    <t>S2IFA-14</t>
  </si>
  <si>
    <t>S2IFA-16</t>
  </si>
  <si>
    <t>S2IMA</t>
  </si>
  <si>
    <t>S2IMA-12</t>
  </si>
  <si>
    <t>S2IMA-14</t>
  </si>
  <si>
    <t>S2IMA-16</t>
  </si>
  <si>
    <t>S2NFA</t>
  </si>
  <si>
    <t>S2NFA-12</t>
  </si>
  <si>
    <t>S2NFA-14</t>
  </si>
  <si>
    <t>S2NFA-16</t>
  </si>
  <si>
    <t>S2NFA-CMI</t>
  </si>
  <si>
    <t>S2NMA</t>
  </si>
  <si>
    <t>S2NMA_L-16</t>
  </si>
  <si>
    <t xml:space="preserve">S2NMA-12 </t>
  </si>
  <si>
    <t>S2NMA-14</t>
  </si>
  <si>
    <t>S2NMA-16</t>
  </si>
  <si>
    <t>S2NMA-CMI</t>
  </si>
  <si>
    <t>S2PFA</t>
  </si>
  <si>
    <t>S2PFA-12</t>
  </si>
  <si>
    <t>S2PFA-14</t>
  </si>
  <si>
    <t>S2PFA-16</t>
  </si>
  <si>
    <t>S2PFL</t>
  </si>
  <si>
    <t>S2PFL-12</t>
  </si>
  <si>
    <t>S2PFL-16</t>
  </si>
  <si>
    <t>S2PMA</t>
  </si>
  <si>
    <t>S2PMA-12</t>
  </si>
  <si>
    <t>S2PMA-14</t>
  </si>
  <si>
    <t>S2PMA-16</t>
  </si>
  <si>
    <t>S2PML</t>
  </si>
  <si>
    <t>S2PML-12</t>
  </si>
  <si>
    <t>S2PML-16</t>
  </si>
  <si>
    <t>SMPI-2018</t>
  </si>
  <si>
    <t>UKF</t>
  </si>
  <si>
    <t>UKF2004</t>
  </si>
  <si>
    <t>UKF2006</t>
  </si>
  <si>
    <t>UKF2008</t>
  </si>
  <si>
    <t>UKF2010</t>
  </si>
  <si>
    <t>UKF2012</t>
  </si>
  <si>
    <t>UKM</t>
  </si>
  <si>
    <t>UKM2004</t>
  </si>
  <si>
    <t>UKM2006</t>
  </si>
  <si>
    <t>UKM2008</t>
  </si>
  <si>
    <t>UKM2010</t>
  </si>
  <si>
    <t>UKM2012</t>
  </si>
  <si>
    <t>Unique Table Reference / Sheet Name</t>
  </si>
  <si>
    <t>Client</t>
  </si>
  <si>
    <t>Section</t>
  </si>
  <si>
    <t>Factor Type</t>
  </si>
  <si>
    <t>Gender</t>
  </si>
  <si>
    <t>Factor Age/Period Definition</t>
  </si>
  <si>
    <t>Section Number (x)</t>
  </si>
  <si>
    <t>Series Number</t>
  </si>
  <si>
    <t>Table Reference
(Section-Series Number)</t>
  </si>
  <si>
    <t>Table Reference in Guidance</t>
  </si>
  <si>
    <t>Associated Guidance Note</t>
  </si>
  <si>
    <t>Date Factors Issued to Client</t>
  </si>
  <si>
    <t>Date Factors Implemented (if known)</t>
  </si>
  <si>
    <t>Factor Status</t>
  </si>
  <si>
    <t>Assumption set</t>
  </si>
  <si>
    <t>CETV</t>
  </si>
  <si>
    <t>Non club transfer value factors for deferred benefits payable from 60</t>
  </si>
  <si>
    <t>Male</t>
  </si>
  <si>
    <t>Age last birthday at relevant date</t>
  </si>
  <si>
    <t>NA1 (201)</t>
  </si>
  <si>
    <t>Table NA1</t>
  </si>
  <si>
    <t>Issued</t>
  </si>
  <si>
    <t>2023 factor review set</t>
  </si>
  <si>
    <t>Club transfer value factors for deferred benefits payable from 60</t>
  </si>
  <si>
    <t>A1 (201C)</t>
  </si>
  <si>
    <t>201C</t>
  </si>
  <si>
    <t>Table A1</t>
  </si>
  <si>
    <t>Female</t>
  </si>
  <si>
    <t>NA2 (202)</t>
  </si>
  <si>
    <t>Table NA2</t>
  </si>
  <si>
    <t>Non club transfer value factors for active members entitled to immediate benefits</t>
  </si>
  <si>
    <t>NF1 (203)</t>
  </si>
  <si>
    <t>Table NF1</t>
  </si>
  <si>
    <t>NF2 (204)</t>
  </si>
  <si>
    <t>Table NF2</t>
  </si>
  <si>
    <t>Club transfer value factors for active members entitled to immediate benefits</t>
  </si>
  <si>
    <t>Unisex</t>
  </si>
  <si>
    <t>F1 (204C)</t>
  </si>
  <si>
    <t>204C</t>
  </si>
  <si>
    <t>Table F1</t>
  </si>
  <si>
    <t>CETV factors for deferred benefits payable from 50</t>
  </si>
  <si>
    <t>D1 (205)</t>
  </si>
  <si>
    <t>Table D1</t>
  </si>
  <si>
    <t>D2 (206)</t>
  </si>
  <si>
    <t>Table D2</t>
  </si>
  <si>
    <t>Non club transfer value factors for deferred benefits payable from 65</t>
  </si>
  <si>
    <t>NA1_06 (207)</t>
  </si>
  <si>
    <t>Table NA1_06</t>
  </si>
  <si>
    <t>Non club transfer value factors for deferred benefits payable from 65 - Females aged below 60</t>
  </si>
  <si>
    <t>NA2_06 (208)</t>
  </si>
  <si>
    <t>Table NA2_06</t>
  </si>
  <si>
    <t>Non club transfer value factors for deferred benefits payable from 65 - Females aged 60 and over</t>
  </si>
  <si>
    <t>NA3_06 (209)</t>
  </si>
  <si>
    <t>Table NA3_06</t>
  </si>
  <si>
    <t>NF1_06 (210)</t>
  </si>
  <si>
    <t>Table NF1_06</t>
  </si>
  <si>
    <t>NF2_06 (211)</t>
  </si>
  <si>
    <t>Table NF2_06</t>
  </si>
  <si>
    <t>Non club transfer value factors for deferred benefits payable from NPA 65</t>
  </si>
  <si>
    <t>NA1_15_65 (212)</t>
  </si>
  <si>
    <t>Table NA1_15_65</t>
  </si>
  <si>
    <t>Non club transfer value factors for deferred benefits payable from NPA 66</t>
  </si>
  <si>
    <t>NA1_15_66 (213)</t>
  </si>
  <si>
    <t>Table NA1_15_66</t>
  </si>
  <si>
    <t>Non club transfer value factors for deferred benefits payable from NPA 67</t>
  </si>
  <si>
    <t>NA1_15_67 (214)</t>
  </si>
  <si>
    <t>Table NA1_15_67</t>
  </si>
  <si>
    <t>Non club transfer value factors for deferred benefits payable from NPA 68</t>
  </si>
  <si>
    <t>NA1_15_68 (215)</t>
  </si>
  <si>
    <t>Table NA1_15_68</t>
  </si>
  <si>
    <t>NA2_15_65 (216)</t>
  </si>
  <si>
    <t>Table NA2_15_65</t>
  </si>
  <si>
    <t>NA2_15_66 (217)</t>
  </si>
  <si>
    <t>Table NA2_15_66</t>
  </si>
  <si>
    <t>NA2_15_67 (218)</t>
  </si>
  <si>
    <t>Table NA2_15_67</t>
  </si>
  <si>
    <t>NA2_15_68 (219)</t>
  </si>
  <si>
    <t>Table NA2_15_68</t>
  </si>
  <si>
    <t>NF1_15 (220)</t>
  </si>
  <si>
    <t>Table NF1_15</t>
  </si>
  <si>
    <t>NF2_15 (221)</t>
  </si>
  <si>
    <t>Table NF2_15</t>
  </si>
  <si>
    <t>TV In (non-club)</t>
  </si>
  <si>
    <t>Factors for non-Club incoming transfers - 2015 scheme</t>
  </si>
  <si>
    <t>TVIN_15M (226)</t>
  </si>
  <si>
    <t>Table TVIN_15M</t>
  </si>
  <si>
    <t>TVIN_15F (227)</t>
  </si>
  <si>
    <t>Table TVIN_15F</t>
  </si>
  <si>
    <t>GMP test factors - 2015 scheme</t>
  </si>
  <si>
    <t>Male and Female</t>
  </si>
  <si>
    <t>TVIN_15GMP (228)</t>
  </si>
  <si>
    <t>Table TVIN_15GMP</t>
  </si>
  <si>
    <t>CETV - Factors used in the calculation of Adjustment B (F P-A)</t>
  </si>
  <si>
    <t>M (229)</t>
  </si>
  <si>
    <t>Table M</t>
  </si>
  <si>
    <t>PenCE</t>
  </si>
  <si>
    <t>Pensioner cash equivalent factors for divorce purposes - retirement not on grounds of ill health</t>
  </si>
  <si>
    <t>G1 (301)</t>
  </si>
  <si>
    <t>Table G1</t>
  </si>
  <si>
    <t>G2 (302)</t>
  </si>
  <si>
    <t>Table G2</t>
  </si>
  <si>
    <t>Ill health pensioner cash equivalent factors for divorce purposes - retirement on grounds of ill health</t>
  </si>
  <si>
    <t>H1 (303)</t>
  </si>
  <si>
    <t>Table H1</t>
  </si>
  <si>
    <t>H2 (304)</t>
  </si>
  <si>
    <t>Table H2</t>
  </si>
  <si>
    <t>G1_06 (305)</t>
  </si>
  <si>
    <t>Table G1_06</t>
  </si>
  <si>
    <t>G2_06 (306)</t>
  </si>
  <si>
    <t>Table G2_06</t>
  </si>
  <si>
    <t>Pensioner cash equivalent factors for divorce purposes - retirement on grounds of ill health</t>
  </si>
  <si>
    <t>H1_06 (307)</t>
  </si>
  <si>
    <t>Table H1_06</t>
  </si>
  <si>
    <t>H2_06 (308)</t>
  </si>
  <si>
    <t>Table H2_06</t>
  </si>
  <si>
    <t>G1_15 (309)</t>
  </si>
  <si>
    <t>Table G1_15</t>
  </si>
  <si>
    <t>G2_15 (310)</t>
  </si>
  <si>
    <t>Table G2_15</t>
  </si>
  <si>
    <t>H1_15 (311)</t>
  </si>
  <si>
    <t>Table H1_15</t>
  </si>
  <si>
    <t>H2_15 (312)</t>
  </si>
  <si>
    <t>Table H2_15</t>
  </si>
  <si>
    <t>Pension credit</t>
  </si>
  <si>
    <t>Factors for calculating the pension credit - 1987 scheme</t>
  </si>
  <si>
    <t>Male &amp; Female</t>
  </si>
  <si>
    <t>K (313)</t>
  </si>
  <si>
    <t>Table K</t>
  </si>
  <si>
    <t>Pension Debit</t>
  </si>
  <si>
    <t>PSOD - Adjustment to pension debit on retirement (retirement not on grounds of ill health)</t>
  </si>
  <si>
    <t>Age of member when benefits come into payment</t>
  </si>
  <si>
    <t>N (314)</t>
  </si>
  <si>
    <t>Table N</t>
  </si>
  <si>
    <t>PSOD - Adjustment to pension debit on ill health retirement</t>
  </si>
  <si>
    <t>P (315)</t>
  </si>
  <si>
    <t>Table P</t>
  </si>
  <si>
    <t>PSOD - Factors for calculating the pension debit retirement timing factor (retirement not on grounds of ill health)</t>
  </si>
  <si>
    <t>Q1 (316)</t>
  </si>
  <si>
    <t>Table Q1</t>
  </si>
  <si>
    <t>PSOD - Factors for calculating the pension debit retirement timing factor (ill health retirement)</t>
  </si>
  <si>
    <t>Age</t>
  </si>
  <si>
    <t>Q2 (317)</t>
  </si>
  <si>
    <t>Table Q2</t>
  </si>
  <si>
    <t>PSOD - Factors for calculating pension debit retirement timing factor</t>
  </si>
  <si>
    <t>R (318)</t>
  </si>
  <si>
    <t>Table R</t>
  </si>
  <si>
    <t>S1 (319)</t>
  </si>
  <si>
    <t>Table S1</t>
  </si>
  <si>
    <t>PSOD - Factors for calculating the pension debit retirement timing factor (retirement on grounds of ill health)</t>
  </si>
  <si>
    <t>S2 (320)</t>
  </si>
  <si>
    <t>Table S2</t>
  </si>
  <si>
    <t>T1 (321)</t>
  </si>
  <si>
    <t>Table T1</t>
  </si>
  <si>
    <t>T2 (322)</t>
  </si>
  <si>
    <t>Table T2</t>
  </si>
  <si>
    <t>PSOD- Factors for calculating the pension debit retirement timing factor (retirement not on grounds of ill health)</t>
  </si>
  <si>
    <t>U1 (323)</t>
  </si>
  <si>
    <t>Table U1</t>
  </si>
  <si>
    <t>PSOD - Factors for calculting the pension debit retirement timing factor - retirement on grounds of ill health</t>
  </si>
  <si>
    <t>U2 (324)</t>
  </si>
  <si>
    <t>Table U2</t>
  </si>
  <si>
    <t>Factors for calculating the pension credit - 2006 scheme</t>
  </si>
  <si>
    <t>K_06 (325)</t>
  </si>
  <si>
    <t>Table K_06</t>
  </si>
  <si>
    <t>PSOD - Reduction to pension debit on retirement before age 65 (Adjustment to pension)</t>
  </si>
  <si>
    <t>Q1_06 (326)</t>
  </si>
  <si>
    <t>Table Q1_06</t>
  </si>
  <si>
    <t>PSOD - Reduction to pension debit on retirement before age 65 (Adjustment to lump sum)</t>
  </si>
  <si>
    <t>Q2_06 (327)</t>
  </si>
  <si>
    <t>Table Q2_06</t>
  </si>
  <si>
    <t>PSOD - Reduction to penison debit on ill health retirement (Adjustment to pension)</t>
  </si>
  <si>
    <t>R1_06 (328)</t>
  </si>
  <si>
    <t>Table R1_06</t>
  </si>
  <si>
    <t>PSOD - Reduction to pension debit on ill health retirement (adjustment to lump sum)</t>
  </si>
  <si>
    <t>R2_06 (329)</t>
  </si>
  <si>
    <t>Table R2_06</t>
  </si>
  <si>
    <t>Factors for calculating the pension credit for members with NPA 65 (2015 section)</t>
  </si>
  <si>
    <t>K_15_65 (330)</t>
  </si>
  <si>
    <t>Table K_15_65</t>
  </si>
  <si>
    <t>Factors for calculating the pension credit for members with NPA 66 (2015 section)</t>
  </si>
  <si>
    <t>K_15_66 (331)</t>
  </si>
  <si>
    <t>Table K_15_66</t>
  </si>
  <si>
    <t>Factors for calculating the pension credit for members with NPA 67 (2015 section)</t>
  </si>
  <si>
    <t>K_15_67 (332)</t>
  </si>
  <si>
    <t>Table K_15_67</t>
  </si>
  <si>
    <t>Factors for calculating the pension credit for members with NPA 68 (2015 section)</t>
  </si>
  <si>
    <t>K_15_68 (333)</t>
  </si>
  <si>
    <t>Table K_15_68</t>
  </si>
  <si>
    <t>PSOD -  Reduction to pension debit on retirement before SPA (Adjustment to pension)</t>
  </si>
  <si>
    <t>Period to SPA (in years and complete months)</t>
  </si>
  <si>
    <t>Q_15 (334)</t>
  </si>
  <si>
    <t>Table Q_15</t>
  </si>
  <si>
    <t>PSOD - Reduction to pension debit on ill health retirement (adjustment to pension)</t>
  </si>
  <si>
    <t>R_15 (335)</t>
  </si>
  <si>
    <t>Table R_15</t>
  </si>
  <si>
    <t>ERF</t>
  </si>
  <si>
    <t>Retirement from active service before NPA - Retirement earned pension</t>
  </si>
  <si>
    <t>Period to NPA (in years and complete months)</t>
  </si>
  <si>
    <t>A1 (401)</t>
  </si>
  <si>
    <t>Early payment reduction factor - Retirement from active service before NPA - Retirement added pension (self only and all beneficiaries)</t>
  </si>
  <si>
    <t>A2 (402)</t>
  </si>
  <si>
    <t>Table A2</t>
  </si>
  <si>
    <t>Early payment reduction factor - retirement from deferred status before SPA</t>
  </si>
  <si>
    <t>B (403)</t>
  </si>
  <si>
    <t>Table B</t>
  </si>
  <si>
    <t>LRF</t>
  </si>
  <si>
    <t>Age addition factors for pensions with a CPI +1.25% pa revaluation rate</t>
  </si>
  <si>
    <t>Age last birthday</t>
  </si>
  <si>
    <t>A (404)</t>
  </si>
  <si>
    <t>Table A</t>
  </si>
  <si>
    <t>Age addition factors for pensions with a CPI revaluation rate</t>
  </si>
  <si>
    <t>B (405)</t>
  </si>
  <si>
    <t>Late payment supplement factors</t>
  </si>
  <si>
    <t>C (406)</t>
  </si>
  <si>
    <t>Table C</t>
  </si>
  <si>
    <t>Age in years and completed months on day pension commences</t>
  </si>
  <si>
    <t>A (407)</t>
  </si>
  <si>
    <t>B (408)</t>
  </si>
  <si>
    <t>Triv Comm</t>
  </si>
  <si>
    <t>Factors for commutation of small pension in the 1987 scheme</t>
  </si>
  <si>
    <t>Age in completed years</t>
  </si>
  <si>
    <t>Table 1 (501)</t>
  </si>
  <si>
    <t>Table 1</t>
  </si>
  <si>
    <t>2006 and 2015</t>
  </si>
  <si>
    <t>Factors for commutation of small pension in the 2006 and 2015 schemes</t>
  </si>
  <si>
    <t>Table 2 (502)</t>
  </si>
  <si>
    <t>Table 2</t>
  </si>
  <si>
    <t>1987, 2006 and 2015</t>
  </si>
  <si>
    <t>Factors for trivial commutation of pension payable to surviving dependants and for capitalisation of survivor pension for determination of death gratuity in the 1987, 2006 and 2015 schemes</t>
  </si>
  <si>
    <t>Table 3 (503)</t>
  </si>
  <si>
    <t>Table 3</t>
  </si>
  <si>
    <t>Inverse Comm</t>
  </si>
  <si>
    <t>Inverse commutation - 2006 scheme factors for exchange of lump sum for additional annual pension payments</t>
  </si>
  <si>
    <t>Table in Appendix</t>
  </si>
  <si>
    <t>commutation</t>
  </si>
  <si>
    <t>Age in Years and completed months on day pension commences</t>
  </si>
  <si>
    <t>Police_EW</t>
  </si>
  <si>
    <t>Table 1A (505A)</t>
  </si>
  <si>
    <t>505A</t>
  </si>
  <si>
    <t>Table 1A</t>
  </si>
  <si>
    <t>Max commutation</t>
  </si>
  <si>
    <t>Provisional maximum proportion of pension for those retiring on grounds of ill-health</t>
  </si>
  <si>
    <t>Table 1 (508)</t>
  </si>
  <si>
    <t>Provisional maximum proportion of pension for those retiring on grounds other than ill health</t>
  </si>
  <si>
    <t>Table 2 (509)</t>
  </si>
  <si>
    <t>N/A</t>
  </si>
  <si>
    <t>Table 4 (510)</t>
  </si>
  <si>
    <t>Table 4</t>
  </si>
  <si>
    <t>Scheme Pays AA</t>
  </si>
  <si>
    <t>Factors for calculating annual allowance pension debit</t>
  </si>
  <si>
    <t>A_87 (601)</t>
  </si>
  <si>
    <t>Table A_87</t>
  </si>
  <si>
    <t>Retirement timing factor - annual allowace pension debit on normal retirement</t>
  </si>
  <si>
    <t>Age of the member when benefits come into payment</t>
  </si>
  <si>
    <t>B_87 (602)</t>
  </si>
  <si>
    <t>Table B_87</t>
  </si>
  <si>
    <t>Retirement timing factor - annual allowance pension debit on ill health retirement before age 60</t>
  </si>
  <si>
    <t>C_87 (603)</t>
  </si>
  <si>
    <t>Table C_87</t>
  </si>
  <si>
    <t>Factors for calculating pension debit retirement timing factor - Retirement not on grounds of ill health</t>
  </si>
  <si>
    <t>D1_87 (604)</t>
  </si>
  <si>
    <t>Table D1_87</t>
  </si>
  <si>
    <t>Factors for calculating pension debit retirement timing factor - Retirement on grounds of ill health</t>
  </si>
  <si>
    <t>D2_87 (605)</t>
  </si>
  <si>
    <t>Table D2_87</t>
  </si>
  <si>
    <t>E1_87 (606)</t>
  </si>
  <si>
    <t>Table E1_87</t>
  </si>
  <si>
    <t>E2_87 (607)</t>
  </si>
  <si>
    <t>Table E2_87</t>
  </si>
  <si>
    <t>F1_87 (608)</t>
  </si>
  <si>
    <t>Table F1_87</t>
  </si>
  <si>
    <t>F2_87 (609)</t>
  </si>
  <si>
    <t>Table F2_87</t>
  </si>
  <si>
    <t>Scheme Pays LTA</t>
  </si>
  <si>
    <t>Factors for calculating lifetime allowance debit Retirement not on grounds of ill health</t>
  </si>
  <si>
    <t>G_87 (610)</t>
  </si>
  <si>
    <t>Table G_87</t>
  </si>
  <si>
    <t>Withdrawn</t>
  </si>
  <si>
    <t>Factors for calculating lifetime allowance debit (retirement in ill health)</t>
  </si>
  <si>
    <t>H_87 (611)</t>
  </si>
  <si>
    <t>Table H_87</t>
  </si>
  <si>
    <t>Factors for calculating annual allowance debit</t>
  </si>
  <si>
    <t>A_06 (612)</t>
  </si>
  <si>
    <t>Table A_06</t>
  </si>
  <si>
    <t>Early retirement factor- annual allowance pension debit on retirement before age 65 (not on grounds of ill health)</t>
  </si>
  <si>
    <t>B_06 (613)</t>
  </si>
  <si>
    <t>Table B_06</t>
  </si>
  <si>
    <t>Early retirement factor- annual allowance pension debit on ill health retirement before age 65</t>
  </si>
  <si>
    <t>C_06 (614)</t>
  </si>
  <si>
    <t>Table C_06</t>
  </si>
  <si>
    <t>Early retirement factor- annual allowance lump sum debit on retirement before age 65 (retirement not on grounds of ill health)</t>
  </si>
  <si>
    <t>D_06 (615)</t>
  </si>
  <si>
    <t>Table D_06</t>
  </si>
  <si>
    <t>Early retirement factor - annual allowance lump sum debit on ill health retirement before age 65</t>
  </si>
  <si>
    <t>E_06 (616)</t>
  </si>
  <si>
    <t>Table E_06</t>
  </si>
  <si>
    <t>Factors for calculating lifetime allowance debit (retirement not on grounds of ill health)</t>
  </si>
  <si>
    <t>F_06 (617)</t>
  </si>
  <si>
    <t>Table F_06</t>
  </si>
  <si>
    <t>Factors for calculating lifetime allowance debits (retirement in ill health)</t>
  </si>
  <si>
    <t>G_06 (618)</t>
  </si>
  <si>
    <t>Table G_06</t>
  </si>
  <si>
    <t>A_15_65 (619)</t>
  </si>
  <si>
    <t>Table A_15_65</t>
  </si>
  <si>
    <t>A_15_66 (620)</t>
  </si>
  <si>
    <t>Table A_15_66</t>
  </si>
  <si>
    <t>A_15_67 (621)</t>
  </si>
  <si>
    <t>Table A_15_67</t>
  </si>
  <si>
    <t>A_15_68 (622)</t>
  </si>
  <si>
    <t>Table A_15_68</t>
  </si>
  <si>
    <t>Early retirement factor - annual allowance pension debit on retirement before SPA (retirement not on grounds of ill health)</t>
  </si>
  <si>
    <t>B_15 (623)</t>
  </si>
  <si>
    <t>Table B_15</t>
  </si>
  <si>
    <t>Early retirement factor - annual allowance pension debit on ill health retirement before SPA</t>
  </si>
  <si>
    <t>C_15 (624)</t>
  </si>
  <si>
    <t>Table C_15</t>
  </si>
  <si>
    <t>Factors for calculating lifetime allowance debits (retirement not on grounds of ill health)</t>
  </si>
  <si>
    <t>F_15 (625)</t>
  </si>
  <si>
    <t>Table F_15</t>
  </si>
  <si>
    <t>Factors for calculating lifetmie allowance debits (retirement in ill health)</t>
  </si>
  <si>
    <t>G_15 (626)</t>
  </si>
  <si>
    <t>Table G_15</t>
  </si>
  <si>
    <t>Actuarial reduction buyout</t>
  </si>
  <si>
    <t>Early payment reduction buy-out factors</t>
  </si>
  <si>
    <t>Age in years and complete months on day pension commences</t>
  </si>
  <si>
    <t>Table C (701)</t>
  </si>
  <si>
    <t>Added pension</t>
  </si>
  <si>
    <t>Factors for self only AP</t>
  </si>
  <si>
    <t>Age last birthday at start of scheme year</t>
  </si>
  <si>
    <t>S-AP (702)</t>
  </si>
  <si>
    <t>Table S-AP</t>
  </si>
  <si>
    <t>Factors for all beneficiaries AP</t>
  </si>
  <si>
    <t>B-AP (703)</t>
  </si>
  <si>
    <t>Table B-AP</t>
  </si>
  <si>
    <t>Data Item</t>
  </si>
  <si>
    <t>Factor Table Information</t>
  </si>
  <si>
    <t>Enter the client name eg NHSPS_EW</t>
  </si>
  <si>
    <t>Enter the section name eg NHSPS 2015</t>
  </si>
  <si>
    <t>Enter the factor type (which should be consistent with the series header types found on the summary sheet (eg early or late retirement)</t>
  </si>
  <si>
    <t>Enter a description of the factor (eg use description from factor table in guidance)</t>
  </si>
  <si>
    <t>Enter either "unisex" or "m and f"</t>
  </si>
  <si>
    <t>Enter in age definition</t>
  </si>
  <si>
    <t>Section Number</t>
  </si>
  <si>
    <t>Enter section number (this relates to the number used to identify the scheme section - see top of summary tab for section number)</t>
  </si>
  <si>
    <t>Enter series number (this reflects the number in the relevant series eg if it’s the first ER/LR factor then it would be "401")</t>
  </si>
  <si>
    <t>Table Reference</t>
  </si>
  <si>
    <t>Enter the table reference from the guidance notes</t>
  </si>
  <si>
    <t>Related Factor Table Reference (where the factor uses the same table as another factor in this spreadsheet)</t>
  </si>
  <si>
    <t>If the factor table on this sheet is the same as another factor in the spreadsheet. Then enter that table reference here eg 0-.201. If this factor table is unique then put "n/a".</t>
  </si>
  <si>
    <t>Enter the date the factors are issued to the client</t>
  </si>
  <si>
    <t xml:space="preserve">Enter the date the factors are implemented </t>
  </si>
  <si>
    <t>Enter whether table is inforce, withdrawn, refer to gad etc</t>
  </si>
  <si>
    <t>Copy the relevant factor table and foot notes here. Unisex or male factor table in this grey box.</t>
  </si>
  <si>
    <t>Assumptions underlying factors (Note 1 &amp; 2)</t>
  </si>
  <si>
    <t>Financial assumptions</t>
  </si>
  <si>
    <t>Nominal discount rate p.a.</t>
  </si>
  <si>
    <t>Consumer Price Indexation (CPI) p.a.</t>
  </si>
  <si>
    <t>Retail Price Indexation (RPI) - pre 2030 p.a.</t>
  </si>
  <si>
    <t>Retail Price Indexation (RPI) - post 2030 p.a.</t>
  </si>
  <si>
    <t>Post 88 GMP increases p.a.</t>
  </si>
  <si>
    <t>Long term general earnings growth p.a.</t>
  </si>
  <si>
    <t>CARE scheme in service revaluation p.a.</t>
  </si>
  <si>
    <t>Discount rate net of CPI p.a.</t>
  </si>
  <si>
    <t>Discount rate net of post 88 GMP increases p.a.</t>
  </si>
  <si>
    <t>Allowance for short term salary increases</t>
  </si>
  <si>
    <t>Nil</t>
  </si>
  <si>
    <t>Pension increases in payment</t>
  </si>
  <si>
    <t>In line with the Pensions (Increase) Act 1971, currently CPI.</t>
  </si>
  <si>
    <t>Mortality after retirement assumptions</t>
  </si>
  <si>
    <t>Normal health pensioner - male</t>
  </si>
  <si>
    <t>120% of S3NMA</t>
  </si>
  <si>
    <t>Normal health pensioner - female</t>
  </si>
  <si>
    <t xml:space="preserve">129% of S3NFA </t>
  </si>
  <si>
    <t>Ill health pensioner - male</t>
  </si>
  <si>
    <t>118% of S3NMA_M</t>
  </si>
  <si>
    <t>Ill health pensioner - female</t>
  </si>
  <si>
    <t xml:space="preserve">136% of S3NFA_H </t>
  </si>
  <si>
    <t>Dependant - male</t>
  </si>
  <si>
    <t xml:space="preserve">88% of S3DMA </t>
  </si>
  <si>
    <t>Dependant - female</t>
  </si>
  <si>
    <t xml:space="preserve">111% of S3DFA </t>
  </si>
  <si>
    <t>Future mortality improvement tables</t>
  </si>
  <si>
    <t>ONS 2020 principal UK population projections.</t>
  </si>
  <si>
    <t>Year of use</t>
  </si>
  <si>
    <t>Age adjustments</t>
  </si>
  <si>
    <t>Other demographic assumptions</t>
  </si>
  <si>
    <t>Proportion of male members for unisex factors</t>
  </si>
  <si>
    <t>Proportion of male dependants for unisex factors</t>
  </si>
  <si>
    <t>Age difference between member and spouse/dependant/partner, where member is male</t>
  </si>
  <si>
    <t>3 years older than partner.</t>
  </si>
  <si>
    <t>Age difference between member and spouse/dependant/partner, where member is female</t>
  </si>
  <si>
    <t>3 years younger than partner.</t>
  </si>
  <si>
    <t>Proportion married or partnered</t>
  </si>
  <si>
    <t>Generally in line with proposed 2020 valuation assumptions (Note 3): 80% (male) and 75% (female) of members assumed married at retirement, 85% (male) and 80% (female) assumed partnered.
100% for options where the member can purchase additional dependant benefits.</t>
  </si>
  <si>
    <t>Allowance for commutation</t>
  </si>
  <si>
    <t>Expense loading</t>
  </si>
  <si>
    <t>Allowance for short-term dependants pension</t>
  </si>
  <si>
    <t>Normal pension age in the 2015 scheme</t>
  </si>
  <si>
    <t>In line with HMT valuation directions.</t>
  </si>
  <si>
    <t>Rates of ill health retirement</t>
  </si>
  <si>
    <t>In line with proposed 2020 valuation assumptions (Note 3).</t>
  </si>
  <si>
    <t>Ill health benefit enhancements</t>
  </si>
  <si>
    <t>Mortality before retirement</t>
  </si>
  <si>
    <t>Rates of leaving service</t>
  </si>
  <si>
    <t>Retirement ages</t>
  </si>
  <si>
    <t>All retirements from active service assumed to take place at normal pension age.
All retirements from deferred assumed to take place at deferred pension age.</t>
  </si>
  <si>
    <t>Salary scales</t>
  </si>
  <si>
    <t>Not applicable.</t>
  </si>
  <si>
    <t>Guarantee periods</t>
  </si>
  <si>
    <t xml:space="preserve">For active and deferred members, full guarantee periods.
For existing normal health pensioners, full guarantee periods for members under normal pension age and reducing guarantee periods by a year for each year over normal pension age (to a minimum of zero).
For existing ill-health pensioners, no guarantee periods. </t>
  </si>
  <si>
    <t>Notes to the assumptions</t>
  </si>
  <si>
    <t>1. Advice underlying these assumptions</t>
  </si>
  <si>
    <t>Assumptions bulletin to SPPA dated 31 March 2023.</t>
  </si>
  <si>
    <t xml:space="preserve">2. Assumption summary </t>
  </si>
  <si>
    <t>The above assumptions were provided in the note dated 27 September 2023.</t>
  </si>
  <si>
    <t>3. 2020 valuation assumptions</t>
  </si>
  <si>
    <t>The 2020 valuation assumption report dated 30 October 2023.</t>
  </si>
  <si>
    <t>Assumption Set</t>
  </si>
  <si>
    <t>Pension of £1 per annum</t>
  </si>
  <si>
    <t>Surviving Partner's pension of £1 per annum</t>
  </si>
  <si>
    <t>x-201C</t>
  </si>
  <si>
    <t>Survivor's pension of £1 per annum</t>
  </si>
  <si>
    <t>Survivor's Pension of £1 per annum</t>
  </si>
  <si>
    <t>Club Transfer value factors for active members entitled to immediate benefits</t>
  </si>
  <si>
    <t>Lump sum of £1</t>
  </si>
  <si>
    <t>Surviving partner's pension of £1 per annum</t>
  </si>
  <si>
    <t>Gross pension of £1 per annum</t>
  </si>
  <si>
    <t>Males</t>
  </si>
  <si>
    <t>Females</t>
  </si>
  <si>
    <t>29 and under</t>
  </si>
  <si>
    <t>30 to 39</t>
  </si>
  <si>
    <t>40 to 49</t>
  </si>
  <si>
    <t>50 to 59</t>
  </si>
  <si>
    <t>60 and over</t>
  </si>
  <si>
    <t>(F P-A) Males</t>
  </si>
  <si>
    <t>(F P-A) Females</t>
  </si>
  <si>
    <t>Deduction for GMP of £1 per annum</t>
  </si>
  <si>
    <t>Pension of £1 per annum - Males</t>
  </si>
  <si>
    <t>Pension of £1 per annum - Females</t>
  </si>
  <si>
    <t>Months/Age</t>
  </si>
  <si>
    <t>Lump sum of £1  - Males</t>
  </si>
  <si>
    <t>Lump sum of £1  - Females</t>
  </si>
  <si>
    <t>Months/Years Early</t>
  </si>
  <si>
    <t>Pension</t>
  </si>
  <si>
    <t>Months/Years Late</t>
  </si>
  <si>
    <t>Age at early retirement (in years and complete months)</t>
  </si>
  <si>
    <t>Related Factor Guidance</t>
  </si>
  <si>
    <t>Factors for benefits in payment to member</t>
  </si>
  <si>
    <t>Factors for survivor's pension</t>
  </si>
  <si>
    <t>Factors for benefits in payment to survivor</t>
  </si>
  <si>
    <t>Age/Months</t>
  </si>
  <si>
    <t>Table 1 - Factors for  commutation of pension to lump sum (for all members except pension credit members)</t>
  </si>
  <si>
    <t>Cells highlighted orange should only be used for ill-health retirements</t>
  </si>
  <si>
    <t>Normal health retirements at these ages should be referred to GAD</t>
  </si>
  <si>
    <t>Below 48</t>
  </si>
  <si>
    <t>Commutation</t>
  </si>
  <si>
    <t>Years/Months</t>
  </si>
  <si>
    <t>Table 2 - Additional factors in respect of accrued pension increases for use in commutation before age 55 after a break since leaving pensionable service</t>
  </si>
  <si>
    <t>Table 3 - Timing adjustment factors for use in commutation before age 55 after a break since leaving pensionable service</t>
  </si>
  <si>
    <t>Male and Female Retirees</t>
  </si>
  <si>
    <t>All ages</t>
  </si>
  <si>
    <t>Factor</t>
  </si>
  <si>
    <t>Value</t>
  </si>
  <si>
    <t>RTCF</t>
  </si>
  <si>
    <t>Annual allowance debit factor per £1 of pension per annum</t>
  </si>
  <si>
    <t>Annual allowance debit factor per £1 of lump sum</t>
  </si>
  <si>
    <t>Added Pension - Self Only - Male</t>
  </si>
  <si>
    <t>Added Pension - Self Only - Female</t>
  </si>
  <si>
    <t>Added Pension - All Beneficiaries - Male and Female</t>
  </si>
  <si>
    <t>Table in Appendix A</t>
  </si>
  <si>
    <t>Factors for commutation of pension to lump sum (for all members except pension credit members)</t>
  </si>
  <si>
    <t>Additional factors in respect of accrued pension increases for use in commutation before age 55 after a break since leaving pensionable service</t>
  </si>
  <si>
    <t>Timing adjustment factors for use in commutation before age 55 after a break since leaving pensionable service</t>
  </si>
  <si>
    <t>Rule of Thumb Capitalisation Factor for death gratuities for survivor aged below 60</t>
  </si>
  <si>
    <t>Factors for commutation of pension to lump sum (for pension credit members)</t>
  </si>
  <si>
    <t>Early payment reduction factor for Pension - retirement from deferred</t>
  </si>
  <si>
    <t>Early payment reduction factor for Lump Sum - retirement from deferred</t>
  </si>
  <si>
    <t>Table 1 (505)</t>
  </si>
  <si>
    <t>Table 2 (506)</t>
  </si>
  <si>
    <t>Table 3 (507)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</si>
</sst>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0"/>
    <numFmt numFmtId="165" formatCode="0.0"/>
    <numFmt numFmtId="166" formatCode="0.0%"/>
    <numFmt numFmtId="167" formatCode="[$-F800]dddd\,\ mmmm\ dd\,\ yyyy"/>
    <numFmt numFmtId="168" formatCode="0.000%"/>
  </numFmts>
  <fonts count="26" x14ac:knownFonts="1">
    <font>
      <sz val="10"/>
      <name val="Arial"/>
    </font>
    <font>
      <sz val="11"/>
      <color theme="1"/>
      <name val="Calibri"/>
      <family val="2"/>
      <scheme val="minor"/>
    </font>
    <font>
      <sz val="10"/>
      <name val="Arial"/>
      <family val="2"/>
    </font>
    <font>
      <sz val="8"/>
      <name val="Arial"/>
      <family val="2"/>
    </font>
    <font>
      <b/>
      <sz val="10"/>
      <name val="Arial"/>
      <family val="2"/>
    </font>
    <font>
      <b/>
      <sz val="16"/>
      <color indexed="9"/>
      <name val="Arial"/>
      <family val="2"/>
    </font>
    <font>
      <b/>
      <sz val="12"/>
      <color indexed="9"/>
      <name val="Arial"/>
      <family val="2"/>
    </font>
    <font>
      <b/>
      <sz val="12"/>
      <color indexed="56"/>
      <name val="Arial"/>
      <family val="2"/>
    </font>
    <font>
      <b/>
      <u/>
      <sz val="10"/>
      <name val="Arial"/>
      <family val="2"/>
    </font>
    <font>
      <b/>
      <sz val="11"/>
      <name val="Calibri"/>
      <family val="2"/>
    </font>
    <font>
      <sz val="10"/>
      <color rgb="FFFF0000"/>
      <name val="Arial"/>
      <family val="2"/>
    </font>
    <font>
      <b/>
      <sz val="10"/>
      <color rgb="FFFF0000"/>
      <name val="Arial"/>
      <family val="2"/>
    </font>
    <font>
      <b/>
      <sz val="8"/>
      <color rgb="FFFF0000"/>
      <name val="Arial"/>
      <family val="2"/>
    </font>
    <font>
      <sz val="10"/>
      <color rgb="FF000000"/>
      <name val="Arial"/>
      <family val="2"/>
    </font>
    <font>
      <b/>
      <sz val="10"/>
      <color rgb="FF000000"/>
      <name val="Arial"/>
      <family val="2"/>
    </font>
    <font>
      <u/>
      <sz val="10"/>
      <color theme="10"/>
      <name val="Arial"/>
      <family val="2"/>
    </font>
    <font>
      <b/>
      <sz val="10"/>
      <color rgb="FF808080"/>
      <name val="Arial"/>
      <family val="2"/>
    </font>
    <font>
      <sz val="10"/>
      <color rgb="FF808080"/>
      <name val="Arial"/>
      <family val="2"/>
    </font>
    <font>
      <b/>
      <sz val="12"/>
      <color rgb="FF000000"/>
      <name val="Arial"/>
      <family val="2"/>
    </font>
    <font>
      <b/>
      <sz val="12"/>
      <name val="Arial"/>
      <family val="2"/>
    </font>
    <font>
      <sz val="10"/>
      <name val="Arial"/>
      <family val="2"/>
    </font>
    <font>
      <b/>
      <sz val="10"/>
      <color theme="2" tint="-0.499984740745262"/>
      <name val="Arial"/>
      <family val="2"/>
    </font>
    <font>
      <sz val="10"/>
      <color theme="2" tint="-0.499984740745262"/>
      <name val="Arial"/>
      <family val="2"/>
    </font>
    <font>
      <u/>
      <sz val="10"/>
      <color rgb="FF0563C1"/>
      <name val="Arial"/>
      <family val="2"/>
    </font>
    <font>
      <sz val="12"/>
      <color rgb="FF000000"/>
      <name val="Arial"/>
      <family val="2"/>
    </font>
    <font>
      <sz val="12"/>
      <name val="Arial"/>
      <family val="2"/>
    </font>
  </fonts>
  <fills count="15">
    <fill>
      <patternFill patternType="none"/>
    </fill>
    <fill>
      <patternFill patternType="gray125"/>
    </fill>
    <fill>
      <patternFill patternType="solid">
        <fgColor indexed="62"/>
        <bgColor indexed="64"/>
      </patternFill>
    </fill>
    <fill>
      <patternFill patternType="solid">
        <fgColor indexed="18"/>
        <bgColor indexed="64"/>
      </patternFill>
    </fill>
    <fill>
      <patternFill patternType="solid">
        <fgColor theme="0" tint="-4.9989318521683403E-2"/>
        <bgColor indexed="64"/>
      </patternFill>
    </fill>
    <fill>
      <patternFill patternType="solid">
        <fgColor rgb="FF00B050"/>
        <bgColor indexed="64"/>
      </patternFill>
    </fill>
    <fill>
      <patternFill patternType="solid">
        <fgColor rgb="FFFFC000"/>
        <bgColor indexed="64"/>
      </patternFill>
    </fill>
    <fill>
      <patternFill patternType="solid">
        <fgColor theme="3" tint="0.39997558519241921"/>
        <bgColor indexed="64"/>
      </patternFill>
    </fill>
    <fill>
      <patternFill patternType="solid">
        <fgColor rgb="FFFFFF00"/>
        <bgColor indexed="64"/>
      </patternFill>
    </fill>
    <fill>
      <patternFill patternType="solid">
        <fgColor rgb="FF5B9BD5"/>
        <bgColor rgb="FF000000"/>
      </patternFill>
    </fill>
    <fill>
      <patternFill patternType="solid">
        <fgColor rgb="FFF7F7F7"/>
        <bgColor rgb="FF000000"/>
      </patternFill>
    </fill>
    <fill>
      <patternFill patternType="solid">
        <fgColor rgb="FFD9D9D9"/>
        <bgColor rgb="FF000000"/>
      </patternFill>
    </fill>
    <fill>
      <patternFill patternType="solid">
        <fgColor rgb="FFEDEDED"/>
        <bgColor rgb="FF000000"/>
      </patternFill>
    </fill>
    <fill>
      <patternFill patternType="solid">
        <fgColor rgb="FFE3E3E3"/>
        <bgColor rgb="FF000000"/>
      </patternFill>
    </fill>
    <fill>
      <patternFill patternType="solid">
        <fgColor rgb="FFFFC000"/>
        <bgColor rgb="FF000000"/>
      </patternFill>
    </fill>
  </fills>
  <borders count="19">
    <border>
      <left/>
      <right/>
      <top/>
      <bottom/>
      <diagonal/>
    </border>
    <border>
      <left/>
      <right/>
      <top/>
      <bottom style="thin">
        <color indexed="9"/>
      </bottom>
      <diagonal/>
    </border>
    <border>
      <left/>
      <right/>
      <top style="thin">
        <color indexed="9"/>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s>
  <cellStyleXfs count="5">
    <xf numFmtId="0" fontId="0" fillId="0" borderId="0"/>
    <xf numFmtId="0" fontId="1" fillId="0" borderId="0"/>
    <xf numFmtId="0" fontId="2" fillId="0" borderId="0"/>
    <xf numFmtId="0" fontId="15" fillId="0" borderId="0" applyNumberFormat="0" applyFill="0" applyBorder="0" applyAlignment="0" applyProtection="0"/>
    <xf numFmtId="9" fontId="20" fillId="0" borderId="0" applyFont="0" applyFill="0" applyBorder="0" applyAlignment="0" applyProtection="0"/>
  </cellStyleXfs>
  <cellXfs count="216">
    <xf numFmtId="0" fontId="0" fillId="0" borderId="0" xfId="0"/>
    <xf numFmtId="0" fontId="4" fillId="0" borderId="0" xfId="0" applyFont="1"/>
    <xf numFmtId="0" fontId="2" fillId="0" borderId="0" xfId="0" applyFont="1" applyAlignment="1">
      <alignment vertical="top" wrapText="1"/>
    </xf>
    <xf numFmtId="0" fontId="0" fillId="0" borderId="0" xfId="0" applyAlignment="1">
      <alignment vertical="top"/>
    </xf>
    <xf numFmtId="0" fontId="5" fillId="2" borderId="1" xfId="0" applyFont="1" applyFill="1" applyBorder="1"/>
    <xf numFmtId="0" fontId="6" fillId="3" borderId="2" xfId="0" applyFont="1" applyFill="1" applyBorder="1"/>
    <xf numFmtId="0" fontId="7" fillId="3" borderId="0" xfId="0" applyFont="1" applyFill="1"/>
    <xf numFmtId="0" fontId="3" fillId="0" borderId="0" xfId="0" applyFont="1"/>
    <xf numFmtId="14" fontId="0" fillId="0" borderId="0" xfId="0" applyNumberFormat="1"/>
    <xf numFmtId="0" fontId="0" fillId="3" borderId="0" xfId="0" applyFill="1"/>
    <xf numFmtId="0" fontId="0" fillId="2" borderId="1" xfId="0" applyFill="1" applyBorder="1"/>
    <xf numFmtId="0" fontId="6" fillId="3" borderId="0" xfId="0" applyFont="1" applyFill="1"/>
    <xf numFmtId="0" fontId="0" fillId="0" borderId="0" xfId="0" applyAlignment="1">
      <alignment horizontal="center"/>
    </xf>
    <xf numFmtId="0" fontId="0" fillId="2" borderId="1" xfId="0" applyFill="1" applyBorder="1" applyAlignment="1">
      <alignment horizontal="center"/>
    </xf>
    <xf numFmtId="0" fontId="0" fillId="3" borderId="0" xfId="0" applyFill="1" applyAlignment="1">
      <alignment horizontal="center"/>
    </xf>
    <xf numFmtId="0" fontId="0" fillId="0" borderId="5" xfId="0" applyBorder="1"/>
    <xf numFmtId="0" fontId="0" fillId="0" borderId="6" xfId="0" applyBorder="1" applyAlignment="1">
      <alignment horizontal="center"/>
    </xf>
    <xf numFmtId="0" fontId="0" fillId="0" borderId="10" xfId="0" applyBorder="1"/>
    <xf numFmtId="0" fontId="0" fillId="0" borderId="12" xfId="0" applyBorder="1"/>
    <xf numFmtId="0" fontId="0" fillId="0" borderId="13" xfId="0" applyBorder="1"/>
    <xf numFmtId="0" fontId="0" fillId="0" borderId="14" xfId="0" applyBorder="1" applyAlignment="1">
      <alignment horizontal="center"/>
    </xf>
    <xf numFmtId="0" fontId="0" fillId="0" borderId="5" xfId="0" applyBorder="1" applyAlignment="1">
      <alignment horizontal="center"/>
    </xf>
    <xf numFmtId="0" fontId="0" fillId="0" borderId="9" xfId="0" applyBorder="1" applyAlignment="1">
      <alignment horizontal="center"/>
    </xf>
    <xf numFmtId="0" fontId="0" fillId="0" borderId="8" xfId="0" applyBorder="1" applyAlignment="1">
      <alignment horizontal="center"/>
    </xf>
    <xf numFmtId="0" fontId="2" fillId="0" borderId="11" xfId="0" applyFont="1" applyBorder="1" applyAlignment="1">
      <alignment horizontal="center"/>
    </xf>
    <xf numFmtId="0" fontId="2" fillId="0" borderId="8" xfId="0" applyFont="1" applyBorder="1" applyAlignment="1">
      <alignment horizontal="center"/>
    </xf>
    <xf numFmtId="0" fontId="2" fillId="0" borderId="0" xfId="0" applyFont="1"/>
    <xf numFmtId="0" fontId="0" fillId="0" borderId="0" xfId="0" applyAlignment="1">
      <alignment wrapText="1"/>
    </xf>
    <xf numFmtId="0" fontId="2" fillId="0" borderId="0" xfId="2"/>
    <xf numFmtId="0" fontId="0" fillId="0" borderId="11" xfId="0" applyBorder="1"/>
    <xf numFmtId="0" fontId="0" fillId="0" borderId="14" xfId="0" applyBorder="1"/>
    <xf numFmtId="0" fontId="4" fillId="0" borderId="6" xfId="0" applyFont="1" applyBorder="1" applyAlignment="1">
      <alignment horizontal="center"/>
    </xf>
    <xf numFmtId="0" fontId="4" fillId="0" borderId="7" xfId="0" applyFont="1" applyBorder="1" applyAlignment="1">
      <alignment horizontal="center"/>
    </xf>
    <xf numFmtId="0" fontId="4" fillId="0" borderId="4" xfId="0" applyFont="1" applyBorder="1" applyAlignment="1">
      <alignment horizontal="left"/>
    </xf>
    <xf numFmtId="0" fontId="4" fillId="0" borderId="11" xfId="0" applyFont="1" applyBorder="1" applyAlignment="1">
      <alignment horizontal="left"/>
    </xf>
    <xf numFmtId="0" fontId="4" fillId="0" borderId="7" xfId="0" applyFont="1" applyBorder="1" applyAlignment="1">
      <alignment horizontal="center" wrapText="1"/>
    </xf>
    <xf numFmtId="14" fontId="0" fillId="0" borderId="14" xfId="0" applyNumberFormat="1" applyBorder="1" applyAlignment="1">
      <alignment horizontal="center"/>
    </xf>
    <xf numFmtId="14" fontId="0" fillId="0" borderId="11" xfId="0" applyNumberFormat="1" applyBorder="1" applyAlignment="1">
      <alignment horizontal="center"/>
    </xf>
    <xf numFmtId="14" fontId="0" fillId="0" borderId="6" xfId="0" applyNumberFormat="1" applyBorder="1" applyAlignment="1">
      <alignment horizontal="center"/>
    </xf>
    <xf numFmtId="14" fontId="0" fillId="0" borderId="7" xfId="0" applyNumberFormat="1" applyBorder="1" applyAlignment="1">
      <alignment horizontal="center"/>
    </xf>
    <xf numFmtId="0" fontId="5" fillId="2" borderId="1" xfId="2" applyFont="1" applyFill="1" applyBorder="1"/>
    <xf numFmtId="0" fontId="2" fillId="2" borderId="1" xfId="2" applyFill="1" applyBorder="1"/>
    <xf numFmtId="0" fontId="6" fillId="3" borderId="2" xfId="2" applyFont="1" applyFill="1" applyBorder="1"/>
    <xf numFmtId="0" fontId="2" fillId="3" borderId="0" xfId="2" applyFill="1"/>
    <xf numFmtId="0" fontId="7" fillId="3" borderId="0" xfId="2" applyFont="1" applyFill="1"/>
    <xf numFmtId="0" fontId="3" fillId="0" borderId="0" xfId="2" applyFont="1"/>
    <xf numFmtId="0" fontId="4" fillId="4" borderId="15" xfId="2" applyFont="1" applyFill="1" applyBorder="1" applyAlignment="1">
      <alignment vertical="top"/>
    </xf>
    <xf numFmtId="0" fontId="4" fillId="4" borderId="15" xfId="2" applyFont="1" applyFill="1" applyBorder="1" applyAlignment="1">
      <alignment vertical="top" wrapText="1"/>
    </xf>
    <xf numFmtId="0" fontId="2" fillId="4" borderId="15" xfId="2" applyFill="1" applyBorder="1" applyAlignment="1">
      <alignment horizontal="left" vertical="top"/>
    </xf>
    <xf numFmtId="0" fontId="10" fillId="4" borderId="6" xfId="2" applyFont="1" applyFill="1" applyBorder="1" applyAlignment="1">
      <alignment vertical="top" wrapText="1"/>
    </xf>
    <xf numFmtId="0" fontId="10" fillId="4" borderId="6" xfId="2" applyFont="1" applyFill="1" applyBorder="1" applyAlignment="1">
      <alignment horizontal="left" vertical="top" wrapText="1"/>
    </xf>
    <xf numFmtId="0" fontId="10" fillId="4" borderId="15" xfId="2" applyFont="1" applyFill="1" applyBorder="1" applyAlignment="1">
      <alignment vertical="top" wrapText="1"/>
    </xf>
    <xf numFmtId="0" fontId="2" fillId="4" borderId="4" xfId="2" applyFill="1" applyBorder="1" applyAlignment="1">
      <alignment horizontal="left" vertical="top"/>
    </xf>
    <xf numFmtId="0" fontId="10" fillId="4" borderId="15" xfId="2" applyFont="1" applyFill="1" applyBorder="1" applyAlignment="1">
      <alignment horizontal="left" vertical="top" wrapText="1"/>
    </xf>
    <xf numFmtId="0" fontId="2" fillId="4" borderId="15" xfId="2" applyFill="1" applyBorder="1" applyAlignment="1">
      <alignment horizontal="left" vertical="top" wrapText="1"/>
    </xf>
    <xf numFmtId="0" fontId="2" fillId="4" borderId="4" xfId="2" applyFill="1" applyBorder="1" applyAlignment="1">
      <alignment horizontal="left" vertical="top" wrapText="1"/>
    </xf>
    <xf numFmtId="14" fontId="10" fillId="4" borderId="15" xfId="2" applyNumberFormat="1" applyFont="1" applyFill="1" applyBorder="1" applyAlignment="1">
      <alignment horizontal="left" vertical="top" wrapText="1"/>
    </xf>
    <xf numFmtId="0" fontId="11" fillId="4" borderId="8" xfId="2" applyFont="1" applyFill="1" applyBorder="1"/>
    <xf numFmtId="0" fontId="11" fillId="4" borderId="10" xfId="2" applyFont="1" applyFill="1" applyBorder="1"/>
    <xf numFmtId="0" fontId="11" fillId="4" borderId="11" xfId="2" applyFont="1" applyFill="1" applyBorder="1"/>
    <xf numFmtId="0" fontId="11" fillId="4" borderId="12" xfId="2" applyFont="1" applyFill="1" applyBorder="1"/>
    <xf numFmtId="0" fontId="11" fillId="4" borderId="11" xfId="2" applyFont="1" applyFill="1" applyBorder="1" applyAlignment="1">
      <alignment horizontal="left"/>
    </xf>
    <xf numFmtId="0" fontId="11" fillId="4" borderId="12" xfId="2" applyFont="1" applyFill="1" applyBorder="1" applyAlignment="1">
      <alignment horizontal="left"/>
    </xf>
    <xf numFmtId="0" fontId="10" fillId="4" borderId="11" xfId="2" applyFont="1" applyFill="1" applyBorder="1"/>
    <xf numFmtId="0" fontId="10" fillId="4" borderId="12" xfId="2" applyFont="1" applyFill="1" applyBorder="1"/>
    <xf numFmtId="164" fontId="12" fillId="4" borderId="11" xfId="2" applyNumberFormat="1" applyFont="1" applyFill="1" applyBorder="1" applyAlignment="1">
      <alignment horizontal="right"/>
    </xf>
    <xf numFmtId="164" fontId="12" fillId="4" borderId="12" xfId="2" applyNumberFormat="1" applyFont="1" applyFill="1" applyBorder="1" applyAlignment="1">
      <alignment horizontal="right"/>
    </xf>
    <xf numFmtId="1" fontId="10" fillId="4" borderId="11" xfId="2" applyNumberFormat="1" applyFont="1" applyFill="1" applyBorder="1" applyAlignment="1">
      <alignment horizontal="right"/>
    </xf>
    <xf numFmtId="1" fontId="10" fillId="4" borderId="12" xfId="2" applyNumberFormat="1" applyFont="1" applyFill="1" applyBorder="1" applyAlignment="1">
      <alignment horizontal="right"/>
    </xf>
    <xf numFmtId="0" fontId="10" fillId="4" borderId="11" xfId="2" applyFont="1" applyFill="1" applyBorder="1" applyAlignment="1">
      <alignment vertical="top"/>
    </xf>
    <xf numFmtId="0" fontId="10" fillId="4" borderId="12" xfId="2" applyFont="1" applyFill="1" applyBorder="1" applyAlignment="1">
      <alignment vertical="top"/>
    </xf>
    <xf numFmtId="0" fontId="10" fillId="4" borderId="16" xfId="2" applyFont="1" applyFill="1" applyBorder="1"/>
    <xf numFmtId="0" fontId="10" fillId="4" borderId="13" xfId="2" applyFont="1" applyFill="1" applyBorder="1"/>
    <xf numFmtId="1" fontId="14" fillId="0" borderId="0" xfId="0" applyNumberFormat="1" applyFont="1" applyAlignment="1">
      <alignment vertical="top" wrapText="1"/>
    </xf>
    <xf numFmtId="0" fontId="13" fillId="0" borderId="0" xfId="0" applyFont="1"/>
    <xf numFmtId="2" fontId="13" fillId="0" borderId="0" xfId="0" applyNumberFormat="1" applyFont="1"/>
    <xf numFmtId="0" fontId="14" fillId="0" borderId="0" xfId="0" applyFont="1" applyAlignment="1">
      <alignment horizontal="left" wrapText="1"/>
    </xf>
    <xf numFmtId="0" fontId="13" fillId="0" borderId="0" xfId="0" applyFont="1" applyAlignment="1">
      <alignment horizontal="left" wrapText="1"/>
    </xf>
    <xf numFmtId="0" fontId="14" fillId="0" borderId="0" xfId="0" applyFont="1" applyAlignment="1">
      <alignment horizontal="centerContinuous" wrapText="1"/>
    </xf>
    <xf numFmtId="0" fontId="13" fillId="0" borderId="0" xfId="0" applyFont="1" applyAlignment="1">
      <alignment horizontal="centerContinuous" wrapText="1"/>
    </xf>
    <xf numFmtId="0" fontId="2" fillId="0" borderId="0" xfId="0" applyFont="1" applyAlignment="1">
      <alignment horizontal="right"/>
    </xf>
    <xf numFmtId="164" fontId="13" fillId="0" borderId="0" xfId="0" applyNumberFormat="1" applyFont="1"/>
    <xf numFmtId="14" fontId="13" fillId="0" borderId="0" xfId="0" applyNumberFormat="1" applyFont="1" applyAlignment="1">
      <alignment horizontal="centerContinuous" wrapText="1"/>
    </xf>
    <xf numFmtId="165" fontId="13" fillId="0" borderId="0" xfId="0" applyNumberFormat="1" applyFont="1"/>
    <xf numFmtId="0" fontId="15" fillId="0" borderId="0" xfId="3"/>
    <xf numFmtId="1" fontId="14" fillId="0" borderId="0" xfId="2" applyNumberFormat="1" applyFont="1" applyAlignment="1">
      <alignment vertical="top" wrapText="1"/>
    </xf>
    <xf numFmtId="0" fontId="13" fillId="0" borderId="0" xfId="2" applyFont="1"/>
    <xf numFmtId="0" fontId="13" fillId="0" borderId="0" xfId="2" applyFont="1" applyAlignment="1">
      <alignment horizontal="right"/>
    </xf>
    <xf numFmtId="165" fontId="13" fillId="0" borderId="0" xfId="2" applyNumberFormat="1" applyFont="1"/>
    <xf numFmtId="166" fontId="13" fillId="0" borderId="0" xfId="2" applyNumberFormat="1" applyFont="1"/>
    <xf numFmtId="1" fontId="14" fillId="0" borderId="0" xfId="0" applyNumberFormat="1" applyFont="1" applyAlignment="1">
      <alignment horizontal="center" vertical="center" wrapText="1"/>
    </xf>
    <xf numFmtId="0" fontId="13" fillId="0" borderId="0" xfId="0" applyFont="1" applyAlignment="1">
      <alignment horizontal="center" vertical="center"/>
    </xf>
    <xf numFmtId="2" fontId="13" fillId="0" borderId="0" xfId="0" applyNumberFormat="1" applyFont="1" applyAlignment="1">
      <alignment horizontal="center" vertical="center"/>
    </xf>
    <xf numFmtId="164" fontId="13" fillId="0" borderId="0" xfId="0" applyNumberFormat="1" applyFont="1" applyAlignment="1">
      <alignment horizontal="center" vertical="center"/>
    </xf>
    <xf numFmtId="1" fontId="13" fillId="0" borderId="0" xfId="0" applyNumberFormat="1" applyFont="1" applyAlignment="1">
      <alignment horizontal="center" vertical="center"/>
    </xf>
    <xf numFmtId="0" fontId="15" fillId="4" borderId="15" xfId="3" applyFill="1" applyBorder="1" applyAlignment="1">
      <alignment horizontal="left" vertical="top" wrapText="1"/>
    </xf>
    <xf numFmtId="0" fontId="18" fillId="0" borderId="0" xfId="0" applyFont="1" applyAlignment="1">
      <alignment horizontal="left" vertical="center" wrapText="1"/>
    </xf>
    <xf numFmtId="0" fontId="14" fillId="0" borderId="0" xfId="0" applyFont="1" applyAlignment="1">
      <alignment horizontal="left" vertical="center" wrapText="1"/>
    </xf>
    <xf numFmtId="0" fontId="18" fillId="0" borderId="0" xfId="0" applyFont="1" applyAlignment="1">
      <alignment vertical="center" wrapText="1"/>
    </xf>
    <xf numFmtId="0" fontId="0" fillId="5" borderId="0" xfId="0" applyFill="1" applyAlignment="1">
      <alignment vertical="center"/>
    </xf>
    <xf numFmtId="0" fontId="13" fillId="0" borderId="0" xfId="0" applyFont="1" applyAlignment="1">
      <alignment vertical="center" wrapText="1"/>
    </xf>
    <xf numFmtId="0" fontId="0" fillId="6" borderId="0" xfId="0" applyFill="1" applyAlignment="1">
      <alignment vertical="center"/>
    </xf>
    <xf numFmtId="0" fontId="2" fillId="7" borderId="0" xfId="0" applyFont="1" applyFill="1" applyAlignment="1">
      <alignment vertical="center"/>
    </xf>
    <xf numFmtId="0" fontId="2" fillId="0" borderId="0" xfId="0" applyFont="1" applyAlignment="1">
      <alignment vertical="center" wrapText="1"/>
    </xf>
    <xf numFmtId="0" fontId="13" fillId="0" borderId="0" xfId="0" applyFont="1" applyAlignment="1">
      <alignment horizontal="left" vertical="center" wrapText="1"/>
    </xf>
    <xf numFmtId="0" fontId="13" fillId="0" borderId="0" xfId="0" applyFont="1" applyAlignment="1">
      <alignment horizontal="left" vertical="center"/>
    </xf>
    <xf numFmtId="0" fontId="15" fillId="0" borderId="0" xfId="3" applyFill="1" applyAlignment="1">
      <alignment horizontal="left" vertical="center" wrapText="1"/>
    </xf>
    <xf numFmtId="0" fontId="14" fillId="0" borderId="0" xfId="0" applyFont="1" applyAlignment="1">
      <alignment horizontal="left" vertical="top" wrapText="1"/>
    </xf>
    <xf numFmtId="0" fontId="13" fillId="0" borderId="0" xfId="0" applyFont="1" applyAlignment="1">
      <alignment horizontal="left" vertical="top" wrapText="1"/>
    </xf>
    <xf numFmtId="0" fontId="13" fillId="0" borderId="0" xfId="0" applyFont="1" applyAlignment="1">
      <alignment horizontal="left"/>
    </xf>
    <xf numFmtId="14" fontId="0" fillId="2" borderId="1" xfId="0" applyNumberFormat="1" applyFill="1" applyBorder="1"/>
    <xf numFmtId="14" fontId="0" fillId="3" borderId="0" xfId="0" applyNumberFormat="1" applyFill="1"/>
    <xf numFmtId="0" fontId="4" fillId="0" borderId="0" xfId="0" applyFont="1" applyAlignment="1">
      <alignment vertical="center" wrapText="1"/>
    </xf>
    <xf numFmtId="0" fontId="4" fillId="0" borderId="0" xfId="2" applyFont="1" applyAlignment="1">
      <alignment horizontal="right"/>
    </xf>
    <xf numFmtId="0" fontId="0" fillId="6" borderId="0" xfId="0" applyFill="1"/>
    <xf numFmtId="0" fontId="4" fillId="6" borderId="0" xfId="0" applyFont="1" applyFill="1"/>
    <xf numFmtId="9" fontId="4" fillId="6" borderId="0" xfId="4" applyFont="1" applyFill="1"/>
    <xf numFmtId="2" fontId="13" fillId="6" borderId="17" xfId="0" applyNumberFormat="1" applyFont="1" applyFill="1" applyBorder="1" applyAlignment="1">
      <alignment horizontal="center" vertical="center"/>
    </xf>
    <xf numFmtId="2" fontId="0" fillId="0" borderId="0" xfId="0" applyNumberFormat="1"/>
    <xf numFmtId="0" fontId="4" fillId="0" borderId="0" xfId="0" applyFont="1" applyAlignment="1">
      <alignment vertical="center"/>
    </xf>
    <xf numFmtId="0" fontId="8" fillId="0" borderId="0" xfId="0" applyFont="1"/>
    <xf numFmtId="9" fontId="4" fillId="0" borderId="0" xfId="4" applyFont="1"/>
    <xf numFmtId="2" fontId="13" fillId="6" borderId="18" xfId="0" applyNumberFormat="1" applyFont="1" applyFill="1" applyBorder="1" applyAlignment="1">
      <alignment horizontal="center" vertical="center"/>
    </xf>
    <xf numFmtId="0" fontId="2" fillId="2" borderId="0" xfId="2" applyFill="1"/>
    <xf numFmtId="14" fontId="14" fillId="0" borderId="0" xfId="0" applyNumberFormat="1" applyFont="1" applyAlignment="1">
      <alignment horizontal="left" wrapText="1"/>
    </xf>
    <xf numFmtId="14" fontId="13" fillId="0" borderId="0" xfId="0" applyNumberFormat="1" applyFont="1" applyAlignment="1">
      <alignment horizontal="left" vertical="center" wrapText="1"/>
    </xf>
    <xf numFmtId="0" fontId="0" fillId="0" borderId="0" xfId="0" applyAlignment="1">
      <alignment horizontal="left"/>
    </xf>
    <xf numFmtId="0" fontId="0" fillId="0" borderId="0" xfId="0" applyAlignment="1">
      <alignment horizontal="left" wrapText="1"/>
    </xf>
    <xf numFmtId="0" fontId="2" fillId="0" borderId="0" xfId="0" applyFont="1" applyAlignment="1">
      <alignment horizontal="left"/>
    </xf>
    <xf numFmtId="0" fontId="2" fillId="0" borderId="0" xfId="0" applyFont="1" applyAlignment="1">
      <alignment horizontal="left" wrapText="1"/>
    </xf>
    <xf numFmtId="14" fontId="0" fillId="0" borderId="0" xfId="0" applyNumberFormat="1" applyAlignment="1">
      <alignment horizontal="left"/>
    </xf>
    <xf numFmtId="0" fontId="15" fillId="2" borderId="1" xfId="3" applyFill="1" applyBorder="1"/>
    <xf numFmtId="0" fontId="17" fillId="0" borderId="0" xfId="0" applyFont="1" applyAlignment="1">
      <alignment vertical="top" wrapText="1"/>
    </xf>
    <xf numFmtId="0" fontId="16" fillId="0" borderId="0" xfId="0" applyFont="1"/>
    <xf numFmtId="0" fontId="17" fillId="0" borderId="0" xfId="0" applyFont="1"/>
    <xf numFmtId="0" fontId="17" fillId="0" borderId="0" xfId="0" applyFont="1" applyAlignment="1">
      <alignment wrapText="1"/>
    </xf>
    <xf numFmtId="0" fontId="17" fillId="0" borderId="0" xfId="0" applyFont="1" applyAlignment="1">
      <alignment horizontal="left" vertical="top" wrapText="1"/>
    </xf>
    <xf numFmtId="22" fontId="17" fillId="0" borderId="0" xfId="0" applyNumberFormat="1" applyFont="1"/>
    <xf numFmtId="0" fontId="16" fillId="0" borderId="0" xfId="0" applyFont="1" applyAlignment="1">
      <alignment horizontal="left" vertical="center" wrapText="1"/>
    </xf>
    <xf numFmtId="14" fontId="17" fillId="0" borderId="0" xfId="0" applyNumberFormat="1" applyFont="1" applyAlignment="1">
      <alignment wrapText="1"/>
    </xf>
    <xf numFmtId="166" fontId="13" fillId="0" borderId="0" xfId="0" applyNumberFormat="1" applyFont="1"/>
    <xf numFmtId="0" fontId="14" fillId="0" borderId="0" xfId="0" applyFont="1" applyAlignment="1">
      <alignment horizontal="center" wrapText="1"/>
    </xf>
    <xf numFmtId="167" fontId="13" fillId="0" borderId="0" xfId="0" applyNumberFormat="1" applyFont="1" applyAlignment="1">
      <alignment horizontal="centerContinuous" wrapText="1"/>
    </xf>
    <xf numFmtId="0" fontId="2" fillId="9" borderId="0" xfId="0" applyFont="1" applyFill="1" applyAlignment="1">
      <alignment vertical="center"/>
    </xf>
    <xf numFmtId="0" fontId="13" fillId="10" borderId="0" xfId="0" applyFont="1" applyFill="1" applyAlignment="1">
      <alignment vertical="center" wrapText="1"/>
    </xf>
    <xf numFmtId="0" fontId="21" fillId="0" borderId="0" xfId="0" applyFont="1"/>
    <xf numFmtId="0" fontId="22" fillId="0" borderId="0" xfId="0" applyFont="1"/>
    <xf numFmtId="0" fontId="22" fillId="0" borderId="0" xfId="0" applyFont="1" applyAlignment="1">
      <alignment wrapText="1"/>
    </xf>
    <xf numFmtId="0" fontId="22" fillId="0" borderId="0" xfId="0" applyFont="1" applyAlignment="1">
      <alignment horizontal="left"/>
    </xf>
    <xf numFmtId="14" fontId="22" fillId="0" borderId="0" xfId="0" applyNumberFormat="1" applyFont="1"/>
    <xf numFmtId="0" fontId="4" fillId="11" borderId="0" xfId="0" applyFont="1" applyFill="1"/>
    <xf numFmtId="0" fontId="2" fillId="13" borderId="0" xfId="0" applyFont="1" applyFill="1"/>
    <xf numFmtId="0" fontId="2" fillId="11" borderId="0" xfId="0" applyFont="1" applyFill="1"/>
    <xf numFmtId="0" fontId="2" fillId="10" borderId="0" xfId="0" applyFont="1" applyFill="1" applyAlignment="1">
      <alignment wrapText="1"/>
    </xf>
    <xf numFmtId="14" fontId="2" fillId="12" borderId="0" xfId="0" applyNumberFormat="1" applyFont="1" applyFill="1"/>
    <xf numFmtId="167" fontId="13" fillId="0" borderId="0" xfId="0" applyNumberFormat="1" applyFont="1" applyAlignment="1">
      <alignment horizontal="left" vertical="center" wrapText="1"/>
    </xf>
    <xf numFmtId="0" fontId="6" fillId="3" borderId="0" xfId="2" applyFont="1" applyFill="1"/>
    <xf numFmtId="0" fontId="2" fillId="0" borderId="0" xfId="2" applyAlignment="1">
      <alignment horizontal="center"/>
    </xf>
    <xf numFmtId="0" fontId="23" fillId="0" borderId="0" xfId="2" applyFont="1" applyAlignment="1">
      <alignment vertical="center"/>
    </xf>
    <xf numFmtId="0" fontId="18" fillId="12" borderId="0" xfId="2" applyFont="1" applyFill="1" applyAlignment="1">
      <alignment wrapText="1"/>
    </xf>
    <xf numFmtId="0" fontId="18" fillId="12" borderId="0" xfId="2" applyFont="1" applyFill="1" applyAlignment="1">
      <alignment horizontal="left" wrapText="1"/>
    </xf>
    <xf numFmtId="0" fontId="18" fillId="10" borderId="0" xfId="2" applyFont="1" applyFill="1" applyAlignment="1">
      <alignment wrapText="1"/>
    </xf>
    <xf numFmtId="0" fontId="18" fillId="10" borderId="0" xfId="2" applyFont="1" applyFill="1" applyAlignment="1">
      <alignment horizontal="left" wrapText="1"/>
    </xf>
    <xf numFmtId="0" fontId="24" fillId="12" borderId="0" xfId="2" applyFont="1" applyFill="1" applyAlignment="1">
      <alignment horizontal="left" wrapText="1"/>
    </xf>
    <xf numFmtId="0" fontId="24" fillId="10" borderId="0" xfId="2" applyFont="1" applyFill="1" applyAlignment="1">
      <alignment horizontal="left" wrapText="1"/>
    </xf>
    <xf numFmtId="10" fontId="24" fillId="10" borderId="0" xfId="2" applyNumberFormat="1" applyFont="1" applyFill="1" applyAlignment="1">
      <alignment horizontal="left" wrapText="1"/>
    </xf>
    <xf numFmtId="10" fontId="24" fillId="12" borderId="0" xfId="2" applyNumberFormat="1" applyFont="1" applyFill="1" applyAlignment="1">
      <alignment horizontal="left" wrapText="1"/>
    </xf>
    <xf numFmtId="0" fontId="24" fillId="10" borderId="0" xfId="2" applyFont="1" applyFill="1" applyAlignment="1">
      <alignment horizontal="left"/>
    </xf>
    <xf numFmtId="0" fontId="25" fillId="10" borderId="0" xfId="2" applyFont="1" applyFill="1" applyAlignment="1">
      <alignment horizontal="left" wrapText="1"/>
    </xf>
    <xf numFmtId="0" fontId="25" fillId="12" borderId="0" xfId="2" applyFont="1" applyFill="1" applyAlignment="1">
      <alignment horizontal="left" wrapText="1"/>
    </xf>
    <xf numFmtId="9" fontId="25" fillId="10" borderId="0" xfId="2" applyNumberFormat="1" applyFont="1" applyFill="1" applyAlignment="1">
      <alignment horizontal="left" wrapText="1"/>
    </xf>
    <xf numFmtId="9" fontId="24" fillId="12" borderId="0" xfId="2" applyNumberFormat="1" applyFont="1" applyFill="1" applyAlignment="1">
      <alignment horizontal="left" wrapText="1"/>
    </xf>
    <xf numFmtId="0" fontId="13" fillId="0" borderId="0" xfId="0" applyFont="1" applyAlignment="1">
      <alignment horizontal="center"/>
    </xf>
    <xf numFmtId="2" fontId="13" fillId="0" borderId="0" xfId="0" applyNumberFormat="1" applyFont="1" applyAlignment="1">
      <alignment horizontal="center"/>
    </xf>
    <xf numFmtId="0" fontId="25" fillId="0" borderId="0" xfId="0" applyFont="1" applyAlignment="1">
      <alignment vertical="center"/>
    </xf>
    <xf numFmtId="168" fontId="24" fillId="10" borderId="0" xfId="2" applyNumberFormat="1" applyFont="1" applyFill="1" applyAlignment="1">
      <alignment horizontal="left" wrapText="1"/>
    </xf>
    <xf numFmtId="165" fontId="14" fillId="0" borderId="0" xfId="2" applyNumberFormat="1" applyFont="1" applyAlignment="1">
      <alignment vertical="top" wrapText="1"/>
    </xf>
    <xf numFmtId="1" fontId="13" fillId="0" borderId="0" xfId="2" applyNumberFormat="1" applyFont="1" applyAlignment="1">
      <alignment vertical="top" wrapText="1"/>
    </xf>
    <xf numFmtId="165" fontId="13" fillId="0" borderId="0" xfId="2" applyNumberFormat="1" applyFont="1" applyAlignment="1">
      <alignment vertical="top" wrapText="1"/>
    </xf>
    <xf numFmtId="0" fontId="13" fillId="13" borderId="0" xfId="0" applyFont="1" applyFill="1" applyAlignment="1">
      <alignment horizontal="left" wrapText="1"/>
    </xf>
    <xf numFmtId="0" fontId="13" fillId="10" borderId="0" xfId="0" applyFont="1" applyFill="1" applyAlignment="1">
      <alignment horizontal="left"/>
    </xf>
    <xf numFmtId="0" fontId="13" fillId="11" borderId="0" xfId="0" applyFont="1" applyFill="1" applyAlignment="1">
      <alignment horizontal="left" wrapText="1"/>
    </xf>
    <xf numFmtId="0" fontId="13" fillId="12" borderId="0" xfId="0" applyFont="1" applyFill="1" applyAlignment="1">
      <alignment horizontal="left"/>
    </xf>
    <xf numFmtId="0" fontId="14" fillId="11" borderId="0" xfId="0" applyFont="1" applyFill="1" applyAlignment="1">
      <alignment vertical="top" wrapText="1"/>
    </xf>
    <xf numFmtId="0" fontId="14" fillId="12" borderId="0" xfId="0" applyFont="1" applyFill="1" applyAlignment="1">
      <alignment vertical="top" wrapText="1"/>
    </xf>
    <xf numFmtId="0" fontId="14" fillId="11" borderId="0" xfId="0" applyFont="1" applyFill="1" applyAlignment="1">
      <alignment horizontal="left" vertical="top" wrapText="1"/>
    </xf>
    <xf numFmtId="0" fontId="13" fillId="13" borderId="0" xfId="0" applyFont="1" applyFill="1" applyAlignment="1">
      <alignment horizontal="left" vertical="top" wrapText="1"/>
    </xf>
    <xf numFmtId="0" fontId="13" fillId="11" borderId="0" xfId="0" applyFont="1" applyFill="1" applyAlignment="1">
      <alignment horizontal="left" vertical="top" wrapText="1"/>
    </xf>
    <xf numFmtId="0" fontId="14" fillId="11" borderId="0" xfId="0" applyFont="1" applyFill="1" applyAlignment="1">
      <alignment horizontal="left" wrapText="1"/>
    </xf>
    <xf numFmtId="0" fontId="0" fillId="14" borderId="0" xfId="0" applyFill="1"/>
    <xf numFmtId="0" fontId="23" fillId="0" borderId="0" xfId="0" applyFont="1"/>
    <xf numFmtId="0" fontId="4" fillId="14" borderId="0" xfId="0" applyFont="1" applyFill="1"/>
    <xf numFmtId="0" fontId="13" fillId="13" borderId="0" xfId="0" applyFont="1" applyFill="1"/>
    <xf numFmtId="0" fontId="13" fillId="14" borderId="18" xfId="0" applyFont="1" applyFill="1" applyBorder="1" applyAlignment="1">
      <alignment horizontal="center" vertical="center"/>
    </xf>
    <xf numFmtId="0" fontId="13" fillId="11" borderId="0" xfId="0" applyFont="1" applyFill="1"/>
    <xf numFmtId="0" fontId="13" fillId="10" borderId="0" xfId="0" applyFont="1" applyFill="1"/>
    <xf numFmtId="0" fontId="13" fillId="12" borderId="0" xfId="0" applyFont="1" applyFill="1"/>
    <xf numFmtId="0" fontId="2" fillId="12" borderId="0" xfId="0" applyFont="1" applyFill="1"/>
    <xf numFmtId="0" fontId="2" fillId="10" borderId="0" xfId="0" applyFont="1" applyFill="1"/>
    <xf numFmtId="14" fontId="22" fillId="0" borderId="0" xfId="0" applyNumberFormat="1" applyFont="1" applyAlignment="1">
      <alignment wrapText="1"/>
    </xf>
    <xf numFmtId="0" fontId="13" fillId="0" borderId="0" xfId="2" applyFont="1" applyAlignment="1">
      <alignment horizontal="left" wrapText="1"/>
    </xf>
    <xf numFmtId="0" fontId="14" fillId="0" borderId="0" xfId="2" applyFont="1" applyAlignment="1">
      <alignment horizontal="left" wrapText="1"/>
    </xf>
    <xf numFmtId="0" fontId="13" fillId="8" borderId="0" xfId="2" applyFont="1" applyFill="1" applyAlignment="1">
      <alignment horizontal="left" wrapText="1"/>
    </xf>
    <xf numFmtId="0" fontId="2" fillId="0" borderId="0" xfId="0" applyFont="1" applyAlignment="1">
      <alignment horizontal="centerContinuous" wrapText="1"/>
    </xf>
    <xf numFmtId="0" fontId="19" fillId="0" borderId="8" xfId="0" applyFont="1" applyBorder="1" applyAlignment="1">
      <alignment wrapText="1"/>
    </xf>
    <xf numFmtId="0" fontId="8" fillId="0" borderId="9" xfId="0" applyFont="1" applyBorder="1" applyAlignment="1">
      <alignment wrapText="1"/>
    </xf>
    <xf numFmtId="0" fontId="8" fillId="0" borderId="10" xfId="0" applyFont="1" applyBorder="1" applyAlignment="1">
      <alignment wrapText="1"/>
    </xf>
    <xf numFmtId="0" fontId="9" fillId="0" borderId="11" xfId="0" applyFont="1" applyBorder="1" applyAlignment="1">
      <alignment vertical="center" wrapText="1"/>
    </xf>
    <xf numFmtId="0" fontId="4" fillId="0" borderId="0" xfId="0" applyFont="1" applyAlignment="1">
      <alignment vertical="center" wrapText="1"/>
    </xf>
    <xf numFmtId="0" fontId="4" fillId="0" borderId="12" xfId="0" applyFont="1" applyBorder="1" applyAlignment="1">
      <alignment vertical="center" wrapText="1"/>
    </xf>
    <xf numFmtId="0" fontId="4" fillId="0" borderId="11" xfId="0" applyFont="1" applyBorder="1" applyAlignment="1">
      <alignment vertical="center" wrapText="1"/>
    </xf>
    <xf numFmtId="0" fontId="4" fillId="0" borderId="16" xfId="0" applyFont="1" applyBorder="1" applyAlignment="1">
      <alignment vertical="center" wrapText="1"/>
    </xf>
    <xf numFmtId="0" fontId="4" fillId="0" borderId="3" xfId="0" applyFont="1" applyBorder="1" applyAlignment="1">
      <alignment vertical="center" wrapText="1"/>
    </xf>
    <xf numFmtId="0" fontId="4" fillId="0" borderId="13" xfId="0" applyFont="1" applyBorder="1" applyAlignment="1">
      <alignment vertical="center" wrapText="1"/>
    </xf>
    <xf numFmtId="0" fontId="2" fillId="12" borderId="0" xfId="0" applyFont="1" applyFill="1"/>
    <xf numFmtId="0" fontId="2" fillId="10" borderId="0" xfId="0" applyFont="1" applyFill="1"/>
  </cellXfs>
  <cellStyles count="5">
    <cellStyle name="Hyperlink" xfId="3" builtinId="8"/>
    <cellStyle name="Normal" xfId="0" builtinId="0"/>
    <cellStyle name="Normal 2" xfId="1" xr:uid="{00000000-0005-0000-0000-000002000000}"/>
    <cellStyle name="Normal 2 2" xfId="2" xr:uid="{00000000-0005-0000-0000-000003000000}"/>
    <cellStyle name="Per cent" xfId="4" builtinId="5"/>
  </cellStyles>
  <dxfs count="2442">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E3E3E3"/>
        </patternFill>
      </fill>
    </dxf>
    <dxf>
      <fill>
        <patternFill>
          <bgColor rgb="FFD9D9D9"/>
        </patternFill>
      </fill>
    </dxf>
    <dxf>
      <fill>
        <patternFill>
          <bgColor rgb="FFF7F7F7"/>
        </patternFill>
      </fill>
    </dxf>
    <dxf>
      <fill>
        <patternFill>
          <bgColor rgb="FFEDEDED"/>
        </patternFill>
      </fill>
    </dxf>
    <dxf>
      <fill>
        <patternFill>
          <bgColor rgb="FFE3E3E3"/>
        </patternFill>
      </fill>
    </dxf>
    <dxf>
      <fill>
        <patternFill>
          <bgColor rgb="FFD9D9D9"/>
        </patternFill>
      </fill>
    </dxf>
    <dxf>
      <fill>
        <patternFill>
          <bgColor rgb="FFF7F7F7"/>
        </patternFill>
      </fill>
    </dxf>
    <dxf>
      <fill>
        <patternFill>
          <bgColor rgb="FFEDEDED"/>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2469"/>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8AADB0"/>
      <rgbColor rgb="00339966"/>
      <rgbColor rgb="00BA9E66"/>
      <rgbColor rgb="00C2B3A1"/>
      <rgbColor rgb="00A8AD70"/>
      <rgbColor rgb="00993366"/>
      <rgbColor rgb="009C1F2E"/>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12" Type="http://schemas.openxmlformats.org/officeDocument/2006/relationships/worksheet" Target="worksheets/sheet112.xml"/><Relationship Id="rId16" Type="http://schemas.openxmlformats.org/officeDocument/2006/relationships/worksheet" Target="worksheets/sheet16.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sheetMetadata" Target="metadata.xml"/><Relationship Id="rId128" Type="http://schemas.openxmlformats.org/officeDocument/2006/relationships/customXml" Target="../customXml/item4.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113" Type="http://schemas.openxmlformats.org/officeDocument/2006/relationships/worksheet" Target="worksheets/sheet113.xml"/><Relationship Id="rId118" Type="http://schemas.openxmlformats.org/officeDocument/2006/relationships/worksheet" Target="worksheets/sheet118.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worksheet" Target="worksheets/sheet108.xml"/><Relationship Id="rId124" Type="http://schemas.openxmlformats.org/officeDocument/2006/relationships/calcChain" Target="calcChain.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worksheet" Target="worksheets/sheet23.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worksheet" Target="worksheets/sheet114.xml"/><Relationship Id="rId119" Type="http://schemas.openxmlformats.org/officeDocument/2006/relationships/externalLink" Target="externalLinks/externalLink1.xml"/><Relationship Id="rId44" Type="http://schemas.openxmlformats.org/officeDocument/2006/relationships/worksheet" Target="worksheets/sheet44.xml"/><Relationship Id="rId60" Type="http://schemas.openxmlformats.org/officeDocument/2006/relationships/worksheet" Target="worksheets/sheet60.xml"/><Relationship Id="rId65" Type="http://schemas.openxmlformats.org/officeDocument/2006/relationships/worksheet" Target="worksheets/sheet65.xml"/><Relationship Id="rId81" Type="http://schemas.openxmlformats.org/officeDocument/2006/relationships/worksheet" Target="worksheets/sheet81.xml"/><Relationship Id="rId86" Type="http://schemas.openxmlformats.org/officeDocument/2006/relationships/worksheet" Target="worksheets/sheet86.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theme" Target="theme/theme1.xml"/><Relationship Id="rId125" Type="http://schemas.openxmlformats.org/officeDocument/2006/relationships/customXml" Target="../customXml/item1.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26" Type="http://schemas.openxmlformats.org/officeDocument/2006/relationships/customXml" Target="../customXml/item2.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styles" Target="styles.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worksheet" Target="worksheets/sheet116.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worksheet" Target="worksheets/sheet111.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worksheet" Target="worksheets/sheet106.xml"/><Relationship Id="rId127" Type="http://schemas.openxmlformats.org/officeDocument/2006/relationships/customXml" Target="../customXml/item3.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Client%20Work/CS%20GB/Factors%20&amp;%20Guidance/2024%20Guidance%20Review/0.%20Consolidated%20factor%20workbook%20for%20website/CS%20GB%20Consolidated%20Factors%202025-01.xlsm" TargetMode="External"/><Relationship Id="rId2" Type="http://schemas.openxmlformats.org/officeDocument/2006/relationships/externalLinkPath" Target="https://tris42.sharepoint.com/sites/gad_wrkgrp_actuarial/pspsactuarialwork/Client%20Work/CS%20GB/Factors%20&amp;%20Guidance/2024%20Guidance%20Review/0.%20Consolidated%20factor%20workbook%20for%20website/CS%20GB%20Consolidated%20Factors%202025-01.xlsm" TargetMode="External"/><Relationship Id="rId1" Type="http://schemas.openxmlformats.org/officeDocument/2006/relationships/externalLinkPath" Target="/sites/gad_wrkgrp_actuarial/pspsactuarialwork/Client%20Work/CS%20GB/Factors%20&amp;%20Guidance/2024%20Guidance%20Review/0.%20Consolidated%20factor%20workbook%20for%20website/CS%20GB%20Consolidated%20Factors%202025-01.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Cover"/>
      <sheetName val="Purpose of spreadsheet"/>
      <sheetName val="Version Control"/>
      <sheetName val="Summary - PCSPS_EW"/>
      <sheetName val="AnnGenHiddenLists"/>
      <sheetName val="x-Series Number"/>
      <sheetName val="Factor List"/>
      <sheetName val="Assumptions"/>
      <sheetName val="Club 2023 Table 2"/>
      <sheetName val="Club 2023 Table 3"/>
      <sheetName val="Club 2023 Table 4"/>
      <sheetName val="Club 2023 Table 5"/>
      <sheetName val="Club 2023 Table 6"/>
      <sheetName val="x-201"/>
      <sheetName val="x-202"/>
      <sheetName val="x-205"/>
      <sheetName val="x-203"/>
      <sheetName val="x-204"/>
      <sheetName val="x-207"/>
      <sheetName val="x-208"/>
      <sheetName val="x-209"/>
      <sheetName val="x-211"/>
      <sheetName val="x-212"/>
      <sheetName val="x-213"/>
      <sheetName val="x-214"/>
      <sheetName val="x-215"/>
      <sheetName val="x-216"/>
      <sheetName val="x-217"/>
      <sheetName val="x-218"/>
      <sheetName val="x-223"/>
      <sheetName val="x-301"/>
      <sheetName val="x-302"/>
      <sheetName val="x-303"/>
      <sheetName val="x-304"/>
      <sheetName val="x-305"/>
      <sheetName val="x-306"/>
      <sheetName val="x-307"/>
      <sheetName val="x-401"/>
      <sheetName val="x-402"/>
      <sheetName val="x-403"/>
      <sheetName val="x-404"/>
      <sheetName val="x-405"/>
      <sheetName val="x-406"/>
      <sheetName val="x-407"/>
      <sheetName val="x-408"/>
      <sheetName val="x-409"/>
      <sheetName val="x-410"/>
      <sheetName val="x-411"/>
      <sheetName val="x-412"/>
      <sheetName val="x-413"/>
      <sheetName val="x-414"/>
      <sheetName val="x-415"/>
      <sheetName val="x-416"/>
      <sheetName val="x-417"/>
      <sheetName val="x-418"/>
      <sheetName val="x-419"/>
      <sheetName val="x-420"/>
      <sheetName val="x-421"/>
      <sheetName val="x-501"/>
      <sheetName val="x-502"/>
      <sheetName val="x-503"/>
      <sheetName val="x-504"/>
      <sheetName val="x-601"/>
      <sheetName val="x-602"/>
      <sheetName val="x-603"/>
      <sheetName val="x-604"/>
      <sheetName val="x-605"/>
      <sheetName val="x-606"/>
      <sheetName val="x-607"/>
      <sheetName val="x-608"/>
      <sheetName val="x-609"/>
      <sheetName val="x-610"/>
      <sheetName val="x-611"/>
      <sheetName val="x-612"/>
      <sheetName val="x-613"/>
      <sheetName val="x-614"/>
      <sheetName val="x-615"/>
      <sheetName val="x-616"/>
      <sheetName val="x-617"/>
      <sheetName val="x-701"/>
      <sheetName val="x-702"/>
      <sheetName val="x-703"/>
      <sheetName val="x-704"/>
      <sheetName val="x-705"/>
      <sheetName val="x-706"/>
      <sheetName val="x-707"/>
      <sheetName val="x-708"/>
      <sheetName val="x-709"/>
      <sheetName val="x-710"/>
      <sheetName val="x-711"/>
      <sheetName val="x-712"/>
      <sheetName val="x-713"/>
      <sheetName val="x-714"/>
      <sheetName val="x-715"/>
      <sheetName val="x-716"/>
      <sheetName val="x-717"/>
      <sheetName val="x-718"/>
      <sheetName val="x-719"/>
      <sheetName val="x-720"/>
      <sheetName val="x-721"/>
      <sheetName val="x-725"/>
      <sheetName val="x-726"/>
      <sheetName val="x-727"/>
      <sheetName val="x-728"/>
      <sheetName val="x-729"/>
      <sheetName val="x-730"/>
      <sheetName val="x-731"/>
      <sheetName val="x-732"/>
      <sheetName val="x-733"/>
      <sheetName val="x-734"/>
      <sheetName val="x-735"/>
      <sheetName val="x-736"/>
      <sheetName val="x-801"/>
      <sheetName val="x-802"/>
      <sheetName val="x-803"/>
      <sheetName val="x-804"/>
      <sheetName val="x-805"/>
      <sheetName val="x-806"/>
      <sheetName val="x-807"/>
      <sheetName val="x-808"/>
      <sheetName val="x-810"/>
      <sheetName val="x-811"/>
      <sheetName val="x-812"/>
      <sheetName val="x-813"/>
      <sheetName val="x-814"/>
    </sheetNames>
    <sheetDataSet>
      <sheetData sheetId="0">
        <row r="2">
          <cell r="A2" t="str">
            <v>Civil Service Pension Schemes - Consolidated Factor Spreadsheet</v>
          </cell>
        </row>
      </sheetData>
      <sheetData sheetId="1"/>
      <sheetData sheetId="2"/>
      <sheetData sheetId="3"/>
      <sheetData sheetId="4"/>
      <sheetData sheetId="5">
        <row r="9">
          <cell r="B9" t="str">
            <v>Enter the factor type (which should be consistent with the series header types found on the summary sheet (eg early or late retirement)</v>
          </cell>
        </row>
        <row r="14">
          <cell r="B14" t="str">
            <v>Enter series number (this reflects the number in the relevant series eg if it’s the first ER/LR factor then it would be "401")</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0" row="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28233488-DE08-45CB-AEDA-54DB42C08AFF}">
  <we:reference id="81ae7f57-2760-4043-a9cb-e0d36209e808" version="1.3.0.0" store="EXCatalog" storeType="EXCatalog"/>
  <we:alternateReferences>
    <we:reference id="WA200003696" version="1.3.0.0" store="" storeType="OMEX"/>
  </we:alternateReferences>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_xldudf_LABS_GENERATIVEAI</we:customFunctionIds>
      </we:customFunctionIdList>
    </a:ext>
  </we:extLst>
</we:webextension>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00.xml.rels><?xml version="1.0" encoding="UTF-8" standalone="yes"?>
<Relationships xmlns="http://schemas.openxmlformats.org/package/2006/relationships"><Relationship Id="rId1" Type="http://schemas.openxmlformats.org/officeDocument/2006/relationships/printerSettings" Target="../printerSettings/printerSettings100.bin"/></Relationships>
</file>

<file path=xl/worksheets/_rels/sheet101.xml.rels><?xml version="1.0" encoding="UTF-8" standalone="yes"?>
<Relationships xmlns="http://schemas.openxmlformats.org/package/2006/relationships"><Relationship Id="rId1" Type="http://schemas.openxmlformats.org/officeDocument/2006/relationships/printerSettings" Target="../printerSettings/printerSettings101.bin"/></Relationships>
</file>

<file path=xl/worksheets/_rels/sheet102.xml.rels><?xml version="1.0" encoding="UTF-8" standalone="yes"?>
<Relationships xmlns="http://schemas.openxmlformats.org/package/2006/relationships"><Relationship Id="rId1" Type="http://schemas.openxmlformats.org/officeDocument/2006/relationships/printerSettings" Target="../printerSettings/printerSettings102.bin"/></Relationships>
</file>

<file path=xl/worksheets/_rels/sheet103.xml.rels><?xml version="1.0" encoding="UTF-8" standalone="yes"?>
<Relationships xmlns="http://schemas.openxmlformats.org/package/2006/relationships"><Relationship Id="rId1" Type="http://schemas.openxmlformats.org/officeDocument/2006/relationships/printerSettings" Target="../printerSettings/printerSettings103.bin"/></Relationships>
</file>

<file path=xl/worksheets/_rels/sheet104.xml.rels><?xml version="1.0" encoding="UTF-8" standalone="yes"?>
<Relationships xmlns="http://schemas.openxmlformats.org/package/2006/relationships"><Relationship Id="rId1" Type="http://schemas.openxmlformats.org/officeDocument/2006/relationships/printerSettings" Target="../printerSettings/printerSettings104.bin"/></Relationships>
</file>

<file path=xl/worksheets/_rels/sheet105.xml.rels><?xml version="1.0" encoding="UTF-8" standalone="yes"?>
<Relationships xmlns="http://schemas.openxmlformats.org/package/2006/relationships"><Relationship Id="rId1" Type="http://schemas.openxmlformats.org/officeDocument/2006/relationships/printerSettings" Target="../printerSettings/printerSettings105.bin"/></Relationships>
</file>

<file path=xl/worksheets/_rels/sheet106.xml.rels><?xml version="1.0" encoding="UTF-8" standalone="yes"?>
<Relationships xmlns="http://schemas.openxmlformats.org/package/2006/relationships"><Relationship Id="rId1" Type="http://schemas.openxmlformats.org/officeDocument/2006/relationships/printerSettings" Target="../printerSettings/printerSettings106.bin"/></Relationships>
</file>

<file path=xl/worksheets/_rels/sheet107.xml.rels><?xml version="1.0" encoding="UTF-8" standalone="yes"?>
<Relationships xmlns="http://schemas.openxmlformats.org/package/2006/relationships"><Relationship Id="rId1" Type="http://schemas.openxmlformats.org/officeDocument/2006/relationships/printerSettings" Target="../printerSettings/printerSettings107.bin"/></Relationships>
</file>

<file path=xl/worksheets/_rels/sheet108.xml.rels><?xml version="1.0" encoding="UTF-8" standalone="yes"?>
<Relationships xmlns="http://schemas.openxmlformats.org/package/2006/relationships"><Relationship Id="rId1" Type="http://schemas.openxmlformats.org/officeDocument/2006/relationships/printerSettings" Target="../printerSettings/printerSettings108.bin"/></Relationships>
</file>

<file path=xl/worksheets/_rels/sheet109.xml.rels><?xml version="1.0" encoding="UTF-8" standalone="yes"?>
<Relationships xmlns="http://schemas.openxmlformats.org/package/2006/relationships"><Relationship Id="rId1" Type="http://schemas.openxmlformats.org/officeDocument/2006/relationships/printerSettings" Target="../printerSettings/printerSettings10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0.xml.rels><?xml version="1.0" encoding="UTF-8" standalone="yes"?>
<Relationships xmlns="http://schemas.openxmlformats.org/package/2006/relationships"><Relationship Id="rId1" Type="http://schemas.openxmlformats.org/officeDocument/2006/relationships/printerSettings" Target="../printerSettings/printerSettings110.bin"/></Relationships>
</file>

<file path=xl/worksheets/_rels/sheet111.xml.rels><?xml version="1.0" encoding="UTF-8" standalone="yes"?>
<Relationships xmlns="http://schemas.openxmlformats.org/package/2006/relationships"><Relationship Id="rId1" Type="http://schemas.openxmlformats.org/officeDocument/2006/relationships/printerSettings" Target="../printerSettings/printerSettings111.bin"/></Relationships>
</file>

<file path=xl/worksheets/_rels/sheet112.xml.rels><?xml version="1.0" encoding="UTF-8" standalone="yes"?>
<Relationships xmlns="http://schemas.openxmlformats.org/package/2006/relationships"><Relationship Id="rId1" Type="http://schemas.openxmlformats.org/officeDocument/2006/relationships/printerSettings" Target="../printerSettings/printerSettings112.bin"/></Relationships>
</file>

<file path=xl/worksheets/_rels/sheet113.xml.rels><?xml version="1.0" encoding="UTF-8" standalone="yes"?>
<Relationships xmlns="http://schemas.openxmlformats.org/package/2006/relationships"><Relationship Id="rId1" Type="http://schemas.openxmlformats.org/officeDocument/2006/relationships/printerSettings" Target="../printerSettings/printerSettings113.bin"/></Relationships>
</file>

<file path=xl/worksheets/_rels/sheet114.xml.rels><?xml version="1.0" encoding="UTF-8" standalone="yes"?>
<Relationships xmlns="http://schemas.openxmlformats.org/package/2006/relationships"><Relationship Id="rId1" Type="http://schemas.openxmlformats.org/officeDocument/2006/relationships/printerSettings" Target="../printerSettings/printerSettings114.bin"/></Relationships>
</file>

<file path=xl/worksheets/_rels/sheet115.xml.rels><?xml version="1.0" encoding="UTF-8" standalone="yes"?>
<Relationships xmlns="http://schemas.openxmlformats.org/package/2006/relationships"><Relationship Id="rId1" Type="http://schemas.openxmlformats.org/officeDocument/2006/relationships/printerSettings" Target="../printerSettings/printerSettings115.bin"/></Relationships>
</file>

<file path=xl/worksheets/_rels/sheet116.xml.rels><?xml version="1.0" encoding="UTF-8" standalone="yes"?>
<Relationships xmlns="http://schemas.openxmlformats.org/package/2006/relationships"><Relationship Id="rId1" Type="http://schemas.openxmlformats.org/officeDocument/2006/relationships/printerSettings" Target="../printerSettings/printerSettings116.bin"/></Relationships>
</file>

<file path=xl/worksheets/_rels/sheet117.xml.rels><?xml version="1.0" encoding="UTF-8" standalone="yes"?>
<Relationships xmlns="http://schemas.openxmlformats.org/package/2006/relationships"><Relationship Id="rId1" Type="http://schemas.openxmlformats.org/officeDocument/2006/relationships/printerSettings" Target="../printerSettings/printerSettings117.bin"/></Relationships>
</file>

<file path=xl/worksheets/_rels/sheet118.xml.rels><?xml version="1.0" encoding="UTF-8" standalone="yes"?>
<Relationships xmlns="http://schemas.openxmlformats.org/package/2006/relationships"><Relationship Id="rId1" Type="http://schemas.openxmlformats.org/officeDocument/2006/relationships/printerSettings" Target="../printerSettings/printerSettings11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97.xml.rels><?xml version="1.0" encoding="UTF-8" standalone="yes"?>
<Relationships xmlns="http://schemas.openxmlformats.org/package/2006/relationships"><Relationship Id="rId1" Type="http://schemas.openxmlformats.org/officeDocument/2006/relationships/printerSettings" Target="../printerSettings/printerSettings97.bin"/></Relationships>
</file>

<file path=xl/worksheets/_rels/sheet98.xml.rels><?xml version="1.0" encoding="UTF-8" standalone="yes"?>
<Relationships xmlns="http://schemas.openxmlformats.org/package/2006/relationships"><Relationship Id="rId1" Type="http://schemas.openxmlformats.org/officeDocument/2006/relationships/printerSettings" Target="../printerSettings/printerSettings98.bin"/></Relationships>
</file>

<file path=xl/worksheets/_rels/sheet99.xml.rels><?xml version="1.0" encoding="UTF-8" standalone="yes"?>
<Relationships xmlns="http://schemas.openxmlformats.org/package/2006/relationships"><Relationship Id="rId1" Type="http://schemas.openxmlformats.org/officeDocument/2006/relationships/printerSettings" Target="../printerSettings/printerSettings9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pageSetUpPr fitToPage="1"/>
  </sheetPr>
  <dimension ref="A1:D24"/>
  <sheetViews>
    <sheetView showGridLines="0" zoomScale="85" zoomScaleNormal="85" workbookViewId="0">
      <selection activeCell="A4" sqref="A4"/>
    </sheetView>
  </sheetViews>
  <sheetFormatPr defaultRowHeight="12.5" x14ac:dyDescent="0.25"/>
  <cols>
    <col min="1" max="1" width="20" customWidth="1"/>
    <col min="2" max="2" width="130.6328125" style="2" customWidth="1"/>
    <col min="4" max="4" width="10.36328125" bestFit="1" customWidth="1"/>
    <col min="8" max="8" width="10.36328125" customWidth="1"/>
    <col min="9" max="9" width="11.453125" customWidth="1"/>
    <col min="12" max="12" width="15.453125" bestFit="1" customWidth="1"/>
    <col min="13" max="13" width="21" bestFit="1" customWidth="1"/>
    <col min="14" max="14" width="9.36328125" customWidth="1"/>
    <col min="15" max="15" width="9.54296875" customWidth="1"/>
    <col min="16" max="20" width="13.36328125" customWidth="1"/>
    <col min="27" max="27" width="11.36328125" customWidth="1"/>
    <col min="28" max="28" width="10.36328125" customWidth="1"/>
    <col min="31" max="31" width="15.453125" bestFit="1" customWidth="1"/>
    <col min="32" max="32" width="21" bestFit="1" customWidth="1"/>
    <col min="33" max="34" width="9.54296875" bestFit="1" customWidth="1"/>
    <col min="35" max="35" width="9.54296875" customWidth="1"/>
    <col min="39" max="39" width="12.453125" bestFit="1" customWidth="1"/>
  </cols>
  <sheetData>
    <row r="1" spans="1:4" ht="20" x14ac:dyDescent="0.4">
      <c r="A1" s="4" t="s">
        <v>0</v>
      </c>
      <c r="B1" s="4"/>
    </row>
    <row r="2" spans="1:4" ht="15.5" x14ac:dyDescent="0.35">
      <c r="A2" s="5" t="s">
        <v>1</v>
      </c>
      <c r="B2" s="5"/>
    </row>
    <row r="3" spans="1:4" ht="15.5" x14ac:dyDescent="0.35">
      <c r="A3" s="6" t="s">
        <v>2</v>
      </c>
      <c r="B3" s="6"/>
    </row>
    <row r="4" spans="1:4" x14ac:dyDescent="0.25">
      <c r="A4" s="7" t="str">
        <f ca="1">CELL("filename",A1)</f>
        <v>https://tris42.sharepoint.com/sites/gad_wrkgrp_actuarial/pspsactuarialwork/Central/Factors &amp; Guidance/2024 Guidance Review/4. Online portal/3. Import data/3. Factor tables/0_client_friendly/Ready to be uploaded/2025-03/[Police Scotland Consolidated Factors 2025-02.xlsm]Cover</v>
      </c>
    </row>
    <row r="5" spans="1:4" x14ac:dyDescent="0.25">
      <c r="D5" s="8"/>
    </row>
    <row r="6" spans="1:4" ht="13" x14ac:dyDescent="0.3">
      <c r="A6" s="1"/>
    </row>
    <row r="7" spans="1:4" ht="25.5" customHeight="1" x14ac:dyDescent="0.25">
      <c r="A7" s="96" t="s">
        <v>3</v>
      </c>
      <c r="B7" s="97" t="s">
        <v>4</v>
      </c>
    </row>
    <row r="11" spans="1:4" ht="25.5" customHeight="1" x14ac:dyDescent="0.25">
      <c r="A11" s="98" t="s">
        <v>5</v>
      </c>
      <c r="B11" s="98" t="s">
        <v>6</v>
      </c>
    </row>
    <row r="12" spans="1:4" ht="19.5" customHeight="1" x14ac:dyDescent="0.25">
      <c r="A12" s="99" t="s">
        <v>7</v>
      </c>
      <c r="B12" s="100" t="s">
        <v>8</v>
      </c>
    </row>
    <row r="13" spans="1:4" ht="19.5" customHeight="1" x14ac:dyDescent="0.25">
      <c r="A13" s="101" t="s">
        <v>9</v>
      </c>
      <c r="B13" s="100" t="s">
        <v>10</v>
      </c>
    </row>
    <row r="14" spans="1:4" ht="19.5" customHeight="1" x14ac:dyDescent="0.25">
      <c r="A14" s="102" t="s">
        <v>11</v>
      </c>
      <c r="B14" s="100" t="s">
        <v>12</v>
      </c>
    </row>
    <row r="15" spans="1:4" ht="19.5" customHeight="1" x14ac:dyDescent="0.25">
      <c r="A15" s="143" t="s">
        <v>13</v>
      </c>
      <c r="B15" s="144" t="s">
        <v>14</v>
      </c>
    </row>
    <row r="16" spans="1:4" ht="25" x14ac:dyDescent="0.25">
      <c r="A16" s="100" t="s">
        <v>15</v>
      </c>
      <c r="B16" s="100" t="s">
        <v>16</v>
      </c>
    </row>
    <row r="17" spans="1:2" ht="25" x14ac:dyDescent="0.25">
      <c r="A17" s="100" t="s">
        <v>17</v>
      </c>
      <c r="B17" s="100" t="s">
        <v>18</v>
      </c>
    </row>
    <row r="18" spans="1:2" ht="25" x14ac:dyDescent="0.25">
      <c r="A18" s="103" t="s">
        <v>19</v>
      </c>
      <c r="B18" s="103" t="s">
        <v>20</v>
      </c>
    </row>
    <row r="19" spans="1:2" ht="25" x14ac:dyDescent="0.25">
      <c r="A19" s="103" t="s">
        <v>21</v>
      </c>
      <c r="B19" s="103" t="s">
        <v>22</v>
      </c>
    </row>
    <row r="20" spans="1:2" ht="25" x14ac:dyDescent="0.25">
      <c r="A20" s="103" t="s">
        <v>23</v>
      </c>
      <c r="B20" s="103" t="s">
        <v>24</v>
      </c>
    </row>
    <row r="21" spans="1:2" ht="25" x14ac:dyDescent="0.25">
      <c r="A21" s="103" t="s">
        <v>25</v>
      </c>
      <c r="B21" s="103" t="s">
        <v>26</v>
      </c>
    </row>
    <row r="22" spans="1:2" ht="25" x14ac:dyDescent="0.25">
      <c r="A22" s="103" t="s">
        <v>27</v>
      </c>
      <c r="B22" s="103" t="s">
        <v>28</v>
      </c>
    </row>
    <row r="23" spans="1:2" x14ac:dyDescent="0.25">
      <c r="A23" s="3"/>
    </row>
    <row r="24" spans="1:2" x14ac:dyDescent="0.25">
      <c r="A24" s="3"/>
    </row>
  </sheetData>
  <sheetProtection algorithmName="SHA-512" hashValue="SMVISpqdJtnCQ5VxD0LD65ZIzIftzhJ7HszIhSuScWDTp6dmqGcBFcUJt5MHo2/ZuJ1+swdUju8Y2qoD5FkD7g==" saltValue="mevFNK/wNMO5dKNToRJdpA==" spinCount="100000" sheet="1" objects="1" scenarios="1"/>
  <phoneticPr fontId="3" type="noConversion"/>
  <conditionalFormatting sqref="B7 B16:B22">
    <cfRule type="expression" dxfId="2441" priority="1" stopIfTrue="1">
      <formula>MOD(ROW(),2)=0</formula>
    </cfRule>
    <cfRule type="expression" dxfId="2440" priority="2" stopIfTrue="1">
      <formula>MOD(ROW(),2)&lt;&gt;0</formula>
    </cfRule>
  </conditionalFormatting>
  <conditionalFormatting sqref="A7 A16:A22">
    <cfRule type="expression" dxfId="2439" priority="3" stopIfTrue="1">
      <formula>MOD(ROW(),2)=0</formula>
    </cfRule>
    <cfRule type="expression" dxfId="2438" priority="4" stopIfTrue="1">
      <formula>MOD(ROW(),2)&lt;&gt;0</formula>
    </cfRule>
  </conditionalFormatting>
  <conditionalFormatting sqref="B11:B14">
    <cfRule type="expression" dxfId="2437" priority="7" stopIfTrue="1">
      <formula>MOD(ROW(),2)=0</formula>
    </cfRule>
    <cfRule type="expression" dxfId="2436" priority="8" stopIfTrue="1">
      <formula>MOD(ROW(),2)&lt;&gt;0</formula>
    </cfRule>
  </conditionalFormatting>
  <conditionalFormatting sqref="A11">
    <cfRule type="expression" dxfId="2435" priority="5" stopIfTrue="1">
      <formula>MOD(ROW(),2)=0</formula>
    </cfRule>
    <cfRule type="expression" dxfId="2434" priority="6" stopIfTrue="1">
      <formula>MOD(ROW(),2)&lt;&gt;0</formula>
    </cfRule>
  </conditionalFormatting>
  <pageMargins left="0.75" right="0.75" top="1" bottom="1" header="0.5" footer="0.5"/>
  <pageSetup paperSize="9" scale="84" orientation="landscape" r:id="rId1"/>
  <headerFooter alignWithMargins="0">
    <oddHeader>&amp;L&amp;Z&amp;F  [&amp;A]</oddHeader>
    <oddFooter>&amp;LPage &amp;P of &amp;N&amp;R&amp;T &amp;D</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A1:K70"/>
  <sheetViews>
    <sheetView showGridLines="0" zoomScale="85" zoomScaleNormal="85" workbookViewId="0">
      <selection activeCell="A3" sqref="A3"/>
    </sheetView>
  </sheetViews>
  <sheetFormatPr defaultColWidth="10" defaultRowHeight="12.5" x14ac:dyDescent="0.25"/>
  <cols>
    <col min="1" max="1" width="31.54296875" style="28" customWidth="1"/>
    <col min="2" max="3" width="22.54296875" style="28" customWidth="1"/>
    <col min="4" max="16384" width="10" style="28"/>
  </cols>
  <sheetData>
    <row r="1" spans="1:11" ht="20" x14ac:dyDescent="0.4">
      <c r="A1" s="40" t="s">
        <v>0</v>
      </c>
      <c r="B1" s="41"/>
      <c r="C1" s="41"/>
      <c r="D1" s="41"/>
      <c r="E1" s="41"/>
      <c r="F1" s="41"/>
      <c r="G1" s="41"/>
      <c r="H1" s="41"/>
      <c r="I1" s="41"/>
      <c r="K1" s="84"/>
    </row>
    <row r="2" spans="1:11" ht="15.5" x14ac:dyDescent="0.35">
      <c r="A2" s="42" t="s">
        <v>1</v>
      </c>
      <c r="B2" s="43"/>
      <c r="C2" s="43"/>
      <c r="D2" s="43"/>
      <c r="E2" s="43"/>
      <c r="F2" s="43"/>
      <c r="G2" s="43"/>
      <c r="H2" s="43"/>
      <c r="I2" s="43"/>
    </row>
    <row r="3" spans="1:11" ht="15.5" x14ac:dyDescent="0.35">
      <c r="A3" s="156" t="str">
        <f>TABLE_FACTOR_TYPE_1&amp;" - x-"&amp;TABLE_SERIES_NUMBER_1</f>
        <v>CETV - x-201C</v>
      </c>
      <c r="B3" s="43"/>
      <c r="C3" s="43"/>
      <c r="D3" s="43"/>
      <c r="E3" s="43"/>
      <c r="F3" s="43"/>
      <c r="G3" s="43"/>
      <c r="H3" s="43"/>
      <c r="I3" s="43"/>
    </row>
    <row r="6" spans="1:11" ht="13" x14ac:dyDescent="0.3">
      <c r="A6" s="76" t="s">
        <v>606</v>
      </c>
      <c r="B6" s="78" t="s">
        <v>607</v>
      </c>
      <c r="C6" s="78"/>
    </row>
    <row r="7" spans="1:11" x14ac:dyDescent="0.25">
      <c r="A7" s="77" t="s">
        <v>273</v>
      </c>
      <c r="B7" s="79" t="s">
        <v>72</v>
      </c>
      <c r="C7" s="79"/>
    </row>
    <row r="8" spans="1:11" x14ac:dyDescent="0.25">
      <c r="A8" s="77" t="s">
        <v>274</v>
      </c>
      <c r="B8" s="79">
        <v>1987</v>
      </c>
      <c r="C8" s="79"/>
    </row>
    <row r="9" spans="1:11" x14ac:dyDescent="0.25">
      <c r="A9" s="77" t="s">
        <v>275</v>
      </c>
      <c r="B9" s="79" t="s">
        <v>287</v>
      </c>
      <c r="C9" s="79"/>
    </row>
    <row r="10" spans="1:11" ht="25" x14ac:dyDescent="0.25">
      <c r="A10" s="77" t="s">
        <v>6</v>
      </c>
      <c r="B10" s="79" t="s">
        <v>295</v>
      </c>
      <c r="C10" s="79"/>
    </row>
    <row r="11" spans="1:11" x14ac:dyDescent="0.25">
      <c r="A11" s="77" t="s">
        <v>276</v>
      </c>
      <c r="B11" s="79" t="s">
        <v>308</v>
      </c>
      <c r="C11" s="79"/>
    </row>
    <row r="12" spans="1:11" x14ac:dyDescent="0.25">
      <c r="A12" s="77" t="s">
        <v>277</v>
      </c>
      <c r="B12" s="79" t="s">
        <v>290</v>
      </c>
      <c r="C12" s="79"/>
    </row>
    <row r="13" spans="1:11" x14ac:dyDescent="0.25">
      <c r="A13" s="108" t="s">
        <v>614</v>
      </c>
      <c r="B13" s="79">
        <v>2</v>
      </c>
      <c r="C13" s="79"/>
    </row>
    <row r="14" spans="1:11" x14ac:dyDescent="0.25">
      <c r="A14" s="108" t="s">
        <v>279</v>
      </c>
      <c r="B14" s="79" t="s">
        <v>297</v>
      </c>
      <c r="C14" s="79"/>
    </row>
    <row r="15" spans="1:11" x14ac:dyDescent="0.25">
      <c r="A15" s="108" t="s">
        <v>617</v>
      </c>
      <c r="B15" s="79" t="s">
        <v>692</v>
      </c>
      <c r="C15" s="79"/>
    </row>
    <row r="16" spans="1:11" x14ac:dyDescent="0.25">
      <c r="A16" s="108" t="s">
        <v>281</v>
      </c>
      <c r="B16" s="79" t="s">
        <v>298</v>
      </c>
      <c r="C16" s="79"/>
    </row>
    <row r="17" spans="1:3" x14ac:dyDescent="0.25">
      <c r="A17" s="77" t="s">
        <v>282</v>
      </c>
      <c r="B17" s="203"/>
      <c r="C17" s="203"/>
    </row>
    <row r="18" spans="1:3" x14ac:dyDescent="0.25">
      <c r="A18" s="77" t="s">
        <v>283</v>
      </c>
      <c r="B18" s="142">
        <v>45169</v>
      </c>
      <c r="C18" s="79"/>
    </row>
    <row r="19" spans="1:3" x14ac:dyDescent="0.25">
      <c r="A19" s="108" t="s">
        <v>284</v>
      </c>
      <c r="B19" s="142">
        <v>45200</v>
      </c>
      <c r="C19" s="79"/>
    </row>
    <row r="20" spans="1:3" x14ac:dyDescent="0.25">
      <c r="A20" s="108" t="s">
        <v>285</v>
      </c>
      <c r="B20" s="79" t="s">
        <v>293</v>
      </c>
      <c r="C20" s="79"/>
    </row>
    <row r="21" spans="1:3" x14ac:dyDescent="0.25">
      <c r="A21" s="108" t="s">
        <v>689</v>
      </c>
      <c r="B21" s="79" t="s">
        <v>294</v>
      </c>
      <c r="C21" s="79"/>
    </row>
    <row r="23" spans="1:3" x14ac:dyDescent="0.25">
      <c r="B23" s="84" t="str">
        <f>HYPERLINK("#'Factor List'!A1","Back to Factor List")</f>
        <v>Back to Factor List</v>
      </c>
    </row>
    <row r="24" spans="1:3" x14ac:dyDescent="0.25">
      <c r="B24" s="84" t="str">
        <f>HYPERLINK("#'Assumptions'!A1","Assumptions")</f>
        <v>Assumptions</v>
      </c>
    </row>
    <row r="27" spans="1:3" ht="26" x14ac:dyDescent="0.25">
      <c r="A27" s="73" t="s">
        <v>412</v>
      </c>
      <c r="B27" s="73" t="s">
        <v>690</v>
      </c>
      <c r="C27" s="73" t="s">
        <v>693</v>
      </c>
    </row>
    <row r="28" spans="1:3" x14ac:dyDescent="0.25">
      <c r="A28" s="74">
        <v>18</v>
      </c>
      <c r="B28" s="75">
        <v>11.7</v>
      </c>
      <c r="C28" s="75">
        <v>1.37</v>
      </c>
    </row>
    <row r="29" spans="1:3" x14ac:dyDescent="0.25">
      <c r="A29" s="74">
        <v>19</v>
      </c>
      <c r="B29" s="75">
        <v>11.87</v>
      </c>
      <c r="C29" s="75">
        <v>1.39</v>
      </c>
    </row>
    <row r="30" spans="1:3" x14ac:dyDescent="0.25">
      <c r="A30" s="74">
        <v>20</v>
      </c>
      <c r="B30" s="75">
        <v>12.05</v>
      </c>
      <c r="C30" s="75">
        <v>1.41</v>
      </c>
    </row>
    <row r="31" spans="1:3" x14ac:dyDescent="0.25">
      <c r="A31" s="74">
        <v>21</v>
      </c>
      <c r="B31" s="75">
        <v>12.23</v>
      </c>
      <c r="C31" s="75">
        <v>1.44</v>
      </c>
    </row>
    <row r="32" spans="1:3" x14ac:dyDescent="0.25">
      <c r="A32" s="74">
        <v>22</v>
      </c>
      <c r="B32" s="75">
        <v>12.41</v>
      </c>
      <c r="C32" s="75">
        <v>1.46</v>
      </c>
    </row>
    <row r="33" spans="1:3" x14ac:dyDescent="0.25">
      <c r="A33" s="74">
        <v>23</v>
      </c>
      <c r="B33" s="75">
        <v>12.6</v>
      </c>
      <c r="C33" s="75">
        <v>1.48</v>
      </c>
    </row>
    <row r="34" spans="1:3" x14ac:dyDescent="0.25">
      <c r="A34" s="74">
        <v>24</v>
      </c>
      <c r="B34" s="75">
        <v>12.79</v>
      </c>
      <c r="C34" s="75">
        <v>1.5</v>
      </c>
    </row>
    <row r="35" spans="1:3" x14ac:dyDescent="0.25">
      <c r="A35" s="74">
        <v>24</v>
      </c>
      <c r="B35" s="75">
        <v>12.79</v>
      </c>
      <c r="C35" s="75">
        <v>1.5</v>
      </c>
    </row>
    <row r="36" spans="1:3" x14ac:dyDescent="0.25">
      <c r="A36" s="74">
        <v>25</v>
      </c>
      <c r="B36" s="75">
        <v>12.98</v>
      </c>
      <c r="C36" s="75">
        <v>1.52</v>
      </c>
    </row>
    <row r="37" spans="1:3" x14ac:dyDescent="0.25">
      <c r="A37" s="74">
        <v>26</v>
      </c>
      <c r="B37" s="75">
        <v>13.17</v>
      </c>
      <c r="C37" s="75">
        <v>1.55</v>
      </c>
    </row>
    <row r="38" spans="1:3" x14ac:dyDescent="0.25">
      <c r="A38" s="74">
        <v>27</v>
      </c>
      <c r="B38" s="75">
        <v>13.37</v>
      </c>
      <c r="C38" s="75">
        <v>1.57</v>
      </c>
    </row>
    <row r="39" spans="1:3" x14ac:dyDescent="0.25">
      <c r="A39" s="74">
        <v>28</v>
      </c>
      <c r="B39" s="75">
        <v>13.57</v>
      </c>
      <c r="C39" s="75">
        <v>1.59</v>
      </c>
    </row>
    <row r="40" spans="1:3" x14ac:dyDescent="0.25">
      <c r="A40" s="74">
        <v>29</v>
      </c>
      <c r="B40" s="75">
        <v>13.78</v>
      </c>
      <c r="C40" s="75">
        <v>1.62</v>
      </c>
    </row>
    <row r="41" spans="1:3" x14ac:dyDescent="0.25">
      <c r="A41" s="74">
        <v>30</v>
      </c>
      <c r="B41" s="75">
        <v>13.98</v>
      </c>
      <c r="C41" s="75">
        <v>1.64</v>
      </c>
    </row>
    <row r="42" spans="1:3" x14ac:dyDescent="0.25">
      <c r="A42" s="74">
        <v>31</v>
      </c>
      <c r="B42" s="75">
        <v>14.19</v>
      </c>
      <c r="C42" s="75">
        <v>1.66</v>
      </c>
    </row>
    <row r="43" spans="1:3" x14ac:dyDescent="0.25">
      <c r="A43" s="74">
        <v>32</v>
      </c>
      <c r="B43" s="75">
        <v>14.41</v>
      </c>
      <c r="C43" s="75">
        <v>1.68</v>
      </c>
    </row>
    <row r="44" spans="1:3" x14ac:dyDescent="0.25">
      <c r="A44" s="74">
        <v>33</v>
      </c>
      <c r="B44" s="75">
        <v>14.63</v>
      </c>
      <c r="C44" s="75">
        <v>1.71</v>
      </c>
    </row>
    <row r="45" spans="1:3" x14ac:dyDescent="0.25">
      <c r="A45" s="74">
        <v>34</v>
      </c>
      <c r="B45" s="75">
        <v>14.85</v>
      </c>
      <c r="C45" s="75">
        <v>1.73</v>
      </c>
    </row>
    <row r="46" spans="1:3" x14ac:dyDescent="0.25">
      <c r="A46" s="74">
        <v>35</v>
      </c>
      <c r="B46" s="75">
        <v>15.07</v>
      </c>
      <c r="C46" s="75">
        <v>1.75</v>
      </c>
    </row>
    <row r="47" spans="1:3" x14ac:dyDescent="0.25">
      <c r="A47" s="74">
        <v>36</v>
      </c>
      <c r="B47" s="75">
        <v>15.3</v>
      </c>
      <c r="C47" s="75">
        <v>1.77</v>
      </c>
    </row>
    <row r="48" spans="1:3" x14ac:dyDescent="0.25">
      <c r="A48" s="74">
        <v>37</v>
      </c>
      <c r="B48" s="75">
        <v>15.53</v>
      </c>
      <c r="C48" s="75">
        <v>1.79</v>
      </c>
    </row>
    <row r="49" spans="1:3" x14ac:dyDescent="0.25">
      <c r="A49" s="74">
        <v>38</v>
      </c>
      <c r="B49" s="75">
        <v>15.77</v>
      </c>
      <c r="C49" s="75">
        <v>1.81</v>
      </c>
    </row>
    <row r="50" spans="1:3" x14ac:dyDescent="0.25">
      <c r="A50" s="74">
        <v>39</v>
      </c>
      <c r="B50" s="75">
        <v>16.010000000000002</v>
      </c>
      <c r="C50" s="75">
        <v>1.83</v>
      </c>
    </row>
    <row r="51" spans="1:3" x14ac:dyDescent="0.25">
      <c r="A51" s="74">
        <v>40</v>
      </c>
      <c r="B51" s="75">
        <v>16.25</v>
      </c>
      <c r="C51" s="75">
        <v>1.85</v>
      </c>
    </row>
    <row r="52" spans="1:3" x14ac:dyDescent="0.25">
      <c r="A52" s="74">
        <v>41</v>
      </c>
      <c r="B52" s="75">
        <v>16.5</v>
      </c>
      <c r="C52" s="75">
        <v>1.87</v>
      </c>
    </row>
    <row r="53" spans="1:3" x14ac:dyDescent="0.25">
      <c r="A53" s="74">
        <v>42</v>
      </c>
      <c r="B53" s="75">
        <v>16.75</v>
      </c>
      <c r="C53" s="75">
        <v>1.89</v>
      </c>
    </row>
    <row r="54" spans="1:3" x14ac:dyDescent="0.25">
      <c r="A54" s="74">
        <v>43</v>
      </c>
      <c r="B54" s="75">
        <v>17.010000000000002</v>
      </c>
      <c r="C54" s="75">
        <v>1.91</v>
      </c>
    </row>
    <row r="55" spans="1:3" x14ac:dyDescent="0.25">
      <c r="A55" s="74">
        <v>44</v>
      </c>
      <c r="B55" s="75">
        <v>17.27</v>
      </c>
      <c r="C55" s="75">
        <v>1.93</v>
      </c>
    </row>
    <row r="56" spans="1:3" x14ac:dyDescent="0.25">
      <c r="A56" s="74">
        <v>45</v>
      </c>
      <c r="B56" s="75">
        <v>17.54</v>
      </c>
      <c r="C56" s="75">
        <v>1.95</v>
      </c>
    </row>
    <row r="57" spans="1:3" x14ac:dyDescent="0.25">
      <c r="A57" s="74">
        <v>46</v>
      </c>
      <c r="B57" s="75">
        <v>17.809999999999999</v>
      </c>
      <c r="C57" s="75">
        <v>1.97</v>
      </c>
    </row>
    <row r="58" spans="1:3" x14ac:dyDescent="0.25">
      <c r="A58" s="74">
        <v>47</v>
      </c>
      <c r="B58" s="75">
        <v>18.09</v>
      </c>
      <c r="C58" s="75">
        <v>1.98</v>
      </c>
    </row>
    <row r="59" spans="1:3" x14ac:dyDescent="0.25">
      <c r="A59" s="74">
        <v>48</v>
      </c>
      <c r="B59" s="75">
        <v>18.38</v>
      </c>
      <c r="C59" s="75">
        <v>2</v>
      </c>
    </row>
    <row r="60" spans="1:3" x14ac:dyDescent="0.25">
      <c r="A60" s="74">
        <v>49</v>
      </c>
      <c r="B60" s="75">
        <v>18.670000000000002</v>
      </c>
      <c r="C60" s="75">
        <v>2.02</v>
      </c>
    </row>
    <row r="61" spans="1:3" x14ac:dyDescent="0.25">
      <c r="A61" s="74">
        <v>50</v>
      </c>
      <c r="B61" s="75">
        <v>18.96</v>
      </c>
      <c r="C61" s="75">
        <v>2.0299999999999998</v>
      </c>
    </row>
    <row r="62" spans="1:3" x14ac:dyDescent="0.25">
      <c r="A62" s="74">
        <v>51</v>
      </c>
      <c r="B62" s="75">
        <v>19.27</v>
      </c>
      <c r="C62" s="75">
        <v>2.04</v>
      </c>
    </row>
    <row r="63" spans="1:3" x14ac:dyDescent="0.25">
      <c r="A63" s="74">
        <v>52</v>
      </c>
      <c r="B63" s="75">
        <v>19.579999999999998</v>
      </c>
      <c r="C63" s="75">
        <v>2.06</v>
      </c>
    </row>
    <row r="64" spans="1:3" x14ac:dyDescent="0.25">
      <c r="A64" s="74">
        <v>53</v>
      </c>
      <c r="B64" s="75">
        <v>19.89</v>
      </c>
      <c r="C64" s="75">
        <v>2.0699999999999998</v>
      </c>
    </row>
    <row r="65" spans="1:3" x14ac:dyDescent="0.25">
      <c r="A65" s="74">
        <v>54</v>
      </c>
      <c r="B65" s="75">
        <v>20.22</v>
      </c>
      <c r="C65" s="75">
        <v>2.08</v>
      </c>
    </row>
    <row r="66" spans="1:3" x14ac:dyDescent="0.25">
      <c r="A66" s="74">
        <v>55</v>
      </c>
      <c r="B66" s="75">
        <v>20.55</v>
      </c>
      <c r="C66" s="75">
        <v>2.09</v>
      </c>
    </row>
    <row r="67" spans="1:3" x14ac:dyDescent="0.25">
      <c r="A67" s="74">
        <v>56</v>
      </c>
      <c r="B67" s="75">
        <v>20.9</v>
      </c>
      <c r="C67" s="75">
        <v>2.1</v>
      </c>
    </row>
    <row r="68" spans="1:3" x14ac:dyDescent="0.25">
      <c r="A68" s="74">
        <v>57</v>
      </c>
      <c r="B68" s="75">
        <v>21.25</v>
      </c>
      <c r="C68" s="75">
        <v>2.1</v>
      </c>
    </row>
    <row r="69" spans="1:3" x14ac:dyDescent="0.25">
      <c r="A69" s="74">
        <v>58</v>
      </c>
      <c r="B69" s="75">
        <v>21.61</v>
      </c>
      <c r="C69" s="75">
        <v>2.11</v>
      </c>
    </row>
    <row r="70" spans="1:3" x14ac:dyDescent="0.25">
      <c r="A70" s="74">
        <v>59</v>
      </c>
      <c r="B70" s="75">
        <v>21.99</v>
      </c>
      <c r="C70" s="75">
        <v>2.11</v>
      </c>
    </row>
  </sheetData>
  <sheetProtection algorithmName="SHA-512" hashValue="0q+o9QncOenbHUnYs0WouITFB/vtU/sEkdxEncodZZOVxjR4HaC3xRL2LRglJKTibJ86jVTubqZZIqdnZpqh7A==" saltValue="zAiwpTfiPA61Buxt/yEUGg==" spinCount="100000" sheet="1" objects="1" scenarios="1"/>
  <conditionalFormatting sqref="A6:A12 A35:A70 A17:A18">
    <cfRule type="expression" dxfId="2167" priority="35" stopIfTrue="1">
      <formula>MOD(ROW(),2)=0</formula>
    </cfRule>
    <cfRule type="expression" dxfId="2166" priority="36" stopIfTrue="1">
      <formula>MOD(ROW(),2)&lt;&gt;0</formula>
    </cfRule>
  </conditionalFormatting>
  <conditionalFormatting sqref="B35:B70">
    <cfRule type="expression" dxfId="2165" priority="37" stopIfTrue="1">
      <formula>MOD(ROW(),2)=0</formula>
    </cfRule>
    <cfRule type="expression" dxfId="2164" priority="38" stopIfTrue="1">
      <formula>MOD(ROW(),2)&lt;&gt;0</formula>
    </cfRule>
  </conditionalFormatting>
  <conditionalFormatting sqref="A19:A21">
    <cfRule type="expression" dxfId="2163" priority="29" stopIfTrue="1">
      <formula>MOD(ROW(),2)=0</formula>
    </cfRule>
    <cfRule type="expression" dxfId="2162" priority="30" stopIfTrue="1">
      <formula>MOD(ROW(),2)&lt;&gt;0</formula>
    </cfRule>
  </conditionalFormatting>
  <conditionalFormatting sqref="C35:C70">
    <cfRule type="expression" dxfId="2161" priority="23" stopIfTrue="1">
      <formula>MOD(ROW(),2)=0</formula>
    </cfRule>
    <cfRule type="expression" dxfId="2160" priority="24" stopIfTrue="1">
      <formula>MOD(ROW(),2)&lt;&gt;0</formula>
    </cfRule>
  </conditionalFormatting>
  <conditionalFormatting sqref="A27:A34">
    <cfRule type="expression" dxfId="2159" priority="19" stopIfTrue="1">
      <formula>MOD(ROW(),2)=0</formula>
    </cfRule>
    <cfRule type="expression" dxfId="2158" priority="20" stopIfTrue="1">
      <formula>MOD(ROW(),2)&lt;&gt;0</formula>
    </cfRule>
  </conditionalFormatting>
  <conditionalFormatting sqref="B27:C27">
    <cfRule type="expression" dxfId="2157" priority="21" stopIfTrue="1">
      <formula>MOD(ROW(),2)=0</formula>
    </cfRule>
    <cfRule type="expression" dxfId="2156" priority="22" stopIfTrue="1">
      <formula>MOD(ROW(),2)&lt;&gt;0</formula>
    </cfRule>
  </conditionalFormatting>
  <conditionalFormatting sqref="B28:B34">
    <cfRule type="expression" dxfId="2155" priority="17" stopIfTrue="1">
      <formula>MOD(ROW(),2)=0</formula>
    </cfRule>
    <cfRule type="expression" dxfId="2154" priority="18" stopIfTrue="1">
      <formula>MOD(ROW(),2)&lt;&gt;0</formula>
    </cfRule>
  </conditionalFormatting>
  <conditionalFormatting sqref="C28:C34">
    <cfRule type="expression" dxfId="2153" priority="15" stopIfTrue="1">
      <formula>MOD(ROW(),2)=0</formula>
    </cfRule>
    <cfRule type="expression" dxfId="2152" priority="16" stopIfTrue="1">
      <formula>MOD(ROW(),2)&lt;&gt;0</formula>
    </cfRule>
  </conditionalFormatting>
  <conditionalFormatting sqref="A13:A16">
    <cfRule type="expression" dxfId="2151" priority="13" stopIfTrue="1">
      <formula>MOD(ROW(),2)=0</formula>
    </cfRule>
    <cfRule type="expression" dxfId="2150" priority="14" stopIfTrue="1">
      <formula>MOD(ROW(),2)&lt;&gt;0</formula>
    </cfRule>
  </conditionalFormatting>
  <conditionalFormatting sqref="B6:C16">
    <cfRule type="expression" dxfId="2149" priority="9" stopIfTrue="1">
      <formula>MOD(ROW(),2)=0</formula>
    </cfRule>
    <cfRule type="expression" dxfId="2148" priority="10" stopIfTrue="1">
      <formula>MOD(ROW(),2)&lt;&gt;0</formula>
    </cfRule>
  </conditionalFormatting>
  <conditionalFormatting sqref="B18:C18 B17">
    <cfRule type="expression" dxfId="2147" priority="11" stopIfTrue="1">
      <formula>MOD(ROW(),2)=0</formula>
    </cfRule>
    <cfRule type="expression" dxfId="2146" priority="12" stopIfTrue="1">
      <formula>MOD(ROW(),2)&lt;&gt;0</formula>
    </cfRule>
  </conditionalFormatting>
  <conditionalFormatting sqref="C17">
    <cfRule type="expression" dxfId="2145" priority="7" stopIfTrue="1">
      <formula>MOD(ROW(),2)=0</formula>
    </cfRule>
    <cfRule type="expression" dxfId="2144" priority="8" stopIfTrue="1">
      <formula>MOD(ROW(),2)&lt;&gt;0</formula>
    </cfRule>
  </conditionalFormatting>
  <conditionalFormatting sqref="B20:B21">
    <cfRule type="expression" dxfId="2143" priority="3" stopIfTrue="1">
      <formula>MOD(ROW(),2)=0</formula>
    </cfRule>
    <cfRule type="expression" dxfId="2142" priority="4" stopIfTrue="1">
      <formula>MOD(ROW(),2)&lt;&gt;0</formula>
    </cfRule>
  </conditionalFormatting>
  <conditionalFormatting sqref="C19:C21">
    <cfRule type="expression" dxfId="2141" priority="5" stopIfTrue="1">
      <formula>MOD(ROW(),2)=0</formula>
    </cfRule>
    <cfRule type="expression" dxfId="2140" priority="6" stopIfTrue="1">
      <formula>MOD(ROW(),2)&lt;&gt;0</formula>
    </cfRule>
  </conditionalFormatting>
  <conditionalFormatting sqref="B19">
    <cfRule type="expression" dxfId="2139" priority="1" stopIfTrue="1">
      <formula>MOD(ROW(),2)=0</formula>
    </cfRule>
    <cfRule type="expression" dxfId="2138" priority="2" stopIfTrue="1">
      <formula>MOD(ROW(),2)&lt;&gt;0</formula>
    </cfRule>
  </conditionalFormatting>
  <hyperlinks>
    <hyperlink ref="B24" location="Assumptions!A1" display="Assumptions" xr:uid="{2D8873D8-4A4E-4A19-9446-DB67B0BCE717}"/>
  </hyperlinks>
  <pageMargins left="0.7" right="0.7" top="0.75" bottom="0.75" header="0.3" footer="0.3"/>
  <pageSetup paperSize="9" orientation="portrait" r:id="rId1"/>
  <headerFooter>
    <oddHeader>&amp;L&amp;Z&amp;F  [&amp;A]</oddHeader>
    <oddFooter>&amp;LPage &amp;P of &amp;N&amp;R&amp;T &amp;D</oddFooter>
  </headerFooter>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100-000000000000}">
  <sheetPr codeName="Sheet120"/>
  <dimension ref="A1:K24"/>
  <sheetViews>
    <sheetView showGridLines="0" zoomScale="85" zoomScaleNormal="85" workbookViewId="0">
      <selection activeCell="A4" sqref="A4"/>
    </sheetView>
  </sheetViews>
  <sheetFormatPr defaultColWidth="10" defaultRowHeight="12.5" x14ac:dyDescent="0.25"/>
  <cols>
    <col min="1" max="1" width="31.6328125" style="28" customWidth="1"/>
    <col min="2" max="2" width="22.6328125" style="28" customWidth="1"/>
    <col min="3" max="3" width="10.36328125" style="28" customWidth="1"/>
    <col min="4" max="4" width="10" style="28" customWidth="1"/>
    <col min="5"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Scheme Pays LTA - x-611</v>
      </c>
      <c r="B3" s="43"/>
      <c r="C3" s="43"/>
      <c r="D3" s="43"/>
      <c r="E3" s="43"/>
      <c r="F3" s="43"/>
      <c r="G3" s="43"/>
      <c r="H3" s="43"/>
      <c r="I3" s="43"/>
    </row>
    <row r="4" spans="1:11" x14ac:dyDescent="0.25">
      <c r="A4" s="45"/>
    </row>
    <row r="6" spans="1:11" ht="13" x14ac:dyDescent="0.3">
      <c r="A6" s="76" t="s">
        <v>606</v>
      </c>
      <c r="B6" s="78" t="s">
        <v>607</v>
      </c>
      <c r="C6" s="78"/>
    </row>
    <row r="7" spans="1:11" x14ac:dyDescent="0.25">
      <c r="A7" s="77" t="s">
        <v>273</v>
      </c>
      <c r="B7" s="79" t="s">
        <v>72</v>
      </c>
      <c r="C7" s="79"/>
    </row>
    <row r="8" spans="1:11" x14ac:dyDescent="0.25">
      <c r="A8" s="77" t="s">
        <v>274</v>
      </c>
      <c r="B8" s="79">
        <v>1987</v>
      </c>
      <c r="C8" s="79"/>
    </row>
    <row r="9" spans="1:11" x14ac:dyDescent="0.25">
      <c r="A9" s="77" t="s">
        <v>275</v>
      </c>
      <c r="B9" s="79" t="s">
        <v>545</v>
      </c>
      <c r="C9" s="79"/>
    </row>
    <row r="10" spans="1:11" ht="25" x14ac:dyDescent="0.25">
      <c r="A10" s="77" t="s">
        <v>6</v>
      </c>
      <c r="B10" s="79" t="s">
        <v>550</v>
      </c>
      <c r="C10" s="79"/>
    </row>
    <row r="11" spans="1:11" x14ac:dyDescent="0.25">
      <c r="A11" s="77" t="s">
        <v>276</v>
      </c>
      <c r="B11" s="79" t="s">
        <v>308</v>
      </c>
      <c r="C11" s="79"/>
    </row>
    <row r="12" spans="1:11" x14ac:dyDescent="0.25">
      <c r="A12" s="77" t="s">
        <v>277</v>
      </c>
      <c r="B12" s="79" t="s">
        <v>290</v>
      </c>
      <c r="C12" s="79"/>
    </row>
    <row r="13" spans="1:11" x14ac:dyDescent="0.25">
      <c r="A13" s="77" t="s">
        <v>614</v>
      </c>
      <c r="B13" s="79">
        <v>2</v>
      </c>
      <c r="C13" s="79"/>
    </row>
    <row r="14" spans="1:11" x14ac:dyDescent="0.25">
      <c r="A14" s="77" t="s">
        <v>279</v>
      </c>
      <c r="B14" s="79">
        <v>611</v>
      </c>
      <c r="C14" s="79"/>
    </row>
    <row r="15" spans="1:11" x14ac:dyDescent="0.25">
      <c r="A15" s="77" t="s">
        <v>617</v>
      </c>
      <c r="B15" s="79">
        <v>611</v>
      </c>
      <c r="C15" s="79"/>
    </row>
    <row r="16" spans="1:11" x14ac:dyDescent="0.25">
      <c r="A16" s="77" t="s">
        <v>281</v>
      </c>
      <c r="B16" s="79" t="s">
        <v>552</v>
      </c>
      <c r="C16" s="79"/>
    </row>
    <row r="17" spans="1:3" x14ac:dyDescent="0.25">
      <c r="A17" s="77" t="s">
        <v>282</v>
      </c>
      <c r="B17" s="203"/>
      <c r="C17" s="203"/>
    </row>
    <row r="18" spans="1:3" x14ac:dyDescent="0.25">
      <c r="A18" s="77" t="s">
        <v>283</v>
      </c>
      <c r="B18" s="142">
        <v>45135</v>
      </c>
      <c r="C18" s="79"/>
    </row>
    <row r="19" spans="1:3" x14ac:dyDescent="0.25">
      <c r="A19" s="77" t="s">
        <v>284</v>
      </c>
      <c r="B19" s="142">
        <v>45135</v>
      </c>
      <c r="C19" s="79"/>
    </row>
    <row r="20" spans="1:3" x14ac:dyDescent="0.25">
      <c r="A20" s="77" t="s">
        <v>285</v>
      </c>
      <c r="B20" s="79" t="s">
        <v>549</v>
      </c>
      <c r="C20" s="79"/>
    </row>
    <row r="21" spans="1:3" x14ac:dyDescent="0.25">
      <c r="A21" s="77" t="s">
        <v>689</v>
      </c>
      <c r="B21" s="79" t="s">
        <v>294</v>
      </c>
      <c r="C21" s="79"/>
    </row>
    <row r="23" spans="1:3" x14ac:dyDescent="0.25">
      <c r="B23" s="84" t="str">
        <f>HYPERLINK("#'Factor List'!A1","Back to Factor List")</f>
        <v>Back to Factor List</v>
      </c>
    </row>
    <row r="24" spans="1:3" x14ac:dyDescent="0.25">
      <c r="B24" s="84" t="str">
        <f>HYPERLINK("#'Assumptions'!A1","Assumptions")</f>
        <v>Assumptions</v>
      </c>
    </row>
  </sheetData>
  <sheetProtection algorithmName="SHA-512" hashValue="8o5I8vkba58nw0cDPaRftJT/9TNXhcZQj+gNiMtE37PXHCirU7GEMweaCrtyNPuMzg25aLe3Z2q0/5k0nGsiaw==" saltValue="T+LTFQCfDFV6mo4mdX/FuQ==" spinCount="100000" sheet="1" objects="1" scenarios="1"/>
  <conditionalFormatting sqref="A6:A21">
    <cfRule type="expression" dxfId="343" priority="17" stopIfTrue="1">
      <formula>MOD(ROW(),2)=0</formula>
    </cfRule>
    <cfRule type="expression" dxfId="342" priority="18" stopIfTrue="1">
      <formula>MOD(ROW(),2)&lt;&gt;0</formula>
    </cfRule>
  </conditionalFormatting>
  <conditionalFormatting sqref="B6:C16">
    <cfRule type="expression" dxfId="341" priority="9" stopIfTrue="1">
      <formula>MOD(ROW(),2)=0</formula>
    </cfRule>
    <cfRule type="expression" dxfId="340" priority="10" stopIfTrue="1">
      <formula>MOD(ROW(),2)&lt;&gt;0</formula>
    </cfRule>
  </conditionalFormatting>
  <conditionalFormatting sqref="B18:C18 B17">
    <cfRule type="expression" dxfId="339" priority="11" stopIfTrue="1">
      <formula>MOD(ROW(),2)=0</formula>
    </cfRule>
    <cfRule type="expression" dxfId="338" priority="12" stopIfTrue="1">
      <formula>MOD(ROW(),2)&lt;&gt;0</formula>
    </cfRule>
  </conditionalFormatting>
  <conditionalFormatting sqref="C17">
    <cfRule type="expression" dxfId="337" priority="7" stopIfTrue="1">
      <formula>MOD(ROW(),2)=0</formula>
    </cfRule>
    <cfRule type="expression" dxfId="336" priority="8" stopIfTrue="1">
      <formula>MOD(ROW(),2)&lt;&gt;0</formula>
    </cfRule>
  </conditionalFormatting>
  <conditionalFormatting sqref="B20:B21">
    <cfRule type="expression" dxfId="335" priority="3" stopIfTrue="1">
      <formula>MOD(ROW(),2)=0</formula>
    </cfRule>
    <cfRule type="expression" dxfId="334" priority="4" stopIfTrue="1">
      <formula>MOD(ROW(),2)&lt;&gt;0</formula>
    </cfRule>
  </conditionalFormatting>
  <conditionalFormatting sqref="C19:C21">
    <cfRule type="expression" dxfId="333" priority="5" stopIfTrue="1">
      <formula>MOD(ROW(),2)=0</formula>
    </cfRule>
    <cfRule type="expression" dxfId="332" priority="6" stopIfTrue="1">
      <formula>MOD(ROW(),2)&lt;&gt;0</formula>
    </cfRule>
  </conditionalFormatting>
  <conditionalFormatting sqref="B19">
    <cfRule type="expression" dxfId="331" priority="1" stopIfTrue="1">
      <formula>MOD(ROW(),2)=0</formula>
    </cfRule>
    <cfRule type="expression" dxfId="330" priority="2" stopIfTrue="1">
      <formula>MOD(ROW(),2)&lt;&gt;0</formula>
    </cfRule>
  </conditionalFormatting>
  <hyperlinks>
    <hyperlink ref="B24" location="Assumptions!A1" display="Assumptions" xr:uid="{E5BC2161-72B4-4648-AE3B-8F22E1C67A6D}"/>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200-000000000000}">
  <sheetPr codeName="Sheet121"/>
  <dimension ref="A1:K73"/>
  <sheetViews>
    <sheetView showGridLines="0" zoomScale="85" zoomScaleNormal="85" workbookViewId="0">
      <selection activeCell="A4" sqref="A4"/>
    </sheetView>
  </sheetViews>
  <sheetFormatPr defaultColWidth="10" defaultRowHeight="12.5" x14ac:dyDescent="0.25"/>
  <cols>
    <col min="1" max="1" width="31.6328125" style="28" customWidth="1"/>
    <col min="2" max="3" width="22.6328125" style="28" customWidth="1"/>
    <col min="4" max="4" width="10" style="28" customWidth="1"/>
    <col min="5"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Scheme Pays AA - x-612</v>
      </c>
      <c r="B3" s="43"/>
      <c r="C3" s="43"/>
      <c r="D3" s="43"/>
      <c r="E3" s="43"/>
      <c r="F3" s="43"/>
      <c r="G3" s="43"/>
      <c r="H3" s="43"/>
      <c r="I3" s="43"/>
    </row>
    <row r="4" spans="1:11" x14ac:dyDescent="0.25">
      <c r="A4" s="45"/>
    </row>
    <row r="6" spans="1:11" ht="13" x14ac:dyDescent="0.3">
      <c r="A6" s="107" t="s">
        <v>606</v>
      </c>
      <c r="B6" s="78" t="s">
        <v>607</v>
      </c>
      <c r="C6" s="78"/>
    </row>
    <row r="7" spans="1:11" x14ac:dyDescent="0.25">
      <c r="A7" s="108" t="s">
        <v>273</v>
      </c>
      <c r="B7" s="79" t="s">
        <v>72</v>
      </c>
      <c r="C7" s="79"/>
    </row>
    <row r="8" spans="1:11" x14ac:dyDescent="0.25">
      <c r="A8" s="108" t="s">
        <v>274</v>
      </c>
      <c r="B8" s="79">
        <v>2006</v>
      </c>
      <c r="C8" s="79"/>
    </row>
    <row r="9" spans="1:11" x14ac:dyDescent="0.25">
      <c r="A9" s="108" t="s">
        <v>275</v>
      </c>
      <c r="B9" s="79" t="s">
        <v>520</v>
      </c>
      <c r="C9" s="79"/>
    </row>
    <row r="10" spans="1:11" x14ac:dyDescent="0.25">
      <c r="A10" s="108" t="s">
        <v>6</v>
      </c>
      <c r="B10" s="79" t="s">
        <v>553</v>
      </c>
      <c r="C10" s="79"/>
    </row>
    <row r="11" spans="1:11" x14ac:dyDescent="0.25">
      <c r="A11" s="108" t="s">
        <v>276</v>
      </c>
      <c r="B11" s="79" t="s">
        <v>308</v>
      </c>
      <c r="C11" s="79"/>
    </row>
    <row r="12" spans="1:11" x14ac:dyDescent="0.25">
      <c r="A12" s="108" t="s">
        <v>277</v>
      </c>
      <c r="B12" s="79" t="s">
        <v>290</v>
      </c>
      <c r="C12" s="79"/>
    </row>
    <row r="13" spans="1:11" x14ac:dyDescent="0.25">
      <c r="A13" s="108" t="s">
        <v>614</v>
      </c>
      <c r="B13" s="79">
        <v>1</v>
      </c>
      <c r="C13" s="79"/>
    </row>
    <row r="14" spans="1:11" x14ac:dyDescent="0.25">
      <c r="A14" s="108" t="s">
        <v>279</v>
      </c>
      <c r="B14" s="79">
        <v>612</v>
      </c>
      <c r="C14" s="79"/>
    </row>
    <row r="15" spans="1:11" x14ac:dyDescent="0.25">
      <c r="A15" s="108" t="s">
        <v>617</v>
      </c>
      <c r="B15" s="79">
        <v>612</v>
      </c>
      <c r="C15" s="79"/>
    </row>
    <row r="16" spans="1:11" x14ac:dyDescent="0.25">
      <c r="A16" s="108" t="s">
        <v>281</v>
      </c>
      <c r="B16" s="79" t="s">
        <v>555</v>
      </c>
      <c r="C16" s="79"/>
    </row>
    <row r="17" spans="1:3" x14ac:dyDescent="0.25">
      <c r="A17" s="108" t="s">
        <v>282</v>
      </c>
      <c r="B17" s="203"/>
      <c r="C17" s="203"/>
    </row>
    <row r="18" spans="1:3" x14ac:dyDescent="0.25">
      <c r="A18" s="108" t="s">
        <v>283</v>
      </c>
      <c r="B18" s="142">
        <v>45135</v>
      </c>
      <c r="C18" s="79"/>
    </row>
    <row r="19" spans="1:3" x14ac:dyDescent="0.25">
      <c r="A19" s="108" t="s">
        <v>284</v>
      </c>
      <c r="B19" s="142">
        <v>45135</v>
      </c>
      <c r="C19" s="79"/>
    </row>
    <row r="20" spans="1:3" x14ac:dyDescent="0.25">
      <c r="A20" s="108" t="s">
        <v>285</v>
      </c>
      <c r="B20" s="79" t="s">
        <v>293</v>
      </c>
      <c r="C20" s="79"/>
    </row>
    <row r="21" spans="1:3" x14ac:dyDescent="0.25">
      <c r="A21" s="108" t="s">
        <v>689</v>
      </c>
      <c r="B21" s="79" t="s">
        <v>294</v>
      </c>
      <c r="C21" s="79"/>
    </row>
    <row r="23" spans="1:3" x14ac:dyDescent="0.25">
      <c r="B23" s="84" t="str">
        <f>HYPERLINK("#'Factor List'!A1","Back to Factor List")</f>
        <v>Back to Factor List</v>
      </c>
    </row>
    <row r="24" spans="1:3" x14ac:dyDescent="0.25">
      <c r="B24" s="84" t="str">
        <f>HYPERLINK("#'Assumptions'!A1","Assumptions")</f>
        <v>Assumptions</v>
      </c>
    </row>
    <row r="26" spans="1:3" ht="39" x14ac:dyDescent="0.25">
      <c r="A26" s="73" t="s">
        <v>412</v>
      </c>
      <c r="B26" s="73" t="s">
        <v>736</v>
      </c>
      <c r="C26" s="73" t="s">
        <v>737</v>
      </c>
    </row>
    <row r="27" spans="1:3" x14ac:dyDescent="0.25">
      <c r="A27" s="74">
        <v>18</v>
      </c>
      <c r="B27" s="75">
        <v>8.7200000000000006</v>
      </c>
      <c r="C27" s="75">
        <v>0.46</v>
      </c>
    </row>
    <row r="28" spans="1:3" x14ac:dyDescent="0.25">
      <c r="A28" s="74">
        <v>19</v>
      </c>
      <c r="B28" s="75">
        <v>8.85</v>
      </c>
      <c r="C28" s="75">
        <v>0.46</v>
      </c>
    </row>
    <row r="29" spans="1:3" x14ac:dyDescent="0.25">
      <c r="A29" s="74">
        <v>20</v>
      </c>
      <c r="B29" s="75">
        <v>8.9700000000000006</v>
      </c>
      <c r="C29" s="75">
        <v>0.47</v>
      </c>
    </row>
    <row r="30" spans="1:3" x14ac:dyDescent="0.25">
      <c r="A30" s="74">
        <v>21</v>
      </c>
      <c r="B30" s="75">
        <v>9.1</v>
      </c>
      <c r="C30" s="75">
        <v>0.48</v>
      </c>
    </row>
    <row r="31" spans="1:3" x14ac:dyDescent="0.25">
      <c r="A31" s="74">
        <v>22</v>
      </c>
      <c r="B31" s="75">
        <v>9.2200000000000006</v>
      </c>
      <c r="C31" s="75">
        <v>0.49</v>
      </c>
    </row>
    <row r="32" spans="1:3" x14ac:dyDescent="0.25">
      <c r="A32" s="74">
        <v>23</v>
      </c>
      <c r="B32" s="75">
        <v>9.36</v>
      </c>
      <c r="C32" s="75">
        <v>0.5</v>
      </c>
    </row>
    <row r="33" spans="1:3" x14ac:dyDescent="0.25">
      <c r="A33" s="74">
        <v>24</v>
      </c>
      <c r="B33" s="75">
        <v>9.49</v>
      </c>
      <c r="C33" s="75">
        <v>0.51</v>
      </c>
    </row>
    <row r="34" spans="1:3" x14ac:dyDescent="0.25">
      <c r="A34" s="74">
        <v>25</v>
      </c>
      <c r="B34" s="75">
        <v>9.6199999999999992</v>
      </c>
      <c r="C34" s="75">
        <v>0.51</v>
      </c>
    </row>
    <row r="35" spans="1:3" x14ac:dyDescent="0.25">
      <c r="A35" s="74">
        <v>26</v>
      </c>
      <c r="B35" s="75">
        <v>9.76</v>
      </c>
      <c r="C35" s="75">
        <v>0.52</v>
      </c>
    </row>
    <row r="36" spans="1:3" x14ac:dyDescent="0.25">
      <c r="A36" s="74">
        <v>27</v>
      </c>
      <c r="B36" s="75">
        <v>9.89</v>
      </c>
      <c r="C36" s="75">
        <v>0.53</v>
      </c>
    </row>
    <row r="37" spans="1:3" x14ac:dyDescent="0.25">
      <c r="A37" s="74">
        <v>28</v>
      </c>
      <c r="B37" s="75">
        <v>10.029999999999999</v>
      </c>
      <c r="C37" s="75">
        <v>0.54</v>
      </c>
    </row>
    <row r="38" spans="1:3" x14ac:dyDescent="0.25">
      <c r="A38" s="74">
        <v>29</v>
      </c>
      <c r="B38" s="75">
        <v>10.18</v>
      </c>
      <c r="C38" s="75">
        <v>0.55000000000000004</v>
      </c>
    </row>
    <row r="39" spans="1:3" x14ac:dyDescent="0.25">
      <c r="A39" s="74">
        <v>30</v>
      </c>
      <c r="B39" s="75">
        <v>10.32</v>
      </c>
      <c r="C39" s="75">
        <v>0.56000000000000005</v>
      </c>
    </row>
    <row r="40" spans="1:3" x14ac:dyDescent="0.25">
      <c r="A40" s="74">
        <v>31</v>
      </c>
      <c r="B40" s="75">
        <v>10.47</v>
      </c>
      <c r="C40" s="75">
        <v>0.56999999999999995</v>
      </c>
    </row>
    <row r="41" spans="1:3" x14ac:dyDescent="0.25">
      <c r="A41" s="74">
        <v>32</v>
      </c>
      <c r="B41" s="75">
        <v>10.62</v>
      </c>
      <c r="C41" s="75">
        <v>0.57999999999999996</v>
      </c>
    </row>
    <row r="42" spans="1:3" x14ac:dyDescent="0.25">
      <c r="A42" s="74">
        <v>33</v>
      </c>
      <c r="B42" s="75">
        <v>10.77</v>
      </c>
      <c r="C42" s="75">
        <v>0.59</v>
      </c>
    </row>
    <row r="43" spans="1:3" x14ac:dyDescent="0.25">
      <c r="A43" s="74">
        <v>34</v>
      </c>
      <c r="B43" s="75">
        <v>10.92</v>
      </c>
      <c r="C43" s="75">
        <v>0.6</v>
      </c>
    </row>
    <row r="44" spans="1:3" x14ac:dyDescent="0.25">
      <c r="A44" s="74">
        <v>35</v>
      </c>
      <c r="B44" s="75">
        <v>11.08</v>
      </c>
      <c r="C44" s="75">
        <v>0.61</v>
      </c>
    </row>
    <row r="45" spans="1:3" x14ac:dyDescent="0.25">
      <c r="A45" s="74">
        <v>36</v>
      </c>
      <c r="B45" s="75">
        <v>11.24</v>
      </c>
      <c r="C45" s="75">
        <v>0.62</v>
      </c>
    </row>
    <row r="46" spans="1:3" x14ac:dyDescent="0.25">
      <c r="A46" s="74">
        <v>37</v>
      </c>
      <c r="B46" s="75">
        <v>11.4</v>
      </c>
      <c r="C46" s="75">
        <v>0.63</v>
      </c>
    </row>
    <row r="47" spans="1:3" x14ac:dyDescent="0.25">
      <c r="A47" s="74">
        <v>38</v>
      </c>
      <c r="B47" s="75">
        <v>11.57</v>
      </c>
      <c r="C47" s="75">
        <v>0.64</v>
      </c>
    </row>
    <row r="48" spans="1:3" x14ac:dyDescent="0.25">
      <c r="A48" s="74">
        <v>39</v>
      </c>
      <c r="B48" s="75">
        <v>11.73</v>
      </c>
      <c r="C48" s="75">
        <v>0.65</v>
      </c>
    </row>
    <row r="49" spans="1:3" x14ac:dyDescent="0.25">
      <c r="A49" s="74">
        <v>40</v>
      </c>
      <c r="B49" s="75">
        <v>11.9</v>
      </c>
      <c r="C49" s="75">
        <v>0.66</v>
      </c>
    </row>
    <row r="50" spans="1:3" x14ac:dyDescent="0.25">
      <c r="A50" s="74">
        <v>41</v>
      </c>
      <c r="B50" s="75">
        <v>12.08</v>
      </c>
      <c r="C50" s="75">
        <v>0.67</v>
      </c>
    </row>
    <row r="51" spans="1:3" x14ac:dyDescent="0.25">
      <c r="A51" s="74">
        <v>42</v>
      </c>
      <c r="B51" s="75">
        <v>12.26</v>
      </c>
      <c r="C51" s="75">
        <v>0.68</v>
      </c>
    </row>
    <row r="52" spans="1:3" x14ac:dyDescent="0.25">
      <c r="A52" s="74">
        <v>43</v>
      </c>
      <c r="B52" s="75">
        <v>12.44</v>
      </c>
      <c r="C52" s="75">
        <v>0.7</v>
      </c>
    </row>
    <row r="53" spans="1:3" x14ac:dyDescent="0.25">
      <c r="A53" s="74">
        <v>44</v>
      </c>
      <c r="B53" s="75">
        <v>12.62</v>
      </c>
      <c r="C53" s="75">
        <v>0.71</v>
      </c>
    </row>
    <row r="54" spans="1:3" x14ac:dyDescent="0.25">
      <c r="A54" s="74">
        <v>45</v>
      </c>
      <c r="B54" s="75">
        <v>12.81</v>
      </c>
      <c r="C54" s="75">
        <v>0.72</v>
      </c>
    </row>
    <row r="55" spans="1:3" x14ac:dyDescent="0.25">
      <c r="A55" s="74">
        <v>46</v>
      </c>
      <c r="B55" s="75">
        <v>13</v>
      </c>
      <c r="C55" s="75">
        <v>0.73</v>
      </c>
    </row>
    <row r="56" spans="1:3" x14ac:dyDescent="0.25">
      <c r="A56" s="74">
        <v>47</v>
      </c>
      <c r="B56" s="75">
        <v>13.2</v>
      </c>
      <c r="C56" s="75">
        <v>0.74</v>
      </c>
    </row>
    <row r="57" spans="1:3" x14ac:dyDescent="0.25">
      <c r="A57" s="74">
        <v>48</v>
      </c>
      <c r="B57" s="75">
        <v>13.4</v>
      </c>
      <c r="C57" s="75">
        <v>0.76</v>
      </c>
    </row>
    <row r="58" spans="1:3" x14ac:dyDescent="0.25">
      <c r="A58" s="74">
        <v>49</v>
      </c>
      <c r="B58" s="75">
        <v>13.61</v>
      </c>
      <c r="C58" s="75">
        <v>0.77</v>
      </c>
    </row>
    <row r="59" spans="1:3" x14ac:dyDescent="0.25">
      <c r="A59" s="74">
        <v>50</v>
      </c>
      <c r="B59" s="75">
        <v>13.82</v>
      </c>
      <c r="C59" s="75">
        <v>0.78</v>
      </c>
    </row>
    <row r="60" spans="1:3" x14ac:dyDescent="0.25">
      <c r="A60" s="74">
        <v>51</v>
      </c>
      <c r="B60" s="75">
        <v>14.03</v>
      </c>
      <c r="C60" s="75">
        <v>0.8</v>
      </c>
    </row>
    <row r="61" spans="1:3" x14ac:dyDescent="0.25">
      <c r="A61" s="74">
        <v>52</v>
      </c>
      <c r="B61" s="75">
        <v>14.25</v>
      </c>
      <c r="C61" s="75">
        <v>0.81</v>
      </c>
    </row>
    <row r="62" spans="1:3" x14ac:dyDescent="0.25">
      <c r="A62" s="74">
        <v>53</v>
      </c>
      <c r="B62" s="75">
        <v>14.48</v>
      </c>
      <c r="C62" s="75">
        <v>0.82</v>
      </c>
    </row>
    <row r="63" spans="1:3" x14ac:dyDescent="0.25">
      <c r="A63" s="74">
        <v>54</v>
      </c>
      <c r="B63" s="75">
        <v>14.71</v>
      </c>
      <c r="C63" s="75">
        <v>0.84</v>
      </c>
    </row>
    <row r="64" spans="1:3" x14ac:dyDescent="0.25">
      <c r="A64" s="74">
        <v>55</v>
      </c>
      <c r="B64" s="75">
        <v>14.95</v>
      </c>
      <c r="C64" s="75">
        <v>0.85</v>
      </c>
    </row>
    <row r="65" spans="1:3" x14ac:dyDescent="0.25">
      <c r="A65" s="74">
        <v>56</v>
      </c>
      <c r="B65" s="75">
        <v>15.2</v>
      </c>
      <c r="C65" s="75">
        <v>0.87</v>
      </c>
    </row>
    <row r="66" spans="1:3" x14ac:dyDescent="0.25">
      <c r="A66" s="74">
        <v>57</v>
      </c>
      <c r="B66" s="75">
        <v>15.45</v>
      </c>
      <c r="C66" s="75">
        <v>0.88</v>
      </c>
    </row>
    <row r="67" spans="1:3" x14ac:dyDescent="0.25">
      <c r="A67" s="74">
        <v>58</v>
      </c>
      <c r="B67" s="75">
        <v>15.71</v>
      </c>
      <c r="C67" s="75">
        <v>0.9</v>
      </c>
    </row>
    <row r="68" spans="1:3" x14ac:dyDescent="0.25">
      <c r="A68" s="74">
        <v>59</v>
      </c>
      <c r="B68" s="75">
        <v>15.98</v>
      </c>
      <c r="C68" s="75">
        <v>0.91</v>
      </c>
    </row>
    <row r="69" spans="1:3" x14ac:dyDescent="0.25">
      <c r="A69" s="74">
        <v>60</v>
      </c>
      <c r="B69" s="75">
        <v>16.27</v>
      </c>
      <c r="C69" s="75">
        <v>0.93</v>
      </c>
    </row>
    <row r="70" spans="1:3" x14ac:dyDescent="0.25">
      <c r="A70" s="74">
        <v>61</v>
      </c>
      <c r="B70" s="75">
        <v>16.559999999999999</v>
      </c>
      <c r="C70" s="75">
        <v>0.94</v>
      </c>
    </row>
    <row r="71" spans="1:3" x14ac:dyDescent="0.25">
      <c r="A71" s="74">
        <v>62</v>
      </c>
      <c r="B71" s="75">
        <v>16.87</v>
      </c>
      <c r="C71" s="75">
        <v>0.96</v>
      </c>
    </row>
    <row r="72" spans="1:3" x14ac:dyDescent="0.25">
      <c r="A72" s="74">
        <v>63</v>
      </c>
      <c r="B72" s="75">
        <v>17.190000000000001</v>
      </c>
      <c r="C72" s="75">
        <v>0.98</v>
      </c>
    </row>
    <row r="73" spans="1:3" x14ac:dyDescent="0.25">
      <c r="A73" s="74">
        <v>64</v>
      </c>
      <c r="B73" s="75">
        <v>17.53</v>
      </c>
      <c r="C73" s="75">
        <v>0.99</v>
      </c>
    </row>
  </sheetData>
  <sheetProtection algorithmName="SHA-512" hashValue="jM10snryR4rvj09MWMboHTRfPHEHOo1alyTTLsoa/hUX9Uq1/WBC7Poj9brsTxEblW4Hve9BkYHiJ+dhTbiaUg==" saltValue="bPDo2C3Jc0bWccN+xCEwqg==" spinCount="100000" sheet="1" objects="1" scenarios="1"/>
  <conditionalFormatting sqref="A26:A73">
    <cfRule type="expression" dxfId="329" priority="19" stopIfTrue="1">
      <formula>MOD(ROW(),2)=0</formula>
    </cfRule>
    <cfRule type="expression" dxfId="328" priority="20" stopIfTrue="1">
      <formula>MOD(ROW(),2)&lt;&gt;0</formula>
    </cfRule>
  </conditionalFormatting>
  <conditionalFormatting sqref="B26:C73">
    <cfRule type="expression" dxfId="327" priority="21" stopIfTrue="1">
      <formula>MOD(ROW(),2)=0</formula>
    </cfRule>
    <cfRule type="expression" dxfId="326" priority="22" stopIfTrue="1">
      <formula>MOD(ROW(),2)&lt;&gt;0</formula>
    </cfRule>
  </conditionalFormatting>
  <conditionalFormatting sqref="A6:A21">
    <cfRule type="expression" dxfId="325" priority="13" stopIfTrue="1">
      <formula>MOD(ROW(),2)=0</formula>
    </cfRule>
    <cfRule type="expression" dxfId="324" priority="14" stopIfTrue="1">
      <formula>MOD(ROW(),2)&lt;&gt;0</formula>
    </cfRule>
  </conditionalFormatting>
  <conditionalFormatting sqref="B6:C16">
    <cfRule type="expression" dxfId="323" priority="9" stopIfTrue="1">
      <formula>MOD(ROW(),2)=0</formula>
    </cfRule>
    <cfRule type="expression" dxfId="322" priority="10" stopIfTrue="1">
      <formula>MOD(ROW(),2)&lt;&gt;0</formula>
    </cfRule>
  </conditionalFormatting>
  <conditionalFormatting sqref="B18:C18 B17">
    <cfRule type="expression" dxfId="321" priority="11" stopIfTrue="1">
      <formula>MOD(ROW(),2)=0</formula>
    </cfRule>
    <cfRule type="expression" dxfId="320" priority="12" stopIfTrue="1">
      <formula>MOD(ROW(),2)&lt;&gt;0</formula>
    </cfRule>
  </conditionalFormatting>
  <conditionalFormatting sqref="C17">
    <cfRule type="expression" dxfId="319" priority="7" stopIfTrue="1">
      <formula>MOD(ROW(),2)=0</formula>
    </cfRule>
    <cfRule type="expression" dxfId="318" priority="8" stopIfTrue="1">
      <formula>MOD(ROW(),2)&lt;&gt;0</formula>
    </cfRule>
  </conditionalFormatting>
  <conditionalFormatting sqref="B20:B21">
    <cfRule type="expression" dxfId="317" priority="3" stopIfTrue="1">
      <formula>MOD(ROW(),2)=0</formula>
    </cfRule>
    <cfRule type="expression" dxfId="316" priority="4" stopIfTrue="1">
      <formula>MOD(ROW(),2)&lt;&gt;0</formula>
    </cfRule>
  </conditionalFormatting>
  <conditionalFormatting sqref="C19:C21">
    <cfRule type="expression" dxfId="315" priority="5" stopIfTrue="1">
      <formula>MOD(ROW(),2)=0</formula>
    </cfRule>
    <cfRule type="expression" dxfId="314" priority="6" stopIfTrue="1">
      <formula>MOD(ROW(),2)&lt;&gt;0</formula>
    </cfRule>
  </conditionalFormatting>
  <conditionalFormatting sqref="B19">
    <cfRule type="expression" dxfId="313" priority="1" stopIfTrue="1">
      <formula>MOD(ROW(),2)=0</formula>
    </cfRule>
    <cfRule type="expression" dxfId="312" priority="2" stopIfTrue="1">
      <formula>MOD(ROW(),2)&lt;&gt;0</formula>
    </cfRule>
  </conditionalFormatting>
  <hyperlinks>
    <hyperlink ref="B24" location="Assumptions!A1" display="Assumptions" xr:uid="{DED2824C-2F87-43C4-BFC9-3A1C72A6BE8A}"/>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300-000000000000}">
  <sheetPr codeName="Sheet122"/>
  <dimension ref="A1:L59"/>
  <sheetViews>
    <sheetView showGridLines="0" zoomScale="85" zoomScaleNormal="85" workbookViewId="0">
      <selection activeCell="A4" sqref="A4"/>
    </sheetView>
  </sheetViews>
  <sheetFormatPr defaultColWidth="10" defaultRowHeight="12.5" x14ac:dyDescent="0.25"/>
  <cols>
    <col min="1" max="1" width="31.6328125" style="28" customWidth="1"/>
    <col min="2" max="2" width="30.36328125" style="28" customWidth="1"/>
    <col min="3" max="3" width="10.36328125" style="28" customWidth="1"/>
    <col min="4" max="4" width="10" style="28" customWidth="1"/>
    <col min="5" max="16384" width="10" style="28"/>
  </cols>
  <sheetData>
    <row r="1" spans="1:12" ht="20" x14ac:dyDescent="0.4">
      <c r="A1" s="40" t="s">
        <v>0</v>
      </c>
      <c r="B1" s="41"/>
      <c r="C1" s="41"/>
      <c r="D1" s="41"/>
      <c r="E1" s="41"/>
      <c r="F1" s="41"/>
      <c r="G1" s="41"/>
      <c r="H1" s="41"/>
      <c r="I1" s="41"/>
      <c r="K1" s="84"/>
    </row>
    <row r="2" spans="1:12" ht="15.5" x14ac:dyDescent="0.35">
      <c r="A2" s="42" t="str">
        <f>IF(title="&gt; Enter workbook title here","Enter workbook title in Cover sheet",title)</f>
        <v>Police_S - Consolidated Factor Spreadsheet</v>
      </c>
      <c r="B2" s="43"/>
      <c r="C2" s="43"/>
      <c r="D2" s="43"/>
      <c r="E2" s="43"/>
      <c r="F2" s="43"/>
      <c r="G2" s="43"/>
      <c r="H2" s="43"/>
      <c r="I2" s="43"/>
    </row>
    <row r="3" spans="1:12" ht="15.5" x14ac:dyDescent="0.35">
      <c r="A3" s="156" t="str">
        <f>TABLE_FACTOR_TYPE_1&amp;" - x-"&amp;TABLE_SERIES_NUMBER_1</f>
        <v>Scheme Pays AA - x-613</v>
      </c>
      <c r="B3" s="43"/>
      <c r="C3" s="43"/>
      <c r="D3" s="43"/>
      <c r="E3" s="43"/>
      <c r="F3" s="43"/>
      <c r="G3" s="43"/>
      <c r="H3" s="43"/>
      <c r="I3" s="43"/>
    </row>
    <row r="4" spans="1:12" x14ac:dyDescent="0.25">
      <c r="A4" s="45"/>
    </row>
    <row r="6" spans="1:12" ht="13" x14ac:dyDescent="0.3">
      <c r="A6" s="76" t="s">
        <v>606</v>
      </c>
      <c r="B6" s="78" t="s">
        <v>607</v>
      </c>
      <c r="C6" s="78"/>
      <c r="D6" s="109"/>
      <c r="E6" s="109"/>
      <c r="F6" s="109"/>
      <c r="G6" s="109"/>
      <c r="H6" s="109"/>
      <c r="I6" s="109"/>
      <c r="J6" s="109"/>
      <c r="K6" s="109"/>
      <c r="L6" s="109"/>
    </row>
    <row r="7" spans="1:12" x14ac:dyDescent="0.25">
      <c r="A7" s="77" t="s">
        <v>273</v>
      </c>
      <c r="B7" s="79" t="s">
        <v>72</v>
      </c>
      <c r="C7" s="79"/>
      <c r="D7" s="109"/>
      <c r="E7" s="109"/>
      <c r="F7" s="109"/>
      <c r="G7" s="109"/>
      <c r="H7" s="109"/>
      <c r="I7" s="109"/>
      <c r="J7" s="109"/>
      <c r="K7" s="109"/>
      <c r="L7" s="109"/>
    </row>
    <row r="8" spans="1:12" x14ac:dyDescent="0.25">
      <c r="A8" s="77" t="s">
        <v>274</v>
      </c>
      <c r="B8" s="79">
        <v>2006</v>
      </c>
      <c r="C8" s="79"/>
      <c r="D8" s="109"/>
      <c r="E8" s="109"/>
      <c r="F8" s="109"/>
      <c r="G8" s="109"/>
      <c r="H8" s="109"/>
      <c r="I8" s="109"/>
      <c r="J8" s="109"/>
      <c r="K8" s="109"/>
      <c r="L8" s="109"/>
    </row>
    <row r="9" spans="1:12" x14ac:dyDescent="0.25">
      <c r="A9" s="77" t="s">
        <v>275</v>
      </c>
      <c r="B9" s="79" t="s">
        <v>520</v>
      </c>
      <c r="C9" s="79"/>
      <c r="D9" s="109"/>
      <c r="E9" s="109"/>
      <c r="F9" s="109"/>
      <c r="G9" s="109"/>
      <c r="H9" s="109"/>
      <c r="I9" s="109"/>
      <c r="J9" s="109"/>
      <c r="K9" s="109"/>
      <c r="L9" s="109"/>
    </row>
    <row r="10" spans="1:12" ht="37.5" x14ac:dyDescent="0.25">
      <c r="A10" s="77" t="s">
        <v>6</v>
      </c>
      <c r="B10" s="79" t="s">
        <v>556</v>
      </c>
      <c r="C10" s="79"/>
      <c r="D10" s="109"/>
      <c r="E10" s="109"/>
      <c r="F10" s="109"/>
      <c r="G10" s="109"/>
      <c r="H10" s="109"/>
      <c r="I10" s="109"/>
      <c r="J10" s="109"/>
      <c r="K10" s="109"/>
      <c r="L10" s="109"/>
    </row>
    <row r="11" spans="1:12" x14ac:dyDescent="0.25">
      <c r="A11" s="77" t="s">
        <v>276</v>
      </c>
      <c r="B11" s="79" t="s">
        <v>308</v>
      </c>
      <c r="C11" s="79"/>
      <c r="D11" s="109"/>
      <c r="E11" s="109"/>
      <c r="F11" s="109"/>
      <c r="G11" s="109"/>
      <c r="H11" s="109"/>
      <c r="I11" s="109"/>
      <c r="J11" s="109"/>
      <c r="K11" s="109"/>
      <c r="L11" s="109"/>
    </row>
    <row r="12" spans="1:12" ht="25" x14ac:dyDescent="0.25">
      <c r="A12" s="77" t="s">
        <v>277</v>
      </c>
      <c r="B12" s="79" t="s">
        <v>525</v>
      </c>
      <c r="C12" s="79"/>
      <c r="D12" s="109"/>
      <c r="E12" s="109"/>
      <c r="F12" s="109"/>
      <c r="G12" s="109"/>
      <c r="H12" s="109"/>
      <c r="I12" s="109"/>
      <c r="J12" s="109"/>
      <c r="K12" s="109"/>
      <c r="L12" s="109"/>
    </row>
    <row r="13" spans="1:12" x14ac:dyDescent="0.25">
      <c r="A13" s="77" t="s">
        <v>614</v>
      </c>
      <c r="B13" s="79">
        <v>1</v>
      </c>
      <c r="C13" s="79"/>
      <c r="D13" s="109"/>
      <c r="E13" s="109"/>
      <c r="F13" s="109"/>
      <c r="G13" s="109"/>
      <c r="H13" s="109"/>
      <c r="I13" s="109"/>
      <c r="J13" s="109"/>
      <c r="K13" s="109"/>
      <c r="L13" s="109"/>
    </row>
    <row r="14" spans="1:12" x14ac:dyDescent="0.25">
      <c r="A14" s="77" t="s">
        <v>279</v>
      </c>
      <c r="B14" s="79">
        <v>613</v>
      </c>
      <c r="C14" s="79"/>
      <c r="D14" s="109"/>
      <c r="E14" s="109"/>
      <c r="F14" s="109"/>
      <c r="G14" s="109"/>
      <c r="H14" s="109"/>
      <c r="I14" s="109"/>
      <c r="J14" s="109"/>
      <c r="K14" s="109"/>
      <c r="L14" s="109"/>
    </row>
    <row r="15" spans="1:12" x14ac:dyDescent="0.25">
      <c r="A15" s="77" t="s">
        <v>617</v>
      </c>
      <c r="B15" s="79">
        <v>613</v>
      </c>
      <c r="C15" s="79"/>
      <c r="D15" s="109"/>
      <c r="E15" s="109"/>
      <c r="F15" s="109"/>
      <c r="G15" s="109"/>
      <c r="H15" s="109"/>
      <c r="I15" s="109"/>
      <c r="J15" s="109"/>
      <c r="K15" s="109"/>
      <c r="L15" s="109"/>
    </row>
    <row r="16" spans="1:12" x14ac:dyDescent="0.25">
      <c r="A16" s="77" t="s">
        <v>281</v>
      </c>
      <c r="B16" s="79" t="s">
        <v>558</v>
      </c>
      <c r="C16" s="79"/>
      <c r="D16" s="109"/>
      <c r="E16" s="109"/>
      <c r="F16" s="109"/>
      <c r="G16" s="109"/>
      <c r="H16" s="109"/>
      <c r="I16" s="109"/>
      <c r="J16" s="109"/>
      <c r="K16" s="109"/>
      <c r="L16" s="109"/>
    </row>
    <row r="17" spans="1:12" x14ac:dyDescent="0.25">
      <c r="A17" s="77" t="s">
        <v>282</v>
      </c>
      <c r="B17" s="203"/>
      <c r="C17" s="203"/>
      <c r="D17" s="109"/>
      <c r="E17" s="109"/>
      <c r="F17" s="109"/>
      <c r="G17" s="109"/>
      <c r="H17" s="109"/>
      <c r="I17" s="109"/>
      <c r="J17" s="109"/>
      <c r="K17" s="109"/>
      <c r="L17" s="109"/>
    </row>
    <row r="18" spans="1:12" x14ac:dyDescent="0.25">
      <c r="A18" s="77" t="s">
        <v>283</v>
      </c>
      <c r="B18" s="142">
        <v>45135</v>
      </c>
      <c r="C18" s="79"/>
      <c r="D18" s="109"/>
      <c r="E18" s="109"/>
      <c r="F18" s="109"/>
      <c r="G18" s="109"/>
      <c r="H18" s="109"/>
      <c r="I18" s="109"/>
      <c r="J18" s="109"/>
      <c r="K18" s="109"/>
      <c r="L18" s="109"/>
    </row>
    <row r="19" spans="1:12" x14ac:dyDescent="0.25">
      <c r="A19" s="77" t="s">
        <v>284</v>
      </c>
      <c r="B19" s="142">
        <v>45135</v>
      </c>
      <c r="C19" s="79"/>
      <c r="D19" s="109"/>
      <c r="E19" s="109"/>
      <c r="F19" s="109"/>
      <c r="G19" s="109"/>
      <c r="H19" s="109"/>
      <c r="I19" s="109"/>
      <c r="J19" s="109"/>
      <c r="K19" s="109"/>
      <c r="L19" s="109"/>
    </row>
    <row r="20" spans="1:12" x14ac:dyDescent="0.25">
      <c r="A20" s="77" t="s">
        <v>285</v>
      </c>
      <c r="B20" s="79" t="s">
        <v>293</v>
      </c>
      <c r="C20" s="79"/>
      <c r="D20" s="109"/>
      <c r="E20" s="109"/>
      <c r="F20" s="109"/>
      <c r="G20" s="109"/>
      <c r="H20" s="109"/>
      <c r="I20" s="109"/>
      <c r="J20" s="109"/>
      <c r="K20" s="109"/>
      <c r="L20" s="109"/>
    </row>
    <row r="21" spans="1:12" x14ac:dyDescent="0.25">
      <c r="A21" s="77" t="s">
        <v>689</v>
      </c>
      <c r="B21" s="79" t="s">
        <v>294</v>
      </c>
      <c r="C21" s="79"/>
      <c r="D21" s="109"/>
      <c r="E21" s="109"/>
      <c r="F21" s="109"/>
      <c r="G21" s="109"/>
      <c r="H21" s="109"/>
      <c r="I21" s="109"/>
      <c r="J21" s="109"/>
      <c r="K21" s="109"/>
      <c r="L21" s="109"/>
    </row>
    <row r="23" spans="1:12" x14ac:dyDescent="0.25">
      <c r="B23" s="84" t="str">
        <f>HYPERLINK("#'Factor List'!A1","Back to Factor List")</f>
        <v>Back to Factor List</v>
      </c>
    </row>
    <row r="24" spans="1:12" x14ac:dyDescent="0.25">
      <c r="B24" s="84" t="str">
        <f>HYPERLINK("#'Assumptions'!A1","Assumptions")</f>
        <v>Assumptions</v>
      </c>
    </row>
    <row r="26" spans="1:12" ht="13" x14ac:dyDescent="0.25">
      <c r="A26" s="73" t="s">
        <v>711</v>
      </c>
      <c r="B26" s="73">
        <v>55</v>
      </c>
      <c r="C26" s="73">
        <v>56</v>
      </c>
      <c r="D26" s="73">
        <v>57</v>
      </c>
      <c r="E26" s="73">
        <v>58</v>
      </c>
      <c r="F26" s="73">
        <v>59</v>
      </c>
      <c r="G26" s="73">
        <v>60</v>
      </c>
      <c r="H26" s="73">
        <v>61</v>
      </c>
      <c r="I26" s="73">
        <v>62</v>
      </c>
      <c r="J26" s="73">
        <v>63</v>
      </c>
      <c r="K26" s="73">
        <v>64</v>
      </c>
      <c r="L26" s="73">
        <v>65</v>
      </c>
    </row>
    <row r="27" spans="1:12" x14ac:dyDescent="0.25">
      <c r="A27" s="74">
        <v>0</v>
      </c>
      <c r="B27" s="81">
        <v>0.621</v>
      </c>
      <c r="C27" s="81">
        <v>0.64700000000000002</v>
      </c>
      <c r="D27" s="81">
        <v>0.67500000000000004</v>
      </c>
      <c r="E27" s="81">
        <v>0.70499999999999996</v>
      </c>
      <c r="F27" s="81">
        <v>0.73799999999999999</v>
      </c>
      <c r="G27" s="81">
        <v>0.77300000000000002</v>
      </c>
      <c r="H27" s="81">
        <v>0.81100000000000005</v>
      </c>
      <c r="I27" s="81">
        <v>0.85199999999999998</v>
      </c>
      <c r="J27" s="81">
        <v>0.89700000000000002</v>
      </c>
      <c r="K27" s="81">
        <v>0.94599999999999995</v>
      </c>
      <c r="L27" s="81">
        <v>1</v>
      </c>
    </row>
    <row r="28" spans="1:12" x14ac:dyDescent="0.25">
      <c r="A28" s="74">
        <v>1</v>
      </c>
      <c r="B28" s="81">
        <v>0.623</v>
      </c>
      <c r="C28" s="81">
        <v>0.64900000000000002</v>
      </c>
      <c r="D28" s="81">
        <v>0.67800000000000005</v>
      </c>
      <c r="E28" s="81">
        <v>0.70799999999999996</v>
      </c>
      <c r="F28" s="81">
        <v>0.74099999999999999</v>
      </c>
      <c r="G28" s="81">
        <v>0.77600000000000002</v>
      </c>
      <c r="H28" s="81">
        <v>0.81399999999999995</v>
      </c>
      <c r="I28" s="81">
        <v>0.85599999999999998</v>
      </c>
      <c r="J28" s="81">
        <v>0.90100000000000002</v>
      </c>
      <c r="K28" s="81">
        <v>0.95099999999999996</v>
      </c>
      <c r="L28" s="81"/>
    </row>
    <row r="29" spans="1:12" x14ac:dyDescent="0.25">
      <c r="A29" s="74">
        <v>2</v>
      </c>
      <c r="B29" s="81">
        <v>0.625</v>
      </c>
      <c r="C29" s="81">
        <v>0.65200000000000002</v>
      </c>
      <c r="D29" s="81">
        <v>0.68</v>
      </c>
      <c r="E29" s="81">
        <v>0.71099999999999997</v>
      </c>
      <c r="F29" s="81">
        <v>0.74299999999999999</v>
      </c>
      <c r="G29" s="81">
        <v>0.77900000000000003</v>
      </c>
      <c r="H29" s="81">
        <v>0.81799999999999995</v>
      </c>
      <c r="I29" s="81">
        <v>0.85899999999999999</v>
      </c>
      <c r="J29" s="81">
        <v>0.90500000000000003</v>
      </c>
      <c r="K29" s="81">
        <v>0.95499999999999996</v>
      </c>
      <c r="L29" s="81"/>
    </row>
    <row r="30" spans="1:12" x14ac:dyDescent="0.25">
      <c r="A30" s="74">
        <v>3</v>
      </c>
      <c r="B30" s="81">
        <v>0.627</v>
      </c>
      <c r="C30" s="81">
        <v>0.65400000000000003</v>
      </c>
      <c r="D30" s="81">
        <v>0.68300000000000005</v>
      </c>
      <c r="E30" s="81">
        <v>0.71299999999999997</v>
      </c>
      <c r="F30" s="81">
        <v>0.746</v>
      </c>
      <c r="G30" s="81">
        <v>0.78200000000000003</v>
      </c>
      <c r="H30" s="81">
        <v>0.82099999999999995</v>
      </c>
      <c r="I30" s="81">
        <v>0.86299999999999999</v>
      </c>
      <c r="J30" s="81">
        <v>0.90900000000000003</v>
      </c>
      <c r="K30" s="81">
        <v>0.96</v>
      </c>
      <c r="L30" s="81"/>
    </row>
    <row r="31" spans="1:12" x14ac:dyDescent="0.25">
      <c r="A31" s="74">
        <v>4</v>
      </c>
      <c r="B31" s="81">
        <v>0.63</v>
      </c>
      <c r="C31" s="81">
        <v>0.65600000000000003</v>
      </c>
      <c r="D31" s="81">
        <v>0.68500000000000005</v>
      </c>
      <c r="E31" s="81">
        <v>0.71599999999999997</v>
      </c>
      <c r="F31" s="81">
        <v>0.749</v>
      </c>
      <c r="G31" s="81">
        <v>0.78500000000000003</v>
      </c>
      <c r="H31" s="81">
        <v>0.82399999999999995</v>
      </c>
      <c r="I31" s="81">
        <v>0.86699999999999999</v>
      </c>
      <c r="J31" s="81">
        <v>0.91300000000000003</v>
      </c>
      <c r="K31" s="81">
        <v>0.96399999999999997</v>
      </c>
      <c r="L31" s="81"/>
    </row>
    <row r="32" spans="1:12" x14ac:dyDescent="0.25">
      <c r="A32" s="74">
        <v>5</v>
      </c>
      <c r="B32" s="81">
        <v>0.63200000000000001</v>
      </c>
      <c r="C32" s="81">
        <v>0.65900000000000003</v>
      </c>
      <c r="D32" s="81">
        <v>0.68799999999999994</v>
      </c>
      <c r="E32" s="81">
        <v>0.71899999999999997</v>
      </c>
      <c r="F32" s="81">
        <v>0.752</v>
      </c>
      <c r="G32" s="81">
        <v>0.78900000000000003</v>
      </c>
      <c r="H32" s="81">
        <v>0.82799999999999996</v>
      </c>
      <c r="I32" s="81">
        <v>0.871</v>
      </c>
      <c r="J32" s="81">
        <v>0.91700000000000004</v>
      </c>
      <c r="K32" s="81">
        <v>0.96899999999999997</v>
      </c>
      <c r="L32" s="81"/>
    </row>
    <row r="33" spans="1:12" x14ac:dyDescent="0.25">
      <c r="A33" s="74">
        <v>6</v>
      </c>
      <c r="B33" s="81">
        <v>0.63400000000000001</v>
      </c>
      <c r="C33" s="81">
        <v>0.66100000000000003</v>
      </c>
      <c r="D33" s="81">
        <v>0.69</v>
      </c>
      <c r="E33" s="81">
        <v>0.72099999999999997</v>
      </c>
      <c r="F33" s="81">
        <v>0.755</v>
      </c>
      <c r="G33" s="81">
        <v>0.79200000000000004</v>
      </c>
      <c r="H33" s="81">
        <v>0.83099999999999996</v>
      </c>
      <c r="I33" s="81">
        <v>0.874</v>
      </c>
      <c r="J33" s="81">
        <v>0.92200000000000004</v>
      </c>
      <c r="K33" s="81">
        <v>0.97299999999999998</v>
      </c>
      <c r="L33" s="81"/>
    </row>
    <row r="34" spans="1:12" x14ac:dyDescent="0.25">
      <c r="A34" s="74">
        <v>7</v>
      </c>
      <c r="B34" s="81">
        <v>0.63600000000000001</v>
      </c>
      <c r="C34" s="81">
        <v>0.66300000000000003</v>
      </c>
      <c r="D34" s="81">
        <v>0.69299999999999995</v>
      </c>
      <c r="E34" s="81">
        <v>0.72399999999999998</v>
      </c>
      <c r="F34" s="81">
        <v>0.75800000000000001</v>
      </c>
      <c r="G34" s="81">
        <v>0.79500000000000004</v>
      </c>
      <c r="H34" s="81">
        <v>0.83499999999999996</v>
      </c>
      <c r="I34" s="81">
        <v>0.878</v>
      </c>
      <c r="J34" s="81">
        <v>0.92600000000000005</v>
      </c>
      <c r="K34" s="81">
        <v>0.97799999999999998</v>
      </c>
      <c r="L34" s="81"/>
    </row>
    <row r="35" spans="1:12" x14ac:dyDescent="0.25">
      <c r="A35" s="74">
        <v>8</v>
      </c>
      <c r="B35" s="81">
        <v>0.63800000000000001</v>
      </c>
      <c r="C35" s="81">
        <v>0.66600000000000004</v>
      </c>
      <c r="D35" s="81">
        <v>0.69499999999999995</v>
      </c>
      <c r="E35" s="81">
        <v>0.72699999999999998</v>
      </c>
      <c r="F35" s="81">
        <v>0.76100000000000001</v>
      </c>
      <c r="G35" s="81">
        <v>0.79800000000000004</v>
      </c>
      <c r="H35" s="81">
        <v>0.83799999999999997</v>
      </c>
      <c r="I35" s="81">
        <v>0.88200000000000001</v>
      </c>
      <c r="J35" s="81">
        <v>0.93</v>
      </c>
      <c r="K35" s="81">
        <v>0.98199999999999998</v>
      </c>
      <c r="L35" s="81"/>
    </row>
    <row r="36" spans="1:12" x14ac:dyDescent="0.25">
      <c r="A36" s="74">
        <v>9</v>
      </c>
      <c r="B36" s="81">
        <v>0.64</v>
      </c>
      <c r="C36" s="81">
        <v>0.66800000000000004</v>
      </c>
      <c r="D36" s="81">
        <v>0.69799999999999995</v>
      </c>
      <c r="E36" s="81">
        <v>0.73</v>
      </c>
      <c r="F36" s="81">
        <v>0.76400000000000001</v>
      </c>
      <c r="G36" s="81">
        <v>0.80100000000000005</v>
      </c>
      <c r="H36" s="81">
        <v>0.84199999999999997</v>
      </c>
      <c r="I36" s="81">
        <v>0.88600000000000001</v>
      </c>
      <c r="J36" s="81">
        <v>0.93400000000000005</v>
      </c>
      <c r="K36" s="81">
        <v>0.98699999999999999</v>
      </c>
      <c r="L36" s="81"/>
    </row>
    <row r="37" spans="1:12" x14ac:dyDescent="0.25">
      <c r="A37" s="74">
        <v>10</v>
      </c>
      <c r="B37" s="81">
        <v>0.64300000000000002</v>
      </c>
      <c r="C37" s="81">
        <v>0.67</v>
      </c>
      <c r="D37" s="81">
        <v>0.7</v>
      </c>
      <c r="E37" s="81">
        <v>0.73199999999999998</v>
      </c>
      <c r="F37" s="81">
        <v>0.76700000000000002</v>
      </c>
      <c r="G37" s="81">
        <v>0.80400000000000005</v>
      </c>
      <c r="H37" s="81">
        <v>0.84499999999999997</v>
      </c>
      <c r="I37" s="81">
        <v>0.88900000000000001</v>
      </c>
      <c r="J37" s="81">
        <v>0.93799999999999994</v>
      </c>
      <c r="K37" s="81">
        <v>0.99099999999999999</v>
      </c>
      <c r="L37" s="81"/>
    </row>
    <row r="38" spans="1:12" x14ac:dyDescent="0.25">
      <c r="A38" s="74">
        <v>11</v>
      </c>
      <c r="B38" s="81">
        <v>0.64500000000000002</v>
      </c>
      <c r="C38" s="81">
        <v>0.67300000000000004</v>
      </c>
      <c r="D38" s="81">
        <v>0.70299999999999996</v>
      </c>
      <c r="E38" s="81">
        <v>0.73499999999999999</v>
      </c>
      <c r="F38" s="81">
        <v>0.77</v>
      </c>
      <c r="G38" s="81">
        <v>0.80800000000000005</v>
      </c>
      <c r="H38" s="81">
        <v>0.84899999999999998</v>
      </c>
      <c r="I38" s="81">
        <v>0.89300000000000002</v>
      </c>
      <c r="J38" s="81">
        <v>0.94199999999999995</v>
      </c>
      <c r="K38" s="81">
        <v>0.996</v>
      </c>
      <c r="L38" s="81"/>
    </row>
    <row r="39" spans="1:12" x14ac:dyDescent="0.25">
      <c r="A39"/>
      <c r="B39"/>
    </row>
    <row r="40" spans="1:12" ht="27.65" customHeight="1" x14ac:dyDescent="0.25">
      <c r="A40"/>
      <c r="B40"/>
    </row>
    <row r="41" spans="1:12" x14ac:dyDescent="0.25">
      <c r="A41"/>
      <c r="B41"/>
    </row>
    <row r="42" spans="1:12" x14ac:dyDescent="0.25">
      <c r="A42"/>
      <c r="B42"/>
    </row>
    <row r="43" spans="1:12" x14ac:dyDescent="0.25">
      <c r="A43"/>
      <c r="B43"/>
    </row>
    <row r="44" spans="1:12" x14ac:dyDescent="0.25">
      <c r="A44"/>
      <c r="B44"/>
    </row>
    <row r="45" spans="1:12" x14ac:dyDescent="0.25">
      <c r="A45"/>
      <c r="B45"/>
    </row>
    <row r="46" spans="1:12" x14ac:dyDescent="0.25">
      <c r="A46"/>
      <c r="B46"/>
    </row>
    <row r="47" spans="1:12" x14ac:dyDescent="0.25">
      <c r="A47"/>
      <c r="B47"/>
    </row>
    <row r="48" spans="1:1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sheetData>
  <sheetProtection algorithmName="SHA-512" hashValue="/MfoPGokvxu+X75Plk9ZwqxRH+yE7rxwtXkGYOgCSZBBKy9QXASPNm6KX18PpOfSHhBnFVm/9K+l/wxSxPyy5Q==" saltValue="15WO1subrvsS9/GY6QLo8g==" spinCount="100000" sheet="1" objects="1" scenarios="1"/>
  <conditionalFormatting sqref="A26:A38">
    <cfRule type="expression" dxfId="311" priority="23" stopIfTrue="1">
      <formula>MOD(ROW(),2)=0</formula>
    </cfRule>
    <cfRule type="expression" dxfId="310" priority="24" stopIfTrue="1">
      <formula>MOD(ROW(),2)&lt;&gt;0</formula>
    </cfRule>
  </conditionalFormatting>
  <conditionalFormatting sqref="B26:L38">
    <cfRule type="expression" dxfId="309" priority="25" stopIfTrue="1">
      <formula>MOD(ROW(),2)=0</formula>
    </cfRule>
    <cfRule type="expression" dxfId="308" priority="26" stopIfTrue="1">
      <formula>MOD(ROW(),2)&lt;&gt;0</formula>
    </cfRule>
  </conditionalFormatting>
  <conditionalFormatting sqref="A6:A21">
    <cfRule type="expression" dxfId="307" priority="13" stopIfTrue="1">
      <formula>MOD(ROW(),2)=0</formula>
    </cfRule>
    <cfRule type="expression" dxfId="306" priority="14" stopIfTrue="1">
      <formula>MOD(ROW(),2)&lt;&gt;0</formula>
    </cfRule>
  </conditionalFormatting>
  <conditionalFormatting sqref="D6:L21">
    <cfRule type="expression" dxfId="305" priority="15" stopIfTrue="1">
      <formula>MOD(ROW(),2)=0</formula>
    </cfRule>
    <cfRule type="expression" dxfId="304" priority="16" stopIfTrue="1">
      <formula>MOD(ROW(),2)&lt;&gt;0</formula>
    </cfRule>
  </conditionalFormatting>
  <conditionalFormatting sqref="B6:C16">
    <cfRule type="expression" dxfId="303" priority="9" stopIfTrue="1">
      <formula>MOD(ROW(),2)=0</formula>
    </cfRule>
    <cfRule type="expression" dxfId="302" priority="10" stopIfTrue="1">
      <formula>MOD(ROW(),2)&lt;&gt;0</formula>
    </cfRule>
  </conditionalFormatting>
  <conditionalFormatting sqref="B18:C18 B17">
    <cfRule type="expression" dxfId="301" priority="11" stopIfTrue="1">
      <formula>MOD(ROW(),2)=0</formula>
    </cfRule>
    <cfRule type="expression" dxfId="300" priority="12" stopIfTrue="1">
      <formula>MOD(ROW(),2)&lt;&gt;0</formula>
    </cfRule>
  </conditionalFormatting>
  <conditionalFormatting sqref="C17">
    <cfRule type="expression" dxfId="299" priority="7" stopIfTrue="1">
      <formula>MOD(ROW(),2)=0</formula>
    </cfRule>
    <cfRule type="expression" dxfId="298" priority="8" stopIfTrue="1">
      <formula>MOD(ROW(),2)&lt;&gt;0</formula>
    </cfRule>
  </conditionalFormatting>
  <conditionalFormatting sqref="B20:B21">
    <cfRule type="expression" dxfId="297" priority="3" stopIfTrue="1">
      <formula>MOD(ROW(),2)=0</formula>
    </cfRule>
    <cfRule type="expression" dxfId="296" priority="4" stopIfTrue="1">
      <formula>MOD(ROW(),2)&lt;&gt;0</formula>
    </cfRule>
  </conditionalFormatting>
  <conditionalFormatting sqref="C19:C21">
    <cfRule type="expression" dxfId="295" priority="5" stopIfTrue="1">
      <formula>MOD(ROW(),2)=0</formula>
    </cfRule>
    <cfRule type="expression" dxfId="294" priority="6" stopIfTrue="1">
      <formula>MOD(ROW(),2)&lt;&gt;0</formula>
    </cfRule>
  </conditionalFormatting>
  <conditionalFormatting sqref="B19">
    <cfRule type="expression" dxfId="293" priority="1" stopIfTrue="1">
      <formula>MOD(ROW(),2)=0</formula>
    </cfRule>
    <cfRule type="expression" dxfId="292" priority="2" stopIfTrue="1">
      <formula>MOD(ROW(),2)&lt;&gt;0</formula>
    </cfRule>
  </conditionalFormatting>
  <hyperlinks>
    <hyperlink ref="B24" location="Assumptions!A1" display="Assumptions" xr:uid="{0BA03273-9C00-4BF6-98F9-DC6E31ABB8FE}"/>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400-000000000000}">
  <sheetPr codeName="Sheet123"/>
  <dimension ref="A1:AW59"/>
  <sheetViews>
    <sheetView showGridLines="0" zoomScale="85" zoomScaleNormal="85" workbookViewId="0">
      <selection activeCell="A4" sqref="A4"/>
    </sheetView>
  </sheetViews>
  <sheetFormatPr defaultColWidth="10" defaultRowHeight="12.5" x14ac:dyDescent="0.25"/>
  <cols>
    <col min="1" max="1" width="31.6328125" style="28" customWidth="1"/>
    <col min="2" max="2" width="21" style="28" customWidth="1"/>
    <col min="3" max="3" width="10.36328125" style="28" customWidth="1"/>
    <col min="4" max="4" width="10" style="28" customWidth="1"/>
    <col min="5" max="16384" width="10" style="28"/>
  </cols>
  <sheetData>
    <row r="1" spans="1:49" ht="20" x14ac:dyDescent="0.4">
      <c r="A1" s="40" t="s">
        <v>0</v>
      </c>
      <c r="B1" s="41"/>
      <c r="C1" s="41"/>
      <c r="D1" s="41"/>
      <c r="E1" s="41"/>
      <c r="F1" s="41"/>
      <c r="G1" s="41"/>
      <c r="H1" s="41"/>
      <c r="I1" s="41"/>
      <c r="K1" s="84"/>
    </row>
    <row r="2" spans="1:49" ht="15.5" x14ac:dyDescent="0.35">
      <c r="A2" s="42" t="str">
        <f>IF(title="&gt; Enter workbook title here","Enter workbook title in Cover sheet",title)</f>
        <v>Police_S - Consolidated Factor Spreadsheet</v>
      </c>
      <c r="B2" s="43"/>
      <c r="C2" s="43"/>
      <c r="D2" s="43"/>
      <c r="E2" s="43"/>
      <c r="F2" s="43"/>
      <c r="G2" s="43"/>
      <c r="H2" s="43"/>
      <c r="I2" s="43"/>
    </row>
    <row r="3" spans="1:49" ht="15.5" x14ac:dyDescent="0.35">
      <c r="A3" s="156" t="str">
        <f>TABLE_FACTOR_TYPE_1&amp;" - x-"&amp;TABLE_SERIES_NUMBER_1</f>
        <v>Scheme Pays AA - x-614</v>
      </c>
      <c r="B3" s="43"/>
      <c r="C3" s="43"/>
      <c r="D3" s="43"/>
      <c r="E3" s="43"/>
      <c r="F3" s="43"/>
      <c r="G3" s="43"/>
      <c r="H3" s="43"/>
      <c r="I3" s="43"/>
    </row>
    <row r="4" spans="1:49" x14ac:dyDescent="0.25">
      <c r="A4" s="45"/>
    </row>
    <row r="6" spans="1:49" ht="13" x14ac:dyDescent="0.3">
      <c r="A6" s="76" t="s">
        <v>606</v>
      </c>
      <c r="B6" s="78" t="s">
        <v>607</v>
      </c>
      <c r="C6" s="78"/>
      <c r="D6" s="109"/>
      <c r="E6" s="109"/>
      <c r="F6" s="109"/>
      <c r="G6" s="109"/>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9"/>
      <c r="AL6" s="109"/>
      <c r="AM6" s="109"/>
      <c r="AN6" s="109"/>
      <c r="AO6" s="109"/>
      <c r="AP6" s="109"/>
      <c r="AQ6" s="109"/>
      <c r="AR6" s="109"/>
      <c r="AS6" s="109"/>
      <c r="AT6" s="109"/>
      <c r="AU6" s="109"/>
      <c r="AV6" s="109"/>
      <c r="AW6" s="109"/>
    </row>
    <row r="7" spans="1:49" x14ac:dyDescent="0.25">
      <c r="A7" s="77" t="s">
        <v>273</v>
      </c>
      <c r="B7" s="79" t="s">
        <v>72</v>
      </c>
      <c r="C7" s="79"/>
      <c r="D7" s="109"/>
      <c r="E7" s="109"/>
      <c r="F7" s="109"/>
      <c r="G7" s="109"/>
      <c r="H7" s="109"/>
      <c r="I7" s="109"/>
      <c r="J7" s="109"/>
      <c r="K7" s="109"/>
      <c r="L7" s="109"/>
      <c r="M7" s="109"/>
      <c r="N7" s="109"/>
      <c r="O7" s="109"/>
      <c r="P7" s="109"/>
      <c r="Q7" s="109"/>
      <c r="R7" s="109"/>
      <c r="S7" s="109"/>
      <c r="T7" s="109"/>
      <c r="U7" s="109"/>
      <c r="V7" s="109"/>
      <c r="W7" s="109"/>
      <c r="X7" s="109"/>
      <c r="Y7" s="109"/>
      <c r="Z7" s="109"/>
      <c r="AA7" s="109"/>
      <c r="AB7" s="109"/>
      <c r="AC7" s="109"/>
      <c r="AD7" s="109"/>
      <c r="AE7" s="109"/>
      <c r="AF7" s="109"/>
      <c r="AG7" s="109"/>
      <c r="AH7" s="109"/>
      <c r="AI7" s="109"/>
      <c r="AJ7" s="109"/>
      <c r="AK7" s="109"/>
      <c r="AL7" s="109"/>
      <c r="AM7" s="109"/>
      <c r="AN7" s="109"/>
      <c r="AO7" s="109"/>
      <c r="AP7" s="109"/>
      <c r="AQ7" s="109"/>
      <c r="AR7" s="109"/>
      <c r="AS7" s="109"/>
      <c r="AT7" s="109"/>
      <c r="AU7" s="109"/>
      <c r="AV7" s="109"/>
      <c r="AW7" s="109"/>
    </row>
    <row r="8" spans="1:49" x14ac:dyDescent="0.25">
      <c r="A8" s="77" t="s">
        <v>274</v>
      </c>
      <c r="B8" s="79">
        <v>2006</v>
      </c>
      <c r="C8" s="79"/>
      <c r="D8" s="109"/>
      <c r="E8" s="109"/>
      <c r="F8" s="109"/>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109"/>
      <c r="AJ8" s="109"/>
      <c r="AK8" s="109"/>
      <c r="AL8" s="109"/>
      <c r="AM8" s="109"/>
      <c r="AN8" s="109"/>
      <c r="AO8" s="109"/>
      <c r="AP8" s="109"/>
      <c r="AQ8" s="109"/>
      <c r="AR8" s="109"/>
      <c r="AS8" s="109"/>
      <c r="AT8" s="109"/>
      <c r="AU8" s="109"/>
      <c r="AV8" s="109"/>
      <c r="AW8" s="109"/>
    </row>
    <row r="9" spans="1:49" x14ac:dyDescent="0.25">
      <c r="A9" s="77" t="s">
        <v>275</v>
      </c>
      <c r="B9" s="79" t="s">
        <v>520</v>
      </c>
      <c r="C9" s="79"/>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9"/>
      <c r="AL9" s="109"/>
      <c r="AM9" s="109"/>
      <c r="AN9" s="109"/>
      <c r="AO9" s="109"/>
      <c r="AP9" s="109"/>
      <c r="AQ9" s="109"/>
      <c r="AR9" s="109"/>
      <c r="AS9" s="109"/>
      <c r="AT9" s="109"/>
      <c r="AU9" s="109"/>
      <c r="AV9" s="109"/>
      <c r="AW9" s="109"/>
    </row>
    <row r="10" spans="1:49" ht="37.5" x14ac:dyDescent="0.25">
      <c r="A10" s="77" t="s">
        <v>6</v>
      </c>
      <c r="B10" s="79" t="s">
        <v>559</v>
      </c>
      <c r="C10" s="7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09"/>
      <c r="AL10" s="109"/>
      <c r="AM10" s="109"/>
      <c r="AN10" s="109"/>
      <c r="AO10" s="109"/>
      <c r="AP10" s="109"/>
      <c r="AQ10" s="109"/>
      <c r="AR10" s="109"/>
      <c r="AS10" s="109"/>
      <c r="AT10" s="109"/>
      <c r="AU10" s="109"/>
      <c r="AV10" s="109"/>
      <c r="AW10" s="109"/>
    </row>
    <row r="11" spans="1:49" x14ac:dyDescent="0.25">
      <c r="A11" s="77" t="s">
        <v>276</v>
      </c>
      <c r="B11" s="79" t="s">
        <v>308</v>
      </c>
      <c r="C11" s="7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c r="AL11" s="109"/>
      <c r="AM11" s="109"/>
      <c r="AN11" s="109"/>
      <c r="AO11" s="109"/>
      <c r="AP11" s="109"/>
      <c r="AQ11" s="109"/>
      <c r="AR11" s="109"/>
      <c r="AS11" s="109"/>
      <c r="AT11" s="109"/>
      <c r="AU11" s="109"/>
      <c r="AV11" s="109"/>
      <c r="AW11" s="109"/>
    </row>
    <row r="12" spans="1:49" ht="25" x14ac:dyDescent="0.25">
      <c r="A12" s="77" t="s">
        <v>277</v>
      </c>
      <c r="B12" s="79" t="s">
        <v>525</v>
      </c>
      <c r="C12" s="7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9"/>
      <c r="AL12" s="109"/>
      <c r="AM12" s="109"/>
      <c r="AN12" s="109"/>
      <c r="AO12" s="109"/>
      <c r="AP12" s="109"/>
      <c r="AQ12" s="109"/>
      <c r="AR12" s="109"/>
      <c r="AS12" s="109"/>
      <c r="AT12" s="109"/>
      <c r="AU12" s="109"/>
      <c r="AV12" s="109"/>
      <c r="AW12" s="109"/>
    </row>
    <row r="13" spans="1:49" x14ac:dyDescent="0.25">
      <c r="A13" s="77" t="s">
        <v>614</v>
      </c>
      <c r="B13" s="79">
        <v>1</v>
      </c>
      <c r="C13" s="79"/>
      <c r="D13" s="109"/>
      <c r="E13" s="109"/>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109"/>
      <c r="AL13" s="109"/>
      <c r="AM13" s="109"/>
      <c r="AN13" s="109"/>
      <c r="AO13" s="109"/>
      <c r="AP13" s="109"/>
      <c r="AQ13" s="109"/>
      <c r="AR13" s="109"/>
      <c r="AS13" s="109"/>
      <c r="AT13" s="109"/>
      <c r="AU13" s="109"/>
      <c r="AV13" s="109"/>
      <c r="AW13" s="109"/>
    </row>
    <row r="14" spans="1:49" x14ac:dyDescent="0.25">
      <c r="A14" s="77" t="s">
        <v>279</v>
      </c>
      <c r="B14" s="79">
        <v>614</v>
      </c>
      <c r="C14" s="79"/>
      <c r="D14" s="109"/>
      <c r="E14" s="109"/>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109"/>
      <c r="AU14" s="109"/>
      <c r="AV14" s="109"/>
      <c r="AW14" s="109"/>
    </row>
    <row r="15" spans="1:49" x14ac:dyDescent="0.25">
      <c r="A15" s="77" t="s">
        <v>617</v>
      </c>
      <c r="B15" s="79">
        <v>614</v>
      </c>
      <c r="C15" s="79"/>
      <c r="D15" s="109"/>
      <c r="E15" s="109"/>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109"/>
      <c r="AL15" s="109"/>
      <c r="AM15" s="109"/>
      <c r="AN15" s="109"/>
      <c r="AO15" s="109"/>
      <c r="AP15" s="109"/>
      <c r="AQ15" s="109"/>
      <c r="AR15" s="109"/>
      <c r="AS15" s="109"/>
      <c r="AT15" s="109"/>
      <c r="AU15" s="109"/>
      <c r="AV15" s="109"/>
      <c r="AW15" s="109"/>
    </row>
    <row r="16" spans="1:49" x14ac:dyDescent="0.25">
      <c r="A16" s="77" t="s">
        <v>281</v>
      </c>
      <c r="B16" s="79" t="s">
        <v>561</v>
      </c>
      <c r="C16" s="7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09"/>
      <c r="AL16" s="109"/>
      <c r="AM16" s="109"/>
      <c r="AN16" s="109"/>
      <c r="AO16" s="109"/>
      <c r="AP16" s="109"/>
      <c r="AQ16" s="109"/>
      <c r="AR16" s="109"/>
      <c r="AS16" s="109"/>
      <c r="AT16" s="109"/>
      <c r="AU16" s="109"/>
      <c r="AV16" s="109"/>
      <c r="AW16" s="109"/>
    </row>
    <row r="17" spans="1:49" x14ac:dyDescent="0.25">
      <c r="A17" s="77" t="s">
        <v>282</v>
      </c>
      <c r="B17" s="203"/>
      <c r="C17" s="203"/>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c r="AS17" s="109"/>
      <c r="AT17" s="109"/>
      <c r="AU17" s="109"/>
      <c r="AV17" s="109"/>
      <c r="AW17" s="109"/>
    </row>
    <row r="18" spans="1:49" x14ac:dyDescent="0.25">
      <c r="A18" s="77" t="s">
        <v>283</v>
      </c>
      <c r="B18" s="142">
        <v>45135</v>
      </c>
      <c r="C18" s="79"/>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109"/>
      <c r="AL18" s="109"/>
      <c r="AM18" s="109"/>
      <c r="AN18" s="109"/>
      <c r="AO18" s="109"/>
      <c r="AP18" s="109"/>
      <c r="AQ18" s="109"/>
      <c r="AR18" s="109"/>
      <c r="AS18" s="109"/>
      <c r="AT18" s="109"/>
      <c r="AU18" s="109"/>
      <c r="AV18" s="109"/>
      <c r="AW18" s="109"/>
    </row>
    <row r="19" spans="1:49" x14ac:dyDescent="0.25">
      <c r="A19" s="77" t="s">
        <v>284</v>
      </c>
      <c r="B19" s="142">
        <v>45135</v>
      </c>
      <c r="C19" s="7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c r="AL19" s="109"/>
      <c r="AM19" s="109"/>
      <c r="AN19" s="109"/>
      <c r="AO19" s="109"/>
      <c r="AP19" s="109"/>
      <c r="AQ19" s="109"/>
      <c r="AR19" s="109"/>
      <c r="AS19" s="109"/>
      <c r="AT19" s="109"/>
      <c r="AU19" s="109"/>
      <c r="AV19" s="109"/>
      <c r="AW19" s="109"/>
    </row>
    <row r="20" spans="1:49" x14ac:dyDescent="0.25">
      <c r="A20" s="77" t="s">
        <v>285</v>
      </c>
      <c r="B20" s="79" t="s">
        <v>293</v>
      </c>
      <c r="C20" s="79"/>
      <c r="D20" s="109"/>
      <c r="E20" s="109"/>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109"/>
      <c r="AL20" s="109"/>
      <c r="AM20" s="109"/>
      <c r="AN20" s="109"/>
      <c r="AO20" s="109"/>
      <c r="AP20" s="109"/>
      <c r="AQ20" s="109"/>
      <c r="AR20" s="109"/>
      <c r="AS20" s="109"/>
      <c r="AT20" s="109"/>
      <c r="AU20" s="109"/>
      <c r="AV20" s="109"/>
      <c r="AW20" s="109"/>
    </row>
    <row r="21" spans="1:49" x14ac:dyDescent="0.25">
      <c r="A21" s="77" t="s">
        <v>689</v>
      </c>
      <c r="B21" s="79" t="s">
        <v>294</v>
      </c>
      <c r="C21" s="79"/>
      <c r="D21" s="109"/>
      <c r="E21" s="109"/>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109"/>
      <c r="AL21" s="109"/>
      <c r="AM21" s="109"/>
      <c r="AN21" s="109"/>
      <c r="AO21" s="109"/>
      <c r="AP21" s="109"/>
      <c r="AQ21" s="109"/>
      <c r="AR21" s="109"/>
      <c r="AS21" s="109"/>
      <c r="AT21" s="109"/>
      <c r="AU21" s="109"/>
      <c r="AV21" s="109"/>
      <c r="AW21" s="109"/>
    </row>
    <row r="23" spans="1:49" x14ac:dyDescent="0.25">
      <c r="B23" s="84" t="str">
        <f>HYPERLINK("#'Factor List'!A1","Back to Factor List")</f>
        <v>Back to Factor List</v>
      </c>
    </row>
    <row r="24" spans="1:49" x14ac:dyDescent="0.25">
      <c r="B24" s="84" t="str">
        <f>HYPERLINK("#'Assumptions'!A1","Assumptions")</f>
        <v>Assumptions</v>
      </c>
    </row>
    <row r="26" spans="1:49" ht="13" x14ac:dyDescent="0.25">
      <c r="A26" s="73" t="s">
        <v>711</v>
      </c>
      <c r="B26" s="73">
        <v>18</v>
      </c>
      <c r="C26" s="73">
        <v>19</v>
      </c>
      <c r="D26" s="73">
        <v>20</v>
      </c>
      <c r="E26" s="73">
        <v>21</v>
      </c>
      <c r="F26" s="73">
        <v>22</v>
      </c>
      <c r="G26" s="73">
        <v>23</v>
      </c>
      <c r="H26" s="73">
        <v>24</v>
      </c>
      <c r="I26" s="73">
        <v>25</v>
      </c>
      <c r="J26" s="73">
        <v>26</v>
      </c>
      <c r="K26" s="73">
        <v>27</v>
      </c>
      <c r="L26" s="73">
        <v>28</v>
      </c>
      <c r="M26" s="73">
        <v>29</v>
      </c>
      <c r="N26" s="73">
        <v>30</v>
      </c>
      <c r="O26" s="73">
        <v>31</v>
      </c>
      <c r="P26" s="73">
        <v>32</v>
      </c>
      <c r="Q26" s="73">
        <v>33</v>
      </c>
      <c r="R26" s="73">
        <v>34</v>
      </c>
      <c r="S26" s="73">
        <v>35</v>
      </c>
      <c r="T26" s="73">
        <v>36</v>
      </c>
      <c r="U26" s="73">
        <v>37</v>
      </c>
      <c r="V26" s="73">
        <v>38</v>
      </c>
      <c r="W26" s="73">
        <v>39</v>
      </c>
      <c r="X26" s="73">
        <v>40</v>
      </c>
      <c r="Y26" s="73">
        <v>41</v>
      </c>
      <c r="Z26" s="73">
        <v>42</v>
      </c>
      <c r="AA26" s="73">
        <v>43</v>
      </c>
      <c r="AB26" s="73">
        <v>44</v>
      </c>
      <c r="AC26" s="73">
        <v>45</v>
      </c>
      <c r="AD26" s="73">
        <v>46</v>
      </c>
      <c r="AE26" s="73">
        <v>47</v>
      </c>
      <c r="AF26" s="73">
        <v>48</v>
      </c>
      <c r="AG26" s="73">
        <v>49</v>
      </c>
      <c r="AH26" s="73">
        <v>50</v>
      </c>
      <c r="AI26" s="73">
        <v>51</v>
      </c>
      <c r="AJ26" s="73">
        <v>52</v>
      </c>
      <c r="AK26" s="73">
        <v>53</v>
      </c>
      <c r="AL26" s="73">
        <v>54</v>
      </c>
      <c r="AM26" s="73">
        <v>55</v>
      </c>
      <c r="AN26" s="73">
        <v>56</v>
      </c>
      <c r="AO26" s="73">
        <v>57</v>
      </c>
      <c r="AP26" s="73">
        <v>58</v>
      </c>
      <c r="AQ26" s="73">
        <v>59</v>
      </c>
      <c r="AR26" s="73">
        <v>60</v>
      </c>
      <c r="AS26" s="73">
        <v>61</v>
      </c>
      <c r="AT26" s="73">
        <v>62</v>
      </c>
      <c r="AU26" s="73">
        <v>63</v>
      </c>
      <c r="AV26" s="73">
        <v>64</v>
      </c>
      <c r="AW26" s="73">
        <v>65</v>
      </c>
    </row>
    <row r="27" spans="1:49" x14ac:dyDescent="0.25">
      <c r="A27" s="74">
        <v>0</v>
      </c>
      <c r="B27" s="81">
        <v>0.19900000000000001</v>
      </c>
      <c r="C27" s="81">
        <v>0.20300000000000001</v>
      </c>
      <c r="D27" s="81">
        <v>0.20799999999999999</v>
      </c>
      <c r="E27" s="81">
        <v>0.21299999999999999</v>
      </c>
      <c r="F27" s="81">
        <v>0.218</v>
      </c>
      <c r="G27" s="81">
        <v>0.223</v>
      </c>
      <c r="H27" s="81">
        <v>0.22800000000000001</v>
      </c>
      <c r="I27" s="81">
        <v>0.23400000000000001</v>
      </c>
      <c r="J27" s="81">
        <v>0.23899999999999999</v>
      </c>
      <c r="K27" s="81">
        <v>0.245</v>
      </c>
      <c r="L27" s="81">
        <v>0.251</v>
      </c>
      <c r="M27" s="81">
        <v>0.25800000000000001</v>
      </c>
      <c r="N27" s="81">
        <v>0.26400000000000001</v>
      </c>
      <c r="O27" s="81">
        <v>0.27100000000000002</v>
      </c>
      <c r="P27" s="81">
        <v>0.27800000000000002</v>
      </c>
      <c r="Q27" s="81">
        <v>0.28599999999999998</v>
      </c>
      <c r="R27" s="81">
        <v>0.29399999999999998</v>
      </c>
      <c r="S27" s="81">
        <v>0.30199999999999999</v>
      </c>
      <c r="T27" s="81">
        <v>0.31</v>
      </c>
      <c r="U27" s="81">
        <v>0.31900000000000001</v>
      </c>
      <c r="V27" s="81">
        <v>0.32900000000000001</v>
      </c>
      <c r="W27" s="81">
        <v>0.33800000000000002</v>
      </c>
      <c r="X27" s="81">
        <v>0.34899999999999998</v>
      </c>
      <c r="Y27" s="81">
        <v>0.35899999999999999</v>
      </c>
      <c r="Z27" s="81">
        <v>0.371</v>
      </c>
      <c r="AA27" s="81">
        <v>0.38300000000000001</v>
      </c>
      <c r="AB27" s="81">
        <v>0.39500000000000002</v>
      </c>
      <c r="AC27" s="81">
        <v>0.40899999999999997</v>
      </c>
      <c r="AD27" s="81">
        <v>0.42299999999999999</v>
      </c>
      <c r="AE27" s="81">
        <v>0.438</v>
      </c>
      <c r="AF27" s="81">
        <v>0.45300000000000001</v>
      </c>
      <c r="AG27" s="81">
        <v>0.47</v>
      </c>
      <c r="AH27" s="81">
        <v>0.48799999999999999</v>
      </c>
      <c r="AI27" s="81">
        <v>0.50700000000000001</v>
      </c>
      <c r="AJ27" s="81">
        <v>0.52700000000000002</v>
      </c>
      <c r="AK27" s="81">
        <v>0.54900000000000004</v>
      </c>
      <c r="AL27" s="81">
        <v>0.57199999999999995</v>
      </c>
      <c r="AM27" s="81">
        <v>0.59699999999999998</v>
      </c>
      <c r="AN27" s="81">
        <v>0.624</v>
      </c>
      <c r="AO27" s="81">
        <v>0.65300000000000002</v>
      </c>
      <c r="AP27" s="81">
        <v>0.68400000000000005</v>
      </c>
      <c r="AQ27" s="81">
        <v>0.71799999999999997</v>
      </c>
      <c r="AR27" s="81">
        <v>0.755</v>
      </c>
      <c r="AS27" s="81">
        <v>0.79500000000000004</v>
      </c>
      <c r="AT27" s="81">
        <v>0.83899999999999997</v>
      </c>
      <c r="AU27" s="81">
        <v>0.88800000000000001</v>
      </c>
      <c r="AV27" s="81">
        <v>0.94099999999999995</v>
      </c>
      <c r="AW27" s="81">
        <v>1</v>
      </c>
    </row>
    <row r="28" spans="1:49" x14ac:dyDescent="0.25">
      <c r="A28" s="74">
        <v>1</v>
      </c>
      <c r="B28" s="81">
        <v>0.19900000000000001</v>
      </c>
      <c r="C28" s="81">
        <v>0.20399999999999999</v>
      </c>
      <c r="D28" s="81">
        <v>0.20799999999999999</v>
      </c>
      <c r="E28" s="81">
        <v>0.21299999999999999</v>
      </c>
      <c r="F28" s="81">
        <v>0.218</v>
      </c>
      <c r="G28" s="81">
        <v>0.223</v>
      </c>
      <c r="H28" s="81">
        <v>0.22900000000000001</v>
      </c>
      <c r="I28" s="81">
        <v>0.23400000000000001</v>
      </c>
      <c r="J28" s="81">
        <v>0.24</v>
      </c>
      <c r="K28" s="81">
        <v>0.246</v>
      </c>
      <c r="L28" s="81">
        <v>0.252</v>
      </c>
      <c r="M28" s="81">
        <v>0.25800000000000001</v>
      </c>
      <c r="N28" s="81">
        <v>0.26500000000000001</v>
      </c>
      <c r="O28" s="81">
        <v>0.27200000000000002</v>
      </c>
      <c r="P28" s="81">
        <v>0.27900000000000003</v>
      </c>
      <c r="Q28" s="81">
        <v>0.28699999999999998</v>
      </c>
      <c r="R28" s="81">
        <v>0.29399999999999998</v>
      </c>
      <c r="S28" s="81">
        <v>0.30299999999999999</v>
      </c>
      <c r="T28" s="81">
        <v>0.311</v>
      </c>
      <c r="U28" s="81">
        <v>0.32</v>
      </c>
      <c r="V28" s="81">
        <v>0.32900000000000001</v>
      </c>
      <c r="W28" s="81">
        <v>0.33900000000000002</v>
      </c>
      <c r="X28" s="81">
        <v>0.35</v>
      </c>
      <c r="Y28" s="81">
        <v>0.36</v>
      </c>
      <c r="Z28" s="81">
        <v>0.372</v>
      </c>
      <c r="AA28" s="81">
        <v>0.38400000000000001</v>
      </c>
      <c r="AB28" s="81">
        <v>0.39600000000000002</v>
      </c>
      <c r="AC28" s="81">
        <v>0.41</v>
      </c>
      <c r="AD28" s="81">
        <v>0.42399999999999999</v>
      </c>
      <c r="AE28" s="81">
        <v>0.439</v>
      </c>
      <c r="AF28" s="81">
        <v>0.45500000000000002</v>
      </c>
      <c r="AG28" s="81">
        <v>0.47099999999999997</v>
      </c>
      <c r="AH28" s="81">
        <v>0.48899999999999999</v>
      </c>
      <c r="AI28" s="81">
        <v>0.50800000000000001</v>
      </c>
      <c r="AJ28" s="81">
        <v>0.52900000000000003</v>
      </c>
      <c r="AK28" s="81">
        <v>0.55100000000000005</v>
      </c>
      <c r="AL28" s="81">
        <v>0.57399999999999995</v>
      </c>
      <c r="AM28" s="81">
        <v>0.59899999999999998</v>
      </c>
      <c r="AN28" s="81">
        <v>0.626</v>
      </c>
      <c r="AO28" s="81">
        <v>0.65500000000000003</v>
      </c>
      <c r="AP28" s="81">
        <v>0.68700000000000006</v>
      </c>
      <c r="AQ28" s="81">
        <v>0.72099999999999997</v>
      </c>
      <c r="AR28" s="81">
        <v>0.75800000000000001</v>
      </c>
      <c r="AS28" s="81">
        <v>0.79900000000000004</v>
      </c>
      <c r="AT28" s="81">
        <v>0.84299999999999997</v>
      </c>
      <c r="AU28" s="81">
        <v>0.89200000000000002</v>
      </c>
      <c r="AV28" s="81">
        <v>0.94599999999999995</v>
      </c>
      <c r="AW28" s="81"/>
    </row>
    <row r="29" spans="1:49" x14ac:dyDescent="0.25">
      <c r="A29" s="74">
        <v>2</v>
      </c>
      <c r="B29" s="81">
        <v>0.2</v>
      </c>
      <c r="C29" s="81">
        <v>0.20399999999999999</v>
      </c>
      <c r="D29" s="81">
        <v>0.20899999999999999</v>
      </c>
      <c r="E29" s="81">
        <v>0.214</v>
      </c>
      <c r="F29" s="81">
        <v>0.219</v>
      </c>
      <c r="G29" s="81">
        <v>0.224</v>
      </c>
      <c r="H29" s="81">
        <v>0.22900000000000001</v>
      </c>
      <c r="I29" s="81">
        <v>0.23499999999999999</v>
      </c>
      <c r="J29" s="81">
        <v>0.24</v>
      </c>
      <c r="K29" s="81">
        <v>0.246</v>
      </c>
      <c r="L29" s="81">
        <v>0.252</v>
      </c>
      <c r="M29" s="81">
        <v>0.25900000000000001</v>
      </c>
      <c r="N29" s="81">
        <v>0.26500000000000001</v>
      </c>
      <c r="O29" s="81">
        <v>0.27200000000000002</v>
      </c>
      <c r="P29" s="81">
        <v>0.28000000000000003</v>
      </c>
      <c r="Q29" s="81">
        <v>0.28699999999999998</v>
      </c>
      <c r="R29" s="81">
        <v>0.29499999999999998</v>
      </c>
      <c r="S29" s="81">
        <v>0.30299999999999999</v>
      </c>
      <c r="T29" s="81">
        <v>0.312</v>
      </c>
      <c r="U29" s="81">
        <v>0.32100000000000001</v>
      </c>
      <c r="V29" s="81">
        <v>0.33</v>
      </c>
      <c r="W29" s="81">
        <v>0.34</v>
      </c>
      <c r="X29" s="81">
        <v>0.35</v>
      </c>
      <c r="Y29" s="81">
        <v>0.36099999999999999</v>
      </c>
      <c r="Z29" s="81">
        <v>0.373</v>
      </c>
      <c r="AA29" s="81">
        <v>0.38500000000000001</v>
      </c>
      <c r="AB29" s="81">
        <v>0.39800000000000002</v>
      </c>
      <c r="AC29" s="81">
        <v>0.41099999999999998</v>
      </c>
      <c r="AD29" s="81">
        <v>0.42499999999999999</v>
      </c>
      <c r="AE29" s="81">
        <v>0.44</v>
      </c>
      <c r="AF29" s="81">
        <v>0.45600000000000002</v>
      </c>
      <c r="AG29" s="81">
        <v>0.47299999999999998</v>
      </c>
      <c r="AH29" s="81">
        <v>0.49099999999999999</v>
      </c>
      <c r="AI29" s="81">
        <v>0.51</v>
      </c>
      <c r="AJ29" s="81">
        <v>0.53100000000000003</v>
      </c>
      <c r="AK29" s="81">
        <v>0.55300000000000005</v>
      </c>
      <c r="AL29" s="81">
        <v>0.57599999999999996</v>
      </c>
      <c r="AM29" s="81">
        <v>0.60099999999999998</v>
      </c>
      <c r="AN29" s="81">
        <v>0.629</v>
      </c>
      <c r="AO29" s="81">
        <v>0.65800000000000003</v>
      </c>
      <c r="AP29" s="81">
        <v>0.69</v>
      </c>
      <c r="AQ29" s="81">
        <v>0.72399999999999998</v>
      </c>
      <c r="AR29" s="81">
        <v>0.76200000000000001</v>
      </c>
      <c r="AS29" s="81">
        <v>0.80300000000000005</v>
      </c>
      <c r="AT29" s="81">
        <v>0.84699999999999998</v>
      </c>
      <c r="AU29" s="81">
        <v>0.89700000000000002</v>
      </c>
      <c r="AV29" s="81">
        <v>0.95099999999999996</v>
      </c>
      <c r="AW29" s="81"/>
    </row>
    <row r="30" spans="1:49" x14ac:dyDescent="0.25">
      <c r="A30" s="74">
        <v>3</v>
      </c>
      <c r="B30" s="81">
        <v>0.2</v>
      </c>
      <c r="C30" s="81">
        <v>0.20499999999999999</v>
      </c>
      <c r="D30" s="81">
        <v>0.20899999999999999</v>
      </c>
      <c r="E30" s="81">
        <v>0.214</v>
      </c>
      <c r="F30" s="81">
        <v>0.219</v>
      </c>
      <c r="G30" s="81">
        <v>0.224</v>
      </c>
      <c r="H30" s="81">
        <v>0.23</v>
      </c>
      <c r="I30" s="81">
        <v>0.23499999999999999</v>
      </c>
      <c r="J30" s="81">
        <v>0.24099999999999999</v>
      </c>
      <c r="K30" s="81">
        <v>0.247</v>
      </c>
      <c r="L30" s="81">
        <v>0.253</v>
      </c>
      <c r="M30" s="81">
        <v>0.25900000000000001</v>
      </c>
      <c r="N30" s="81">
        <v>0.26600000000000001</v>
      </c>
      <c r="O30" s="81">
        <v>0.27300000000000002</v>
      </c>
      <c r="P30" s="81">
        <v>0.28000000000000003</v>
      </c>
      <c r="Q30" s="81">
        <v>0.28799999999999998</v>
      </c>
      <c r="R30" s="81">
        <v>0.29599999999999999</v>
      </c>
      <c r="S30" s="81">
        <v>0.30399999999999999</v>
      </c>
      <c r="T30" s="81">
        <v>0.313</v>
      </c>
      <c r="U30" s="81">
        <v>0.32200000000000001</v>
      </c>
      <c r="V30" s="81">
        <v>0.33100000000000002</v>
      </c>
      <c r="W30" s="81">
        <v>0.34100000000000003</v>
      </c>
      <c r="X30" s="81">
        <v>0.35099999999999998</v>
      </c>
      <c r="Y30" s="81">
        <v>0.36199999999999999</v>
      </c>
      <c r="Z30" s="81">
        <v>0.374</v>
      </c>
      <c r="AA30" s="81">
        <v>0.38600000000000001</v>
      </c>
      <c r="AB30" s="81">
        <v>0.39900000000000002</v>
      </c>
      <c r="AC30" s="81">
        <v>0.41199999999999998</v>
      </c>
      <c r="AD30" s="81">
        <v>0.42599999999999999</v>
      </c>
      <c r="AE30" s="81">
        <v>0.441</v>
      </c>
      <c r="AF30" s="81">
        <v>0.45700000000000002</v>
      </c>
      <c r="AG30" s="81">
        <v>0.47399999999999998</v>
      </c>
      <c r="AH30" s="81">
        <v>0.49299999999999999</v>
      </c>
      <c r="AI30" s="81">
        <v>0.51200000000000001</v>
      </c>
      <c r="AJ30" s="81">
        <v>0.53200000000000003</v>
      </c>
      <c r="AK30" s="81">
        <v>0.55500000000000005</v>
      </c>
      <c r="AL30" s="81">
        <v>0.57799999999999996</v>
      </c>
      <c r="AM30" s="81">
        <v>0.60399999999999998</v>
      </c>
      <c r="AN30" s="81">
        <v>0.63100000000000001</v>
      </c>
      <c r="AO30" s="81">
        <v>0.66100000000000003</v>
      </c>
      <c r="AP30" s="81">
        <v>0.69199999999999995</v>
      </c>
      <c r="AQ30" s="81">
        <v>0.72699999999999998</v>
      </c>
      <c r="AR30" s="81">
        <v>0.76500000000000001</v>
      </c>
      <c r="AS30" s="81">
        <v>0.80600000000000005</v>
      </c>
      <c r="AT30" s="81">
        <v>0.85099999999999998</v>
      </c>
      <c r="AU30" s="81">
        <v>0.90100000000000002</v>
      </c>
      <c r="AV30" s="81">
        <v>0.95599999999999996</v>
      </c>
      <c r="AW30" s="81"/>
    </row>
    <row r="31" spans="1:49" x14ac:dyDescent="0.25">
      <c r="A31" s="74">
        <v>4</v>
      </c>
      <c r="B31" s="81">
        <v>0.2</v>
      </c>
      <c r="C31" s="81">
        <v>0.20499999999999999</v>
      </c>
      <c r="D31" s="81">
        <v>0.21</v>
      </c>
      <c r="E31" s="81">
        <v>0.214</v>
      </c>
      <c r="F31" s="81">
        <v>0.219</v>
      </c>
      <c r="G31" s="81">
        <v>0.22500000000000001</v>
      </c>
      <c r="H31" s="81">
        <v>0.23</v>
      </c>
      <c r="I31" s="81">
        <v>0.23599999999999999</v>
      </c>
      <c r="J31" s="81">
        <v>0.24099999999999999</v>
      </c>
      <c r="K31" s="81">
        <v>0.247</v>
      </c>
      <c r="L31" s="81">
        <v>0.253</v>
      </c>
      <c r="M31" s="81">
        <v>0.26</v>
      </c>
      <c r="N31" s="81">
        <v>0.26700000000000002</v>
      </c>
      <c r="O31" s="81">
        <v>0.27400000000000002</v>
      </c>
      <c r="P31" s="81">
        <v>0.28100000000000003</v>
      </c>
      <c r="Q31" s="81">
        <v>0.28799999999999998</v>
      </c>
      <c r="R31" s="81">
        <v>0.29599999999999999</v>
      </c>
      <c r="S31" s="81">
        <v>0.30499999999999999</v>
      </c>
      <c r="T31" s="81">
        <v>0.313</v>
      </c>
      <c r="U31" s="81">
        <v>0.32200000000000001</v>
      </c>
      <c r="V31" s="81">
        <v>0.33200000000000002</v>
      </c>
      <c r="W31" s="81">
        <v>0.34200000000000003</v>
      </c>
      <c r="X31" s="81">
        <v>0.35199999999999998</v>
      </c>
      <c r="Y31" s="81">
        <v>0.36299999999999999</v>
      </c>
      <c r="Z31" s="81">
        <v>0.375</v>
      </c>
      <c r="AA31" s="81">
        <v>0.38700000000000001</v>
      </c>
      <c r="AB31" s="81">
        <v>0.4</v>
      </c>
      <c r="AC31" s="81">
        <v>0.41299999999999998</v>
      </c>
      <c r="AD31" s="81">
        <v>0.42799999999999999</v>
      </c>
      <c r="AE31" s="81">
        <v>0.443</v>
      </c>
      <c r="AF31" s="81">
        <v>0.45900000000000002</v>
      </c>
      <c r="AG31" s="81">
        <v>0.47599999999999998</v>
      </c>
      <c r="AH31" s="81">
        <v>0.49399999999999999</v>
      </c>
      <c r="AI31" s="81">
        <v>0.51400000000000001</v>
      </c>
      <c r="AJ31" s="81">
        <v>0.53400000000000003</v>
      </c>
      <c r="AK31" s="81">
        <v>0.55600000000000005</v>
      </c>
      <c r="AL31" s="81">
        <v>0.57999999999999996</v>
      </c>
      <c r="AM31" s="81">
        <v>0.60599999999999998</v>
      </c>
      <c r="AN31" s="81">
        <v>0.63300000000000001</v>
      </c>
      <c r="AO31" s="81">
        <v>0.66300000000000003</v>
      </c>
      <c r="AP31" s="81">
        <v>0.69499999999999995</v>
      </c>
      <c r="AQ31" s="81">
        <v>0.73</v>
      </c>
      <c r="AR31" s="81">
        <v>0.76800000000000002</v>
      </c>
      <c r="AS31" s="81">
        <v>0.81</v>
      </c>
      <c r="AT31" s="81">
        <v>0.85499999999999998</v>
      </c>
      <c r="AU31" s="81">
        <v>0.90600000000000003</v>
      </c>
      <c r="AV31" s="81">
        <v>0.96099999999999997</v>
      </c>
      <c r="AW31" s="81"/>
    </row>
    <row r="32" spans="1:49" x14ac:dyDescent="0.25">
      <c r="A32" s="74">
        <v>5</v>
      </c>
      <c r="B32" s="81">
        <v>0.20100000000000001</v>
      </c>
      <c r="C32" s="81">
        <v>0.20499999999999999</v>
      </c>
      <c r="D32" s="81">
        <v>0.21</v>
      </c>
      <c r="E32" s="81">
        <v>0.215</v>
      </c>
      <c r="F32" s="81">
        <v>0.22</v>
      </c>
      <c r="G32" s="81">
        <v>0.22500000000000001</v>
      </c>
      <c r="H32" s="81">
        <v>0.23</v>
      </c>
      <c r="I32" s="81">
        <v>0.23599999999999999</v>
      </c>
      <c r="J32" s="81">
        <v>0.24199999999999999</v>
      </c>
      <c r="K32" s="81">
        <v>0.248</v>
      </c>
      <c r="L32" s="81">
        <v>0.254</v>
      </c>
      <c r="M32" s="81">
        <v>0.26</v>
      </c>
      <c r="N32" s="81">
        <v>0.26700000000000002</v>
      </c>
      <c r="O32" s="81">
        <v>0.27400000000000002</v>
      </c>
      <c r="P32" s="81">
        <v>0.28199999999999997</v>
      </c>
      <c r="Q32" s="81">
        <v>0.28899999999999998</v>
      </c>
      <c r="R32" s="81">
        <v>0.29699999999999999</v>
      </c>
      <c r="S32" s="81">
        <v>0.30499999999999999</v>
      </c>
      <c r="T32" s="81">
        <v>0.314</v>
      </c>
      <c r="U32" s="81">
        <v>0.32300000000000001</v>
      </c>
      <c r="V32" s="81">
        <v>0.33300000000000002</v>
      </c>
      <c r="W32" s="81">
        <v>0.34300000000000003</v>
      </c>
      <c r="X32" s="81">
        <v>0.35299999999999998</v>
      </c>
      <c r="Y32" s="81">
        <v>0.36399999999999999</v>
      </c>
      <c r="Z32" s="81">
        <v>0.376</v>
      </c>
      <c r="AA32" s="81">
        <v>0.38800000000000001</v>
      </c>
      <c r="AB32" s="81">
        <v>0.40100000000000002</v>
      </c>
      <c r="AC32" s="81">
        <v>0.41399999999999998</v>
      </c>
      <c r="AD32" s="81">
        <v>0.42899999999999999</v>
      </c>
      <c r="AE32" s="81">
        <v>0.44400000000000001</v>
      </c>
      <c r="AF32" s="81">
        <v>0.46</v>
      </c>
      <c r="AG32" s="81">
        <v>0.47699999999999998</v>
      </c>
      <c r="AH32" s="81">
        <v>0.496</v>
      </c>
      <c r="AI32" s="81">
        <v>0.51500000000000001</v>
      </c>
      <c r="AJ32" s="81">
        <v>0.53600000000000003</v>
      </c>
      <c r="AK32" s="81">
        <v>0.55800000000000005</v>
      </c>
      <c r="AL32" s="81">
        <v>0.58199999999999996</v>
      </c>
      <c r="AM32" s="81">
        <v>0.60799999999999998</v>
      </c>
      <c r="AN32" s="81">
        <v>0.63600000000000001</v>
      </c>
      <c r="AO32" s="81">
        <v>0.66600000000000004</v>
      </c>
      <c r="AP32" s="81">
        <v>0.69799999999999995</v>
      </c>
      <c r="AQ32" s="81">
        <v>0.73299999999999998</v>
      </c>
      <c r="AR32" s="81">
        <v>0.77200000000000002</v>
      </c>
      <c r="AS32" s="81">
        <v>0.81399999999999995</v>
      </c>
      <c r="AT32" s="81">
        <v>0.86</v>
      </c>
      <c r="AU32" s="81">
        <v>0.91</v>
      </c>
      <c r="AV32" s="81">
        <v>0.96599999999999997</v>
      </c>
      <c r="AW32" s="81"/>
    </row>
    <row r="33" spans="1:49" x14ac:dyDescent="0.25">
      <c r="A33" s="74">
        <v>6</v>
      </c>
      <c r="B33" s="81">
        <v>0.20100000000000001</v>
      </c>
      <c r="C33" s="81">
        <v>0.20599999999999999</v>
      </c>
      <c r="D33" s="81">
        <v>0.21</v>
      </c>
      <c r="E33" s="81">
        <v>0.215</v>
      </c>
      <c r="F33" s="81">
        <v>0.22</v>
      </c>
      <c r="G33" s="81">
        <v>0.22600000000000001</v>
      </c>
      <c r="H33" s="81">
        <v>0.23100000000000001</v>
      </c>
      <c r="I33" s="81">
        <v>0.23599999999999999</v>
      </c>
      <c r="J33" s="81">
        <v>0.24199999999999999</v>
      </c>
      <c r="K33" s="81">
        <v>0.248</v>
      </c>
      <c r="L33" s="81">
        <v>0.255</v>
      </c>
      <c r="M33" s="81">
        <v>0.26100000000000001</v>
      </c>
      <c r="N33" s="81">
        <v>0.26800000000000002</v>
      </c>
      <c r="O33" s="81">
        <v>0.27500000000000002</v>
      </c>
      <c r="P33" s="81">
        <v>0.28199999999999997</v>
      </c>
      <c r="Q33" s="81">
        <v>0.28999999999999998</v>
      </c>
      <c r="R33" s="81">
        <v>0.29799999999999999</v>
      </c>
      <c r="S33" s="81">
        <v>0.30599999999999999</v>
      </c>
      <c r="T33" s="81">
        <v>0.315</v>
      </c>
      <c r="U33" s="81">
        <v>0.32400000000000001</v>
      </c>
      <c r="V33" s="81">
        <v>0.33300000000000002</v>
      </c>
      <c r="W33" s="81">
        <v>0.34399999999999997</v>
      </c>
      <c r="X33" s="81">
        <v>0.35399999999999998</v>
      </c>
      <c r="Y33" s="81">
        <v>0.36499999999999999</v>
      </c>
      <c r="Z33" s="81">
        <v>0.377</v>
      </c>
      <c r="AA33" s="81">
        <v>0.38900000000000001</v>
      </c>
      <c r="AB33" s="81">
        <v>0.40200000000000002</v>
      </c>
      <c r="AC33" s="81">
        <v>0.41599999999999998</v>
      </c>
      <c r="AD33" s="81">
        <v>0.43</v>
      </c>
      <c r="AE33" s="81">
        <v>0.44500000000000001</v>
      </c>
      <c r="AF33" s="81">
        <v>0.46200000000000002</v>
      </c>
      <c r="AG33" s="81">
        <v>0.47899999999999998</v>
      </c>
      <c r="AH33" s="81">
        <v>0.497</v>
      </c>
      <c r="AI33" s="81">
        <v>0.51700000000000002</v>
      </c>
      <c r="AJ33" s="81">
        <v>0.53800000000000003</v>
      </c>
      <c r="AK33" s="81">
        <v>0.56000000000000005</v>
      </c>
      <c r="AL33" s="81">
        <v>0.58399999999999996</v>
      </c>
      <c r="AM33" s="81">
        <v>0.61</v>
      </c>
      <c r="AN33" s="81">
        <v>0.63800000000000001</v>
      </c>
      <c r="AO33" s="81">
        <v>0.66800000000000004</v>
      </c>
      <c r="AP33" s="81">
        <v>0.70099999999999996</v>
      </c>
      <c r="AQ33" s="81">
        <v>0.73599999999999999</v>
      </c>
      <c r="AR33" s="81">
        <v>0.77500000000000002</v>
      </c>
      <c r="AS33" s="81">
        <v>0.81699999999999995</v>
      </c>
      <c r="AT33" s="81">
        <v>0.86399999999999999</v>
      </c>
      <c r="AU33" s="81">
        <v>0.91400000000000003</v>
      </c>
      <c r="AV33" s="81">
        <v>0.97099999999999997</v>
      </c>
      <c r="AW33" s="81"/>
    </row>
    <row r="34" spans="1:49" x14ac:dyDescent="0.25">
      <c r="A34" s="74">
        <v>7</v>
      </c>
      <c r="B34" s="81">
        <v>0.20200000000000001</v>
      </c>
      <c r="C34" s="81">
        <v>0.20599999999999999</v>
      </c>
      <c r="D34" s="81">
        <v>0.21099999999999999</v>
      </c>
      <c r="E34" s="81">
        <v>0.216</v>
      </c>
      <c r="F34" s="81">
        <v>0.221</v>
      </c>
      <c r="G34" s="81">
        <v>0.22600000000000001</v>
      </c>
      <c r="H34" s="81">
        <v>0.23100000000000001</v>
      </c>
      <c r="I34" s="81">
        <v>0.23699999999999999</v>
      </c>
      <c r="J34" s="81">
        <v>0.24299999999999999</v>
      </c>
      <c r="K34" s="81">
        <v>0.249</v>
      </c>
      <c r="L34" s="81">
        <v>0.255</v>
      </c>
      <c r="M34" s="81">
        <v>0.26200000000000001</v>
      </c>
      <c r="N34" s="81">
        <v>0.26800000000000002</v>
      </c>
      <c r="O34" s="81">
        <v>0.27500000000000002</v>
      </c>
      <c r="P34" s="81">
        <v>0.28299999999999997</v>
      </c>
      <c r="Q34" s="81">
        <v>0.28999999999999998</v>
      </c>
      <c r="R34" s="81">
        <v>0.29799999999999999</v>
      </c>
      <c r="S34" s="81">
        <v>0.307</v>
      </c>
      <c r="T34" s="81">
        <v>0.316</v>
      </c>
      <c r="U34" s="81">
        <v>0.32500000000000001</v>
      </c>
      <c r="V34" s="81">
        <v>0.33400000000000002</v>
      </c>
      <c r="W34" s="81">
        <v>0.34399999999999997</v>
      </c>
      <c r="X34" s="81">
        <v>0.35499999999999998</v>
      </c>
      <c r="Y34" s="81">
        <v>0.36599999999999999</v>
      </c>
      <c r="Z34" s="81">
        <v>0.378</v>
      </c>
      <c r="AA34" s="81">
        <v>0.39</v>
      </c>
      <c r="AB34" s="81">
        <v>0.40300000000000002</v>
      </c>
      <c r="AC34" s="81">
        <v>0.41699999999999998</v>
      </c>
      <c r="AD34" s="81">
        <v>0.43099999999999999</v>
      </c>
      <c r="AE34" s="81">
        <v>0.44700000000000001</v>
      </c>
      <c r="AF34" s="81">
        <v>0.46300000000000002</v>
      </c>
      <c r="AG34" s="81">
        <v>0.48</v>
      </c>
      <c r="AH34" s="81">
        <v>0.499</v>
      </c>
      <c r="AI34" s="81">
        <v>0.51900000000000002</v>
      </c>
      <c r="AJ34" s="81">
        <v>0.54</v>
      </c>
      <c r="AK34" s="81">
        <v>0.56200000000000006</v>
      </c>
      <c r="AL34" s="81">
        <v>0.58599999999999997</v>
      </c>
      <c r="AM34" s="81">
        <v>0.61299999999999999</v>
      </c>
      <c r="AN34" s="81">
        <v>0.64100000000000001</v>
      </c>
      <c r="AO34" s="81">
        <v>0.67100000000000004</v>
      </c>
      <c r="AP34" s="81">
        <v>0.70399999999999996</v>
      </c>
      <c r="AQ34" s="81">
        <v>0.74</v>
      </c>
      <c r="AR34" s="81">
        <v>0.77800000000000002</v>
      </c>
      <c r="AS34" s="81">
        <v>0.82099999999999995</v>
      </c>
      <c r="AT34" s="81">
        <v>0.86799999999999999</v>
      </c>
      <c r="AU34" s="81">
        <v>0.91900000000000004</v>
      </c>
      <c r="AV34" s="81">
        <v>0.97499999999999998</v>
      </c>
      <c r="AW34" s="81"/>
    </row>
    <row r="35" spans="1:49" x14ac:dyDescent="0.25">
      <c r="A35" s="74">
        <v>8</v>
      </c>
      <c r="B35" s="81">
        <v>0.20200000000000001</v>
      </c>
      <c r="C35" s="81">
        <v>0.20699999999999999</v>
      </c>
      <c r="D35" s="81">
        <v>0.21099999999999999</v>
      </c>
      <c r="E35" s="81">
        <v>0.216</v>
      </c>
      <c r="F35" s="81">
        <v>0.221</v>
      </c>
      <c r="G35" s="81">
        <v>0.22600000000000001</v>
      </c>
      <c r="H35" s="81">
        <v>0.23200000000000001</v>
      </c>
      <c r="I35" s="81">
        <v>0.23699999999999999</v>
      </c>
      <c r="J35" s="81">
        <v>0.24299999999999999</v>
      </c>
      <c r="K35" s="81">
        <v>0.249</v>
      </c>
      <c r="L35" s="81">
        <v>0.25600000000000001</v>
      </c>
      <c r="M35" s="81">
        <v>0.26200000000000001</v>
      </c>
      <c r="N35" s="81">
        <v>0.26900000000000002</v>
      </c>
      <c r="O35" s="81">
        <v>0.27600000000000002</v>
      </c>
      <c r="P35" s="81">
        <v>0.28299999999999997</v>
      </c>
      <c r="Q35" s="81">
        <v>0.29099999999999998</v>
      </c>
      <c r="R35" s="81">
        <v>0.29899999999999999</v>
      </c>
      <c r="S35" s="81">
        <v>0.308</v>
      </c>
      <c r="T35" s="81">
        <v>0.316</v>
      </c>
      <c r="U35" s="81">
        <v>0.32500000000000001</v>
      </c>
      <c r="V35" s="81">
        <v>0.33500000000000002</v>
      </c>
      <c r="W35" s="81">
        <v>0.34499999999999997</v>
      </c>
      <c r="X35" s="81">
        <v>0.35599999999999998</v>
      </c>
      <c r="Y35" s="81">
        <v>0.36699999999999999</v>
      </c>
      <c r="Z35" s="81">
        <v>0.379</v>
      </c>
      <c r="AA35" s="81">
        <v>0.39100000000000001</v>
      </c>
      <c r="AB35" s="81">
        <v>0.40400000000000003</v>
      </c>
      <c r="AC35" s="81">
        <v>0.41799999999999998</v>
      </c>
      <c r="AD35" s="81">
        <v>0.433</v>
      </c>
      <c r="AE35" s="81">
        <v>0.44800000000000001</v>
      </c>
      <c r="AF35" s="81">
        <v>0.46400000000000002</v>
      </c>
      <c r="AG35" s="81">
        <v>0.48199999999999998</v>
      </c>
      <c r="AH35" s="81">
        <v>0.5</v>
      </c>
      <c r="AI35" s="81">
        <v>0.52</v>
      </c>
      <c r="AJ35" s="81">
        <v>0.54100000000000004</v>
      </c>
      <c r="AK35" s="81">
        <v>0.56399999999999995</v>
      </c>
      <c r="AL35" s="81">
        <v>0.58899999999999997</v>
      </c>
      <c r="AM35" s="81">
        <v>0.61499999999999999</v>
      </c>
      <c r="AN35" s="81">
        <v>0.64300000000000002</v>
      </c>
      <c r="AO35" s="81">
        <v>0.67400000000000004</v>
      </c>
      <c r="AP35" s="81">
        <v>0.70699999999999996</v>
      </c>
      <c r="AQ35" s="81">
        <v>0.74299999999999999</v>
      </c>
      <c r="AR35" s="81">
        <v>0.78200000000000003</v>
      </c>
      <c r="AS35" s="81">
        <v>0.82499999999999996</v>
      </c>
      <c r="AT35" s="81">
        <v>0.872</v>
      </c>
      <c r="AU35" s="81">
        <v>0.92300000000000004</v>
      </c>
      <c r="AV35" s="81">
        <v>0.98</v>
      </c>
      <c r="AW35" s="81"/>
    </row>
    <row r="36" spans="1:49" x14ac:dyDescent="0.25">
      <c r="A36" s="74">
        <v>9</v>
      </c>
      <c r="B36" s="81">
        <v>0.20200000000000001</v>
      </c>
      <c r="C36" s="81">
        <v>0.20699999999999999</v>
      </c>
      <c r="D36" s="81">
        <v>0.21199999999999999</v>
      </c>
      <c r="E36" s="81">
        <v>0.217</v>
      </c>
      <c r="F36" s="81">
        <v>0.222</v>
      </c>
      <c r="G36" s="81">
        <v>0.22700000000000001</v>
      </c>
      <c r="H36" s="81">
        <v>0.23200000000000001</v>
      </c>
      <c r="I36" s="81">
        <v>0.23799999999999999</v>
      </c>
      <c r="J36" s="81">
        <v>0.24399999999999999</v>
      </c>
      <c r="K36" s="81">
        <v>0.25</v>
      </c>
      <c r="L36" s="81">
        <v>0.25600000000000001</v>
      </c>
      <c r="M36" s="81">
        <v>0.26300000000000001</v>
      </c>
      <c r="N36" s="81">
        <v>0.27</v>
      </c>
      <c r="O36" s="81">
        <v>0.27700000000000002</v>
      </c>
      <c r="P36" s="81">
        <v>0.28399999999999997</v>
      </c>
      <c r="Q36" s="81">
        <v>0.29199999999999998</v>
      </c>
      <c r="R36" s="81">
        <v>0.3</v>
      </c>
      <c r="S36" s="81">
        <v>0.308</v>
      </c>
      <c r="T36" s="81">
        <v>0.317</v>
      </c>
      <c r="U36" s="81">
        <v>0.32600000000000001</v>
      </c>
      <c r="V36" s="81">
        <v>0.33600000000000002</v>
      </c>
      <c r="W36" s="81">
        <v>0.34599999999999997</v>
      </c>
      <c r="X36" s="81">
        <v>0.35699999999999998</v>
      </c>
      <c r="Y36" s="81">
        <v>0.36799999999999999</v>
      </c>
      <c r="Z36" s="81">
        <v>0.38</v>
      </c>
      <c r="AA36" s="81">
        <v>0.39200000000000002</v>
      </c>
      <c r="AB36" s="81">
        <v>0.40500000000000003</v>
      </c>
      <c r="AC36" s="81">
        <v>0.41899999999999998</v>
      </c>
      <c r="AD36" s="81">
        <v>0.434</v>
      </c>
      <c r="AE36" s="81">
        <v>0.44900000000000001</v>
      </c>
      <c r="AF36" s="81">
        <v>0.46600000000000003</v>
      </c>
      <c r="AG36" s="81">
        <v>0.48299999999999998</v>
      </c>
      <c r="AH36" s="81">
        <v>0.502</v>
      </c>
      <c r="AI36" s="81">
        <v>0.52200000000000002</v>
      </c>
      <c r="AJ36" s="81">
        <v>0.54300000000000004</v>
      </c>
      <c r="AK36" s="81">
        <v>0.56599999999999995</v>
      </c>
      <c r="AL36" s="81">
        <v>0.59099999999999997</v>
      </c>
      <c r="AM36" s="81">
        <v>0.61699999999999999</v>
      </c>
      <c r="AN36" s="81">
        <v>0.64500000000000002</v>
      </c>
      <c r="AO36" s="81">
        <v>0.67600000000000005</v>
      </c>
      <c r="AP36" s="81">
        <v>0.70899999999999996</v>
      </c>
      <c r="AQ36" s="81">
        <v>0.746</v>
      </c>
      <c r="AR36" s="81">
        <v>0.78500000000000003</v>
      </c>
      <c r="AS36" s="81">
        <v>0.82799999999999996</v>
      </c>
      <c r="AT36" s="81">
        <v>0.876</v>
      </c>
      <c r="AU36" s="81">
        <v>0.92800000000000005</v>
      </c>
      <c r="AV36" s="81">
        <v>0.98499999999999999</v>
      </c>
      <c r="AW36" s="81"/>
    </row>
    <row r="37" spans="1:49" x14ac:dyDescent="0.25">
      <c r="A37" s="74">
        <v>10</v>
      </c>
      <c r="B37" s="81">
        <v>0.20300000000000001</v>
      </c>
      <c r="C37" s="81">
        <v>0.20699999999999999</v>
      </c>
      <c r="D37" s="81">
        <v>0.21199999999999999</v>
      </c>
      <c r="E37" s="81">
        <v>0.217</v>
      </c>
      <c r="F37" s="81">
        <v>0.222</v>
      </c>
      <c r="G37" s="81">
        <v>0.22700000000000001</v>
      </c>
      <c r="H37" s="81">
        <v>0.23300000000000001</v>
      </c>
      <c r="I37" s="81">
        <v>0.23799999999999999</v>
      </c>
      <c r="J37" s="81">
        <v>0.24399999999999999</v>
      </c>
      <c r="K37" s="81">
        <v>0.25</v>
      </c>
      <c r="L37" s="81">
        <v>0.25700000000000001</v>
      </c>
      <c r="M37" s="81">
        <v>0.26300000000000001</v>
      </c>
      <c r="N37" s="81">
        <v>0.27</v>
      </c>
      <c r="O37" s="81">
        <v>0.27700000000000002</v>
      </c>
      <c r="P37" s="81">
        <v>0.28499999999999998</v>
      </c>
      <c r="Q37" s="81">
        <v>0.29199999999999998</v>
      </c>
      <c r="R37" s="81">
        <v>0.3</v>
      </c>
      <c r="S37" s="81">
        <v>0.309</v>
      </c>
      <c r="T37" s="81">
        <v>0.318</v>
      </c>
      <c r="U37" s="81">
        <v>0.32700000000000001</v>
      </c>
      <c r="V37" s="81">
        <v>0.33700000000000002</v>
      </c>
      <c r="W37" s="81">
        <v>0.34699999999999998</v>
      </c>
      <c r="X37" s="81">
        <v>0.35799999999999998</v>
      </c>
      <c r="Y37" s="81">
        <v>0.36899999999999999</v>
      </c>
      <c r="Z37" s="81">
        <v>0.38100000000000001</v>
      </c>
      <c r="AA37" s="81">
        <v>0.39300000000000002</v>
      </c>
      <c r="AB37" s="81">
        <v>0.40600000000000003</v>
      </c>
      <c r="AC37" s="81">
        <v>0.42</v>
      </c>
      <c r="AD37" s="81">
        <v>0.435</v>
      </c>
      <c r="AE37" s="81">
        <v>0.45100000000000001</v>
      </c>
      <c r="AF37" s="81">
        <v>0.46700000000000003</v>
      </c>
      <c r="AG37" s="81">
        <v>0.48499999999999999</v>
      </c>
      <c r="AH37" s="81">
        <v>0.504</v>
      </c>
      <c r="AI37" s="81">
        <v>0.52400000000000002</v>
      </c>
      <c r="AJ37" s="81">
        <v>0.54500000000000004</v>
      </c>
      <c r="AK37" s="81">
        <v>0.56799999999999995</v>
      </c>
      <c r="AL37" s="81">
        <v>0.59299999999999997</v>
      </c>
      <c r="AM37" s="81">
        <v>0.61899999999999999</v>
      </c>
      <c r="AN37" s="81">
        <v>0.64800000000000002</v>
      </c>
      <c r="AO37" s="81">
        <v>0.67900000000000005</v>
      </c>
      <c r="AP37" s="81">
        <v>0.71199999999999997</v>
      </c>
      <c r="AQ37" s="81">
        <v>0.749</v>
      </c>
      <c r="AR37" s="81">
        <v>0.78900000000000003</v>
      </c>
      <c r="AS37" s="81">
        <v>0.83199999999999996</v>
      </c>
      <c r="AT37" s="81">
        <v>0.88</v>
      </c>
      <c r="AU37" s="81">
        <v>0.93200000000000005</v>
      </c>
      <c r="AV37" s="81">
        <v>0.99</v>
      </c>
      <c r="AW37" s="81"/>
    </row>
    <row r="38" spans="1:49" x14ac:dyDescent="0.25">
      <c r="A38" s="74">
        <v>11</v>
      </c>
      <c r="B38" s="81">
        <v>0.20300000000000001</v>
      </c>
      <c r="C38" s="81">
        <v>0.20799999999999999</v>
      </c>
      <c r="D38" s="81">
        <v>0.21199999999999999</v>
      </c>
      <c r="E38" s="81">
        <v>0.217</v>
      </c>
      <c r="F38" s="81">
        <v>0.222</v>
      </c>
      <c r="G38" s="81">
        <v>0.22800000000000001</v>
      </c>
      <c r="H38" s="81">
        <v>0.23300000000000001</v>
      </c>
      <c r="I38" s="81">
        <v>0.23899999999999999</v>
      </c>
      <c r="J38" s="81">
        <v>0.245</v>
      </c>
      <c r="K38" s="81">
        <v>0.251</v>
      </c>
      <c r="L38" s="81">
        <v>0.25700000000000001</v>
      </c>
      <c r="M38" s="81">
        <v>0.26400000000000001</v>
      </c>
      <c r="N38" s="81">
        <v>0.27100000000000002</v>
      </c>
      <c r="O38" s="81">
        <v>0.27800000000000002</v>
      </c>
      <c r="P38" s="81">
        <v>0.28499999999999998</v>
      </c>
      <c r="Q38" s="81">
        <v>0.29299999999999998</v>
      </c>
      <c r="R38" s="81">
        <v>0.30099999999999999</v>
      </c>
      <c r="S38" s="81">
        <v>0.31</v>
      </c>
      <c r="T38" s="81">
        <v>0.31900000000000001</v>
      </c>
      <c r="U38" s="81">
        <v>0.32800000000000001</v>
      </c>
      <c r="V38" s="81">
        <v>0.33800000000000002</v>
      </c>
      <c r="W38" s="81">
        <v>0.34799999999999998</v>
      </c>
      <c r="X38" s="81">
        <v>0.35899999999999999</v>
      </c>
      <c r="Y38" s="81">
        <v>0.37</v>
      </c>
      <c r="Z38" s="81">
        <v>0.38200000000000001</v>
      </c>
      <c r="AA38" s="81">
        <v>0.39400000000000002</v>
      </c>
      <c r="AB38" s="81">
        <v>0.40699999999999997</v>
      </c>
      <c r="AC38" s="81">
        <v>0.42099999999999999</v>
      </c>
      <c r="AD38" s="81">
        <v>0.436</v>
      </c>
      <c r="AE38" s="81">
        <v>0.45200000000000001</v>
      </c>
      <c r="AF38" s="81">
        <v>0.46899999999999997</v>
      </c>
      <c r="AG38" s="81">
        <v>0.48599999999999999</v>
      </c>
      <c r="AH38" s="81">
        <v>0.505</v>
      </c>
      <c r="AI38" s="81">
        <v>0.52500000000000002</v>
      </c>
      <c r="AJ38" s="81">
        <v>0.54700000000000004</v>
      </c>
      <c r="AK38" s="81">
        <v>0.56999999999999995</v>
      </c>
      <c r="AL38" s="81">
        <v>0.59499999999999997</v>
      </c>
      <c r="AM38" s="81">
        <v>0.621</v>
      </c>
      <c r="AN38" s="81">
        <v>0.65</v>
      </c>
      <c r="AO38" s="81">
        <v>0.68100000000000005</v>
      </c>
      <c r="AP38" s="81">
        <v>0.71499999999999997</v>
      </c>
      <c r="AQ38" s="81">
        <v>0.752</v>
      </c>
      <c r="AR38" s="81">
        <v>0.79200000000000004</v>
      </c>
      <c r="AS38" s="81">
        <v>0.83599999999999997</v>
      </c>
      <c r="AT38" s="81">
        <v>0.88400000000000001</v>
      </c>
      <c r="AU38" s="81">
        <v>0.93700000000000006</v>
      </c>
      <c r="AV38" s="81">
        <v>0.995</v>
      </c>
      <c r="AW38" s="81"/>
    </row>
    <row r="39" spans="1:49" x14ac:dyDescent="0.25">
      <c r="A39"/>
      <c r="B39"/>
    </row>
    <row r="40" spans="1:49" ht="27.65" customHeight="1" x14ac:dyDescent="0.25">
      <c r="A40"/>
      <c r="B40"/>
    </row>
    <row r="41" spans="1:49" x14ac:dyDescent="0.25">
      <c r="A41"/>
      <c r="B41"/>
    </row>
    <row r="42" spans="1:49" x14ac:dyDescent="0.25">
      <c r="A42"/>
      <c r="B42"/>
    </row>
    <row r="43" spans="1:49" x14ac:dyDescent="0.25">
      <c r="A43"/>
      <c r="B43"/>
    </row>
    <row r="44" spans="1:49" x14ac:dyDescent="0.25">
      <c r="A44"/>
      <c r="B44"/>
    </row>
    <row r="45" spans="1:49" x14ac:dyDescent="0.25">
      <c r="A45"/>
      <c r="B45"/>
    </row>
    <row r="46" spans="1:49" x14ac:dyDescent="0.25">
      <c r="A46"/>
      <c r="B46"/>
    </row>
    <row r="47" spans="1:49" x14ac:dyDescent="0.25">
      <c r="A47"/>
      <c r="B47"/>
    </row>
    <row r="48" spans="1:49"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sheetData>
  <sheetProtection algorithmName="SHA-512" hashValue="QFxYOmSN7PtQOy9eA8dXLCq6lNaboPoU6w/fTLP5KHYDXqXbWpbAwz2OEwOpG3AJyDVYmixgs/TLAznIwgXXFQ==" saltValue="CAFLVeWhhixFPTzTGW6AMA==" spinCount="100000" sheet="1" objects="1" scenarios="1"/>
  <conditionalFormatting sqref="B26:AW38">
    <cfRule type="expression" dxfId="291" priority="25" stopIfTrue="1">
      <formula>MOD(ROW(),2)=0</formula>
    </cfRule>
    <cfRule type="expression" dxfId="290" priority="26" stopIfTrue="1">
      <formula>MOD(ROW(),2)&lt;&gt;0</formula>
    </cfRule>
  </conditionalFormatting>
  <conditionalFormatting sqref="A26:A38">
    <cfRule type="expression" dxfId="289" priority="23" stopIfTrue="1">
      <formula>MOD(ROW(),2)=0</formula>
    </cfRule>
    <cfRule type="expression" dxfId="288" priority="24" stopIfTrue="1">
      <formula>MOD(ROW(),2)&lt;&gt;0</formula>
    </cfRule>
  </conditionalFormatting>
  <conditionalFormatting sqref="A6:A21">
    <cfRule type="expression" dxfId="287" priority="13" stopIfTrue="1">
      <formula>MOD(ROW(),2)=0</formula>
    </cfRule>
    <cfRule type="expression" dxfId="286" priority="14" stopIfTrue="1">
      <formula>MOD(ROW(),2)&lt;&gt;0</formula>
    </cfRule>
  </conditionalFormatting>
  <conditionalFormatting sqref="D6:AW21">
    <cfRule type="expression" dxfId="285" priority="15" stopIfTrue="1">
      <formula>MOD(ROW(),2)=0</formula>
    </cfRule>
    <cfRule type="expression" dxfId="284" priority="16" stopIfTrue="1">
      <formula>MOD(ROW(),2)&lt;&gt;0</formula>
    </cfRule>
  </conditionalFormatting>
  <conditionalFormatting sqref="B6:C16">
    <cfRule type="expression" dxfId="283" priority="9" stopIfTrue="1">
      <formula>MOD(ROW(),2)=0</formula>
    </cfRule>
    <cfRule type="expression" dxfId="282" priority="10" stopIfTrue="1">
      <formula>MOD(ROW(),2)&lt;&gt;0</formula>
    </cfRule>
  </conditionalFormatting>
  <conditionalFormatting sqref="B18:C18 B17">
    <cfRule type="expression" dxfId="281" priority="11" stopIfTrue="1">
      <formula>MOD(ROW(),2)=0</formula>
    </cfRule>
    <cfRule type="expression" dxfId="280" priority="12" stopIfTrue="1">
      <formula>MOD(ROW(),2)&lt;&gt;0</formula>
    </cfRule>
  </conditionalFormatting>
  <conditionalFormatting sqref="C17">
    <cfRule type="expression" dxfId="279" priority="7" stopIfTrue="1">
      <formula>MOD(ROW(),2)=0</formula>
    </cfRule>
    <cfRule type="expression" dxfId="278" priority="8" stopIfTrue="1">
      <formula>MOD(ROW(),2)&lt;&gt;0</formula>
    </cfRule>
  </conditionalFormatting>
  <conditionalFormatting sqref="B20:B21">
    <cfRule type="expression" dxfId="277" priority="3" stopIfTrue="1">
      <formula>MOD(ROW(),2)=0</formula>
    </cfRule>
    <cfRule type="expression" dxfId="276" priority="4" stopIfTrue="1">
      <formula>MOD(ROW(),2)&lt;&gt;0</formula>
    </cfRule>
  </conditionalFormatting>
  <conditionalFormatting sqref="C19:C21">
    <cfRule type="expression" dxfId="275" priority="5" stopIfTrue="1">
      <formula>MOD(ROW(),2)=0</formula>
    </cfRule>
    <cfRule type="expression" dxfId="274" priority="6" stopIfTrue="1">
      <formula>MOD(ROW(),2)&lt;&gt;0</formula>
    </cfRule>
  </conditionalFormatting>
  <conditionalFormatting sqref="B19">
    <cfRule type="expression" dxfId="273" priority="1" stopIfTrue="1">
      <formula>MOD(ROW(),2)=0</formula>
    </cfRule>
    <cfRule type="expression" dxfId="272" priority="2" stopIfTrue="1">
      <formula>MOD(ROW(),2)&lt;&gt;0</formula>
    </cfRule>
  </conditionalFormatting>
  <hyperlinks>
    <hyperlink ref="B24" location="Assumptions!A1" display="Assumptions" xr:uid="{CC77C00F-BBA8-41A5-A3B5-296A9879A046}"/>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500-000000000000}">
  <sheetPr codeName="Sheet124"/>
  <dimension ref="A1:L59"/>
  <sheetViews>
    <sheetView showGridLines="0" zoomScale="85" zoomScaleNormal="85" workbookViewId="0">
      <selection activeCell="A4" sqref="A4"/>
    </sheetView>
  </sheetViews>
  <sheetFormatPr defaultColWidth="10" defaultRowHeight="12.5" x14ac:dyDescent="0.25"/>
  <cols>
    <col min="1" max="1" width="31.6328125" style="28" customWidth="1"/>
    <col min="2" max="2" width="24.36328125" style="28" customWidth="1"/>
    <col min="3" max="3" width="10.36328125" style="28" customWidth="1"/>
    <col min="4" max="4" width="10" style="28" customWidth="1"/>
    <col min="5" max="16384" width="10" style="28"/>
  </cols>
  <sheetData>
    <row r="1" spans="1:12" ht="20" x14ac:dyDescent="0.4">
      <c r="A1" s="40" t="s">
        <v>0</v>
      </c>
      <c r="B1" s="41"/>
      <c r="C1" s="41"/>
      <c r="D1" s="41"/>
      <c r="E1" s="41"/>
      <c r="F1" s="41"/>
      <c r="G1" s="41"/>
      <c r="H1" s="41"/>
      <c r="I1" s="41"/>
      <c r="K1" s="84"/>
    </row>
    <row r="2" spans="1:12" ht="15.5" x14ac:dyDescent="0.35">
      <c r="A2" s="42" t="str">
        <f>IF(title="&gt; Enter workbook title here","Enter workbook title in Cover sheet",title)</f>
        <v>Police_S - Consolidated Factor Spreadsheet</v>
      </c>
      <c r="B2" s="43"/>
      <c r="C2" s="43"/>
      <c r="D2" s="43"/>
      <c r="E2" s="43"/>
      <c r="F2" s="43"/>
      <c r="G2" s="43"/>
      <c r="H2" s="43"/>
      <c r="I2" s="43"/>
    </row>
    <row r="3" spans="1:12" ht="15.5" x14ac:dyDescent="0.35">
      <c r="A3" s="156" t="str">
        <f>TABLE_FACTOR_TYPE_1&amp;" - x-"&amp;TABLE_SERIES_NUMBER_1</f>
        <v>Scheme Pays AA - x-615</v>
      </c>
      <c r="B3" s="43"/>
      <c r="C3" s="43"/>
      <c r="D3" s="43"/>
      <c r="E3" s="43"/>
      <c r="F3" s="43"/>
      <c r="G3" s="43"/>
      <c r="H3" s="43"/>
      <c r="I3" s="43"/>
    </row>
    <row r="4" spans="1:12" x14ac:dyDescent="0.25">
      <c r="A4" s="45"/>
    </row>
    <row r="5" spans="1:12" ht="13" x14ac:dyDescent="0.3">
      <c r="A5" s="76"/>
      <c r="B5" s="141"/>
      <c r="C5" s="141"/>
      <c r="D5" s="141"/>
      <c r="E5" s="141"/>
      <c r="F5" s="141"/>
      <c r="G5" s="141"/>
      <c r="H5" s="141"/>
      <c r="I5" s="141"/>
      <c r="J5" s="141"/>
      <c r="K5" s="141"/>
      <c r="L5" s="141"/>
    </row>
    <row r="6" spans="1:12" ht="13" x14ac:dyDescent="0.3">
      <c r="A6" s="77" t="s">
        <v>606</v>
      </c>
      <c r="B6" s="78" t="s">
        <v>607</v>
      </c>
      <c r="C6" s="78"/>
      <c r="D6" s="109"/>
      <c r="E6" s="109"/>
      <c r="F6" s="109"/>
      <c r="G6" s="109"/>
      <c r="H6" s="109"/>
      <c r="I6" s="109"/>
      <c r="J6" s="109"/>
      <c r="K6" s="109"/>
      <c r="L6" s="109"/>
    </row>
    <row r="7" spans="1:12" x14ac:dyDescent="0.25">
      <c r="A7" s="77" t="s">
        <v>273</v>
      </c>
      <c r="B7" s="79" t="s">
        <v>72</v>
      </c>
      <c r="C7" s="79"/>
      <c r="D7" s="109"/>
      <c r="E7" s="109"/>
      <c r="F7" s="109"/>
      <c r="G7" s="109"/>
      <c r="H7" s="109"/>
      <c r="I7" s="109"/>
      <c r="J7" s="109"/>
      <c r="K7" s="109"/>
      <c r="L7" s="109"/>
    </row>
    <row r="8" spans="1:12" x14ac:dyDescent="0.25">
      <c r="A8" s="77" t="s">
        <v>274</v>
      </c>
      <c r="B8" s="79">
        <v>2006</v>
      </c>
      <c r="C8" s="79"/>
      <c r="D8" s="109"/>
      <c r="E8" s="109"/>
      <c r="F8" s="109"/>
      <c r="G8" s="109"/>
      <c r="H8" s="109"/>
      <c r="I8" s="109"/>
      <c r="J8" s="109"/>
      <c r="K8" s="109"/>
      <c r="L8" s="109"/>
    </row>
    <row r="9" spans="1:12" x14ac:dyDescent="0.25">
      <c r="A9" s="77" t="s">
        <v>275</v>
      </c>
      <c r="B9" s="79" t="s">
        <v>520</v>
      </c>
      <c r="C9" s="79"/>
      <c r="D9" s="109"/>
      <c r="E9" s="109"/>
      <c r="F9" s="109"/>
      <c r="G9" s="109"/>
      <c r="H9" s="109"/>
      <c r="I9" s="109"/>
      <c r="J9" s="109"/>
      <c r="K9" s="109"/>
      <c r="L9" s="109"/>
    </row>
    <row r="10" spans="1:12" ht="50" x14ac:dyDescent="0.25">
      <c r="A10" s="77" t="s">
        <v>6</v>
      </c>
      <c r="B10" s="79" t="s">
        <v>562</v>
      </c>
      <c r="C10" s="79"/>
      <c r="D10" s="109"/>
      <c r="E10" s="109"/>
      <c r="F10" s="109"/>
      <c r="G10" s="109"/>
      <c r="H10" s="109"/>
      <c r="I10" s="109"/>
      <c r="J10" s="109"/>
      <c r="K10" s="109"/>
      <c r="L10" s="109"/>
    </row>
    <row r="11" spans="1:12" x14ac:dyDescent="0.25">
      <c r="A11" s="77" t="s">
        <v>276</v>
      </c>
      <c r="B11" s="79" t="s">
        <v>308</v>
      </c>
      <c r="C11" s="79"/>
      <c r="D11" s="109"/>
      <c r="E11" s="109"/>
      <c r="F11" s="109"/>
      <c r="G11" s="109"/>
      <c r="H11" s="109"/>
      <c r="I11" s="109"/>
      <c r="J11" s="109"/>
      <c r="K11" s="109"/>
      <c r="L11" s="109"/>
    </row>
    <row r="12" spans="1:12" ht="25" x14ac:dyDescent="0.25">
      <c r="A12" s="77" t="s">
        <v>277</v>
      </c>
      <c r="B12" s="79" t="s">
        <v>525</v>
      </c>
      <c r="C12" s="79"/>
      <c r="D12" s="109"/>
      <c r="E12" s="109"/>
      <c r="F12" s="109"/>
      <c r="G12" s="109"/>
      <c r="H12" s="109"/>
      <c r="I12" s="109"/>
      <c r="J12" s="109"/>
      <c r="K12" s="109"/>
      <c r="L12" s="109"/>
    </row>
    <row r="13" spans="1:12" x14ac:dyDescent="0.25">
      <c r="A13" s="77" t="s">
        <v>614</v>
      </c>
      <c r="B13" s="79">
        <v>1</v>
      </c>
      <c r="C13" s="79"/>
      <c r="D13" s="109"/>
      <c r="E13" s="109"/>
      <c r="F13" s="109"/>
      <c r="G13" s="109"/>
      <c r="H13" s="109"/>
      <c r="I13" s="109"/>
      <c r="J13" s="109"/>
      <c r="K13" s="109"/>
      <c r="L13" s="109"/>
    </row>
    <row r="14" spans="1:12" x14ac:dyDescent="0.25">
      <c r="A14" s="77" t="s">
        <v>279</v>
      </c>
      <c r="B14" s="79">
        <v>615</v>
      </c>
      <c r="C14" s="79"/>
      <c r="D14" s="109"/>
      <c r="E14" s="109"/>
      <c r="F14" s="109"/>
      <c r="G14" s="109"/>
      <c r="H14" s="109"/>
      <c r="I14" s="109"/>
      <c r="J14" s="109"/>
      <c r="K14" s="109"/>
      <c r="L14" s="109"/>
    </row>
    <row r="15" spans="1:12" x14ac:dyDescent="0.25">
      <c r="A15" s="77" t="s">
        <v>617</v>
      </c>
      <c r="B15" s="79">
        <v>615</v>
      </c>
      <c r="C15" s="79"/>
      <c r="D15" s="109"/>
      <c r="E15" s="109"/>
      <c r="F15" s="109"/>
      <c r="G15" s="109"/>
      <c r="H15" s="109"/>
      <c r="I15" s="109"/>
      <c r="J15" s="109"/>
      <c r="K15" s="109"/>
      <c r="L15" s="109"/>
    </row>
    <row r="16" spans="1:12" x14ac:dyDescent="0.25">
      <c r="A16" s="77" t="s">
        <v>281</v>
      </c>
      <c r="B16" s="79" t="s">
        <v>564</v>
      </c>
      <c r="C16" s="79"/>
      <c r="D16" s="109"/>
      <c r="E16" s="109"/>
      <c r="F16" s="109"/>
      <c r="G16" s="109"/>
      <c r="H16" s="109"/>
      <c r="I16" s="109"/>
      <c r="J16" s="109"/>
      <c r="K16" s="109"/>
      <c r="L16" s="109"/>
    </row>
    <row r="17" spans="1:12" x14ac:dyDescent="0.25">
      <c r="A17" s="77" t="s">
        <v>282</v>
      </c>
      <c r="B17" s="203"/>
      <c r="C17" s="203"/>
      <c r="D17" s="109"/>
      <c r="E17" s="109"/>
      <c r="F17" s="109"/>
      <c r="G17" s="109"/>
      <c r="H17" s="109"/>
      <c r="I17" s="109"/>
      <c r="J17" s="109"/>
      <c r="K17" s="109"/>
      <c r="L17" s="109"/>
    </row>
    <row r="18" spans="1:12" x14ac:dyDescent="0.25">
      <c r="A18" s="77" t="s">
        <v>283</v>
      </c>
      <c r="B18" s="142">
        <v>45135</v>
      </c>
      <c r="C18" s="79"/>
      <c r="D18" s="109"/>
      <c r="E18" s="109"/>
      <c r="F18" s="109"/>
      <c r="G18" s="109"/>
      <c r="H18" s="109"/>
      <c r="I18" s="109"/>
      <c r="J18" s="109"/>
      <c r="K18" s="109"/>
      <c r="L18" s="109"/>
    </row>
    <row r="19" spans="1:12" x14ac:dyDescent="0.25">
      <c r="A19" s="77" t="s">
        <v>284</v>
      </c>
      <c r="B19" s="142">
        <v>45135</v>
      </c>
      <c r="C19" s="79"/>
      <c r="D19" s="109"/>
      <c r="E19" s="109"/>
      <c r="F19" s="109"/>
      <c r="G19" s="109"/>
      <c r="H19" s="109"/>
      <c r="I19" s="109"/>
      <c r="J19" s="109"/>
      <c r="K19" s="109"/>
      <c r="L19" s="109"/>
    </row>
    <row r="20" spans="1:12" x14ac:dyDescent="0.25">
      <c r="A20" s="77" t="s">
        <v>285</v>
      </c>
      <c r="B20" s="79" t="s">
        <v>293</v>
      </c>
      <c r="C20" s="79"/>
      <c r="D20" s="109"/>
      <c r="E20" s="109"/>
      <c r="F20" s="109"/>
      <c r="G20" s="109"/>
      <c r="H20" s="109"/>
      <c r="I20" s="109"/>
      <c r="J20" s="109"/>
      <c r="K20" s="109"/>
      <c r="L20" s="109"/>
    </row>
    <row r="21" spans="1:12" x14ac:dyDescent="0.25">
      <c r="A21" s="77" t="s">
        <v>689</v>
      </c>
      <c r="B21" s="79" t="s">
        <v>294</v>
      </c>
      <c r="C21" s="79"/>
      <c r="D21" s="109"/>
      <c r="E21" s="109"/>
      <c r="F21" s="109"/>
      <c r="G21" s="109"/>
      <c r="H21" s="109"/>
      <c r="I21" s="109"/>
      <c r="J21" s="109"/>
      <c r="K21" s="109"/>
      <c r="L21" s="109"/>
    </row>
    <row r="23" spans="1:12" x14ac:dyDescent="0.25">
      <c r="B23" s="84" t="str">
        <f>HYPERLINK("#'Factor List'!A1","Back to Factor List")</f>
        <v>Back to Factor List</v>
      </c>
    </row>
    <row r="24" spans="1:12" x14ac:dyDescent="0.25">
      <c r="B24" s="84" t="str">
        <f>HYPERLINK("#'Assumptions'!A1","Assumptions")</f>
        <v>Assumptions</v>
      </c>
    </row>
    <row r="26" spans="1:12" ht="13" x14ac:dyDescent="0.25">
      <c r="A26" s="73" t="s">
        <v>711</v>
      </c>
      <c r="B26" s="73">
        <v>55</v>
      </c>
      <c r="C26" s="73">
        <v>56</v>
      </c>
      <c r="D26" s="73">
        <v>57</v>
      </c>
      <c r="E26" s="73">
        <v>58</v>
      </c>
      <c r="F26" s="73">
        <v>59</v>
      </c>
      <c r="G26" s="73">
        <v>60</v>
      </c>
      <c r="H26" s="73">
        <v>61</v>
      </c>
      <c r="I26" s="73">
        <v>62</v>
      </c>
      <c r="J26" s="73">
        <v>63</v>
      </c>
      <c r="K26" s="73">
        <v>64</v>
      </c>
      <c r="L26" s="73">
        <v>65</v>
      </c>
    </row>
    <row r="27" spans="1:12" x14ac:dyDescent="0.25">
      <c r="A27" s="74">
        <v>0</v>
      </c>
      <c r="B27" s="81">
        <v>0.84499999999999997</v>
      </c>
      <c r="C27" s="81">
        <v>0.85899999999999999</v>
      </c>
      <c r="D27" s="81">
        <v>0.874</v>
      </c>
      <c r="E27" s="81">
        <v>0.88900000000000001</v>
      </c>
      <c r="F27" s="81">
        <v>0.90400000000000003</v>
      </c>
      <c r="G27" s="81">
        <v>0.91900000000000004</v>
      </c>
      <c r="H27" s="81">
        <v>0.93500000000000005</v>
      </c>
      <c r="I27" s="81">
        <v>0.95099999999999996</v>
      </c>
      <c r="J27" s="81">
        <v>0.96699999999999997</v>
      </c>
      <c r="K27" s="81">
        <v>0.98299999999999998</v>
      </c>
      <c r="L27" s="81">
        <v>1</v>
      </c>
    </row>
    <row r="28" spans="1:12" x14ac:dyDescent="0.25">
      <c r="A28" s="74">
        <v>1</v>
      </c>
      <c r="B28" s="81">
        <v>0.84599999999999997</v>
      </c>
      <c r="C28" s="81">
        <v>0.86</v>
      </c>
      <c r="D28" s="81">
        <v>0.875</v>
      </c>
      <c r="E28" s="81">
        <v>0.89</v>
      </c>
      <c r="F28" s="81">
        <v>0.90500000000000003</v>
      </c>
      <c r="G28" s="81">
        <v>0.92</v>
      </c>
      <c r="H28" s="81">
        <v>0.93600000000000005</v>
      </c>
      <c r="I28" s="81">
        <v>0.95199999999999996</v>
      </c>
      <c r="J28" s="81">
        <v>0.96799999999999997</v>
      </c>
      <c r="K28" s="81">
        <v>0.98499999999999999</v>
      </c>
      <c r="L28" s="81"/>
    </row>
    <row r="29" spans="1:12" x14ac:dyDescent="0.25">
      <c r="A29" s="74">
        <v>2</v>
      </c>
      <c r="B29" s="81">
        <v>0.84699999999999998</v>
      </c>
      <c r="C29" s="81">
        <v>0.86199999999999999</v>
      </c>
      <c r="D29" s="81">
        <v>0.876</v>
      </c>
      <c r="E29" s="81">
        <v>0.89100000000000001</v>
      </c>
      <c r="F29" s="81">
        <v>0.90600000000000003</v>
      </c>
      <c r="G29" s="81">
        <v>0.92200000000000004</v>
      </c>
      <c r="H29" s="81">
        <v>0.93700000000000006</v>
      </c>
      <c r="I29" s="81">
        <v>0.95299999999999996</v>
      </c>
      <c r="J29" s="81">
        <v>0.97</v>
      </c>
      <c r="K29" s="81">
        <v>0.98599999999999999</v>
      </c>
      <c r="L29" s="81"/>
    </row>
    <row r="30" spans="1:12" x14ac:dyDescent="0.25">
      <c r="A30" s="74">
        <v>3</v>
      </c>
      <c r="B30" s="81">
        <v>0.84799999999999998</v>
      </c>
      <c r="C30" s="81">
        <v>0.86299999999999999</v>
      </c>
      <c r="D30" s="81">
        <v>0.878</v>
      </c>
      <c r="E30" s="81">
        <v>0.89200000000000002</v>
      </c>
      <c r="F30" s="81">
        <v>0.90800000000000003</v>
      </c>
      <c r="G30" s="81">
        <v>0.92300000000000004</v>
      </c>
      <c r="H30" s="81">
        <v>0.93899999999999995</v>
      </c>
      <c r="I30" s="81">
        <v>0.95499999999999996</v>
      </c>
      <c r="J30" s="81">
        <v>0.97099999999999997</v>
      </c>
      <c r="K30" s="81">
        <v>0.98699999999999999</v>
      </c>
      <c r="L30" s="81"/>
    </row>
    <row r="31" spans="1:12" x14ac:dyDescent="0.25">
      <c r="A31" s="74">
        <v>4</v>
      </c>
      <c r="B31" s="81">
        <v>0.85</v>
      </c>
      <c r="C31" s="81">
        <v>0.86399999999999999</v>
      </c>
      <c r="D31" s="81">
        <v>0.879</v>
      </c>
      <c r="E31" s="81">
        <v>0.89400000000000002</v>
      </c>
      <c r="F31" s="81">
        <v>0.90900000000000003</v>
      </c>
      <c r="G31" s="81">
        <v>0.92400000000000004</v>
      </c>
      <c r="H31" s="81">
        <v>0.94</v>
      </c>
      <c r="I31" s="81">
        <v>0.95599999999999996</v>
      </c>
      <c r="J31" s="81">
        <v>0.97199999999999998</v>
      </c>
      <c r="K31" s="81">
        <v>0.98899999999999999</v>
      </c>
      <c r="L31" s="81"/>
    </row>
    <row r="32" spans="1:12" x14ac:dyDescent="0.25">
      <c r="A32" s="74">
        <v>5</v>
      </c>
      <c r="B32" s="81">
        <v>0.85099999999999998</v>
      </c>
      <c r="C32" s="81">
        <v>0.86499999999999999</v>
      </c>
      <c r="D32" s="81">
        <v>0.88</v>
      </c>
      <c r="E32" s="81">
        <v>0.89500000000000002</v>
      </c>
      <c r="F32" s="81">
        <v>0.91</v>
      </c>
      <c r="G32" s="81">
        <v>0.92600000000000005</v>
      </c>
      <c r="H32" s="81">
        <v>0.94099999999999995</v>
      </c>
      <c r="I32" s="81">
        <v>0.95699999999999996</v>
      </c>
      <c r="J32" s="81">
        <v>0.97399999999999998</v>
      </c>
      <c r="K32" s="81">
        <v>0.99</v>
      </c>
      <c r="L32" s="81"/>
    </row>
    <row r="33" spans="1:12" x14ac:dyDescent="0.25">
      <c r="A33" s="74">
        <v>6</v>
      </c>
      <c r="B33" s="81">
        <v>0.85199999999999998</v>
      </c>
      <c r="C33" s="81">
        <v>0.86699999999999999</v>
      </c>
      <c r="D33" s="81">
        <v>0.88100000000000001</v>
      </c>
      <c r="E33" s="81">
        <v>0.89600000000000002</v>
      </c>
      <c r="F33" s="81">
        <v>0.91100000000000003</v>
      </c>
      <c r="G33" s="81">
        <v>0.92700000000000005</v>
      </c>
      <c r="H33" s="81">
        <v>0.94299999999999995</v>
      </c>
      <c r="I33" s="81">
        <v>0.95899999999999996</v>
      </c>
      <c r="J33" s="81">
        <v>0.97499999999999998</v>
      </c>
      <c r="K33" s="81">
        <v>0.99199999999999999</v>
      </c>
      <c r="L33" s="81"/>
    </row>
    <row r="34" spans="1:12" x14ac:dyDescent="0.25">
      <c r="A34" s="74">
        <v>7</v>
      </c>
      <c r="B34" s="81">
        <v>0.85299999999999998</v>
      </c>
      <c r="C34" s="81">
        <v>0.86799999999999999</v>
      </c>
      <c r="D34" s="81">
        <v>0.88300000000000001</v>
      </c>
      <c r="E34" s="81">
        <v>0.89800000000000002</v>
      </c>
      <c r="F34" s="81">
        <v>0.91300000000000003</v>
      </c>
      <c r="G34" s="81">
        <v>0.92800000000000005</v>
      </c>
      <c r="H34" s="81">
        <v>0.94399999999999995</v>
      </c>
      <c r="I34" s="81">
        <v>0.96</v>
      </c>
      <c r="J34" s="81">
        <v>0.97599999999999998</v>
      </c>
      <c r="K34" s="81">
        <v>0.99299999999999999</v>
      </c>
      <c r="L34" s="81"/>
    </row>
    <row r="35" spans="1:12" x14ac:dyDescent="0.25">
      <c r="A35" s="74">
        <v>8</v>
      </c>
      <c r="B35" s="81">
        <v>0.85399999999999998</v>
      </c>
      <c r="C35" s="81">
        <v>0.86899999999999999</v>
      </c>
      <c r="D35" s="81">
        <v>0.88400000000000001</v>
      </c>
      <c r="E35" s="81">
        <v>0.89900000000000002</v>
      </c>
      <c r="F35" s="81">
        <v>0.91400000000000003</v>
      </c>
      <c r="G35" s="81">
        <v>0.93</v>
      </c>
      <c r="H35" s="81">
        <v>0.94499999999999995</v>
      </c>
      <c r="I35" s="81">
        <v>0.96099999999999997</v>
      </c>
      <c r="J35" s="81">
        <v>0.97799999999999998</v>
      </c>
      <c r="K35" s="81">
        <v>0.99399999999999999</v>
      </c>
      <c r="L35" s="81"/>
    </row>
    <row r="36" spans="1:12" x14ac:dyDescent="0.25">
      <c r="A36" s="74">
        <v>9</v>
      </c>
      <c r="B36" s="81">
        <v>0.85599999999999998</v>
      </c>
      <c r="C36" s="81">
        <v>0.87</v>
      </c>
      <c r="D36" s="81">
        <v>0.88500000000000001</v>
      </c>
      <c r="E36" s="81">
        <v>0.9</v>
      </c>
      <c r="F36" s="81">
        <v>0.91500000000000004</v>
      </c>
      <c r="G36" s="81">
        <v>0.93100000000000005</v>
      </c>
      <c r="H36" s="81">
        <v>0.94699999999999995</v>
      </c>
      <c r="I36" s="81">
        <v>0.96299999999999997</v>
      </c>
      <c r="J36" s="81">
        <v>0.97899999999999998</v>
      </c>
      <c r="K36" s="81">
        <v>0.996</v>
      </c>
      <c r="L36" s="81"/>
    </row>
    <row r="37" spans="1:12" x14ac:dyDescent="0.25">
      <c r="A37" s="74">
        <v>10</v>
      </c>
      <c r="B37" s="81">
        <v>0.85699999999999998</v>
      </c>
      <c r="C37" s="81">
        <v>0.871</v>
      </c>
      <c r="D37" s="81">
        <v>0.88600000000000001</v>
      </c>
      <c r="E37" s="81">
        <v>0.90100000000000002</v>
      </c>
      <c r="F37" s="81">
        <v>0.91700000000000004</v>
      </c>
      <c r="G37" s="81">
        <v>0.93200000000000005</v>
      </c>
      <c r="H37" s="81">
        <v>0.94799999999999995</v>
      </c>
      <c r="I37" s="81">
        <v>0.96399999999999997</v>
      </c>
      <c r="J37" s="81">
        <v>0.98099999999999998</v>
      </c>
      <c r="K37" s="81">
        <v>0.997</v>
      </c>
      <c r="L37" s="81"/>
    </row>
    <row r="38" spans="1:12" x14ac:dyDescent="0.25">
      <c r="A38" s="74">
        <v>11</v>
      </c>
      <c r="B38" s="81">
        <v>0.85799999999999998</v>
      </c>
      <c r="C38" s="81">
        <v>0.873</v>
      </c>
      <c r="D38" s="81">
        <v>0.88700000000000001</v>
      </c>
      <c r="E38" s="81">
        <v>0.90300000000000002</v>
      </c>
      <c r="F38" s="81">
        <v>0.91800000000000004</v>
      </c>
      <c r="G38" s="81">
        <v>0.93300000000000005</v>
      </c>
      <c r="H38" s="81">
        <v>0.94899999999999995</v>
      </c>
      <c r="I38" s="81">
        <v>0.96599999999999997</v>
      </c>
      <c r="J38" s="81">
        <v>0.98199999999999998</v>
      </c>
      <c r="K38" s="81">
        <v>0.999</v>
      </c>
      <c r="L38" s="81"/>
    </row>
    <row r="39" spans="1:12" x14ac:dyDescent="0.25">
      <c r="A39"/>
      <c r="B39"/>
    </row>
    <row r="40" spans="1:12" ht="27.65" customHeight="1" x14ac:dyDescent="0.25">
      <c r="A40"/>
      <c r="B40"/>
    </row>
    <row r="41" spans="1:12" x14ac:dyDescent="0.25">
      <c r="A41"/>
      <c r="B41"/>
    </row>
    <row r="42" spans="1:12" x14ac:dyDescent="0.25">
      <c r="A42"/>
      <c r="B42"/>
    </row>
    <row r="43" spans="1:12" x14ac:dyDescent="0.25">
      <c r="A43"/>
      <c r="B43"/>
    </row>
    <row r="44" spans="1:12" x14ac:dyDescent="0.25">
      <c r="A44"/>
      <c r="B44"/>
    </row>
    <row r="45" spans="1:12" x14ac:dyDescent="0.25">
      <c r="A45"/>
      <c r="B45"/>
    </row>
    <row r="46" spans="1:12" x14ac:dyDescent="0.25">
      <c r="A46"/>
      <c r="B46"/>
    </row>
    <row r="47" spans="1:12" x14ac:dyDescent="0.25">
      <c r="A47"/>
      <c r="B47"/>
    </row>
    <row r="48" spans="1:1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sheetData>
  <sheetProtection algorithmName="SHA-512" hashValue="MCv/czeDBIs+PClMGRCVFUesZVnB8cf+IQ2Nr1rMsbwdGzU+MJbEXFwQXY4Ipw4JLKnG1jwTuYB34UvhNZzQYA==" saltValue="SOMoN9eDs2zO8BSoz6XCAg==" spinCount="100000" sheet="1" objects="1" scenarios="1"/>
  <conditionalFormatting sqref="B26:L38">
    <cfRule type="expression" dxfId="271" priority="25" stopIfTrue="1">
      <formula>MOD(ROW(),2)=0</formula>
    </cfRule>
    <cfRule type="expression" dxfId="270" priority="26" stopIfTrue="1">
      <formula>MOD(ROW(),2)&lt;&gt;0</formula>
    </cfRule>
  </conditionalFormatting>
  <conditionalFormatting sqref="A26:A38">
    <cfRule type="expression" dxfId="269" priority="23" stopIfTrue="1">
      <formula>MOD(ROW(),2)=0</formula>
    </cfRule>
    <cfRule type="expression" dxfId="268" priority="24" stopIfTrue="1">
      <formula>MOD(ROW(),2)&lt;&gt;0</formula>
    </cfRule>
  </conditionalFormatting>
  <conditionalFormatting sqref="A5:A21">
    <cfRule type="expression" dxfId="267" priority="13" stopIfTrue="1">
      <formula>MOD(ROW(),2)=0</formula>
    </cfRule>
    <cfRule type="expression" dxfId="266" priority="14" stopIfTrue="1">
      <formula>MOD(ROW(),2)&lt;&gt;0</formula>
    </cfRule>
  </conditionalFormatting>
  <conditionalFormatting sqref="B5:L5 D6:L21">
    <cfRule type="expression" dxfId="265" priority="15" stopIfTrue="1">
      <formula>MOD(ROW(),2)=0</formula>
    </cfRule>
    <cfRule type="expression" dxfId="264" priority="16" stopIfTrue="1">
      <formula>MOD(ROW(),2)&lt;&gt;0</formula>
    </cfRule>
  </conditionalFormatting>
  <conditionalFormatting sqref="B6:C16">
    <cfRule type="expression" dxfId="263" priority="9" stopIfTrue="1">
      <formula>MOD(ROW(),2)=0</formula>
    </cfRule>
    <cfRule type="expression" dxfId="262" priority="10" stopIfTrue="1">
      <formula>MOD(ROW(),2)&lt;&gt;0</formula>
    </cfRule>
  </conditionalFormatting>
  <conditionalFormatting sqref="B18:C18 B17">
    <cfRule type="expression" dxfId="261" priority="11" stopIfTrue="1">
      <formula>MOD(ROW(),2)=0</formula>
    </cfRule>
    <cfRule type="expression" dxfId="260" priority="12" stopIfTrue="1">
      <formula>MOD(ROW(),2)&lt;&gt;0</formula>
    </cfRule>
  </conditionalFormatting>
  <conditionalFormatting sqref="C17">
    <cfRule type="expression" dxfId="259" priority="7" stopIfTrue="1">
      <formula>MOD(ROW(),2)=0</formula>
    </cfRule>
    <cfRule type="expression" dxfId="258" priority="8" stopIfTrue="1">
      <formula>MOD(ROW(),2)&lt;&gt;0</formula>
    </cfRule>
  </conditionalFormatting>
  <conditionalFormatting sqref="B20:B21">
    <cfRule type="expression" dxfId="257" priority="3" stopIfTrue="1">
      <formula>MOD(ROW(),2)=0</formula>
    </cfRule>
    <cfRule type="expression" dxfId="256" priority="4" stopIfTrue="1">
      <formula>MOD(ROW(),2)&lt;&gt;0</formula>
    </cfRule>
  </conditionalFormatting>
  <conditionalFormatting sqref="C19:C21">
    <cfRule type="expression" dxfId="255" priority="5" stopIfTrue="1">
      <formula>MOD(ROW(),2)=0</formula>
    </cfRule>
    <cfRule type="expression" dxfId="254" priority="6" stopIfTrue="1">
      <formula>MOD(ROW(),2)&lt;&gt;0</formula>
    </cfRule>
  </conditionalFormatting>
  <conditionalFormatting sqref="B19">
    <cfRule type="expression" dxfId="253" priority="1" stopIfTrue="1">
      <formula>MOD(ROW(),2)=0</formula>
    </cfRule>
    <cfRule type="expression" dxfId="252" priority="2" stopIfTrue="1">
      <formula>MOD(ROW(),2)&lt;&gt;0</formula>
    </cfRule>
  </conditionalFormatting>
  <hyperlinks>
    <hyperlink ref="B24" location="Assumptions!A1" display="Assumptions" xr:uid="{82152ED3-5389-443C-AEF9-B36E37EEB4FB}"/>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600-000000000000}">
  <sheetPr codeName="Sheet125"/>
  <dimension ref="A1:AW59"/>
  <sheetViews>
    <sheetView showGridLines="0" zoomScale="85" zoomScaleNormal="85" workbookViewId="0">
      <selection activeCell="A4" sqref="A4"/>
    </sheetView>
  </sheetViews>
  <sheetFormatPr defaultColWidth="10" defaultRowHeight="12.5" x14ac:dyDescent="0.25"/>
  <cols>
    <col min="1" max="1" width="31.6328125" style="28" customWidth="1"/>
    <col min="2" max="2" width="25.54296875" style="28" customWidth="1"/>
    <col min="3" max="3" width="10.36328125" style="28" customWidth="1"/>
    <col min="4" max="4" width="10" style="28" customWidth="1"/>
    <col min="5" max="16384" width="10" style="28"/>
  </cols>
  <sheetData>
    <row r="1" spans="1:49" ht="20" x14ac:dyDescent="0.4">
      <c r="A1" s="40" t="s">
        <v>0</v>
      </c>
      <c r="B1" s="41"/>
      <c r="C1" s="41"/>
      <c r="D1" s="41"/>
      <c r="E1" s="41"/>
      <c r="F1" s="41"/>
      <c r="G1" s="41"/>
      <c r="H1" s="41"/>
      <c r="I1" s="41"/>
      <c r="K1" s="84"/>
    </row>
    <row r="2" spans="1:49" ht="15.5" x14ac:dyDescent="0.35">
      <c r="A2" s="42" t="str">
        <f>IF(title="&gt; Enter workbook title here","Enter workbook title in Cover sheet",title)</f>
        <v>Police_S - Consolidated Factor Spreadsheet</v>
      </c>
      <c r="B2" s="43"/>
      <c r="C2" s="43"/>
      <c r="D2" s="43"/>
      <c r="E2" s="43"/>
      <c r="F2" s="43"/>
      <c r="G2" s="43"/>
      <c r="H2" s="43"/>
      <c r="I2" s="43"/>
    </row>
    <row r="3" spans="1:49" ht="15.5" x14ac:dyDescent="0.35">
      <c r="A3" s="156" t="str">
        <f>TABLE_FACTOR_TYPE_1&amp;" - x-"&amp;TABLE_SERIES_NUMBER_1</f>
        <v>Scheme Pays AA - x-616</v>
      </c>
      <c r="B3" s="43"/>
      <c r="C3" s="43"/>
      <c r="D3" s="43"/>
      <c r="E3" s="43"/>
      <c r="F3" s="43"/>
      <c r="G3" s="43"/>
      <c r="H3" s="43"/>
      <c r="I3" s="43"/>
    </row>
    <row r="4" spans="1:49" x14ac:dyDescent="0.25">
      <c r="A4" s="45"/>
    </row>
    <row r="6" spans="1:49" ht="13" x14ac:dyDescent="0.3">
      <c r="A6" s="76" t="s">
        <v>606</v>
      </c>
      <c r="B6" s="78" t="s">
        <v>607</v>
      </c>
      <c r="C6" s="78"/>
      <c r="D6" s="109"/>
      <c r="E6" s="109"/>
      <c r="F6" s="109"/>
      <c r="G6" s="109"/>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9"/>
      <c r="AL6" s="109"/>
      <c r="AM6" s="109"/>
      <c r="AN6" s="109"/>
      <c r="AO6" s="109"/>
      <c r="AP6" s="109"/>
      <c r="AQ6" s="109"/>
      <c r="AR6" s="109"/>
      <c r="AS6" s="109"/>
      <c r="AT6" s="109"/>
      <c r="AU6" s="109"/>
      <c r="AV6" s="109"/>
      <c r="AW6" s="109"/>
    </row>
    <row r="7" spans="1:49" x14ac:dyDescent="0.25">
      <c r="A7" s="77" t="s">
        <v>273</v>
      </c>
      <c r="B7" s="79" t="s">
        <v>72</v>
      </c>
      <c r="C7" s="79"/>
      <c r="D7" s="109"/>
      <c r="E7" s="109"/>
      <c r="F7" s="109"/>
      <c r="G7" s="109"/>
      <c r="H7" s="109"/>
      <c r="I7" s="109"/>
      <c r="J7" s="109"/>
      <c r="K7" s="109"/>
      <c r="L7" s="109"/>
      <c r="M7" s="109"/>
      <c r="N7" s="109"/>
      <c r="O7" s="109"/>
      <c r="P7" s="109"/>
      <c r="Q7" s="109"/>
      <c r="R7" s="109"/>
      <c r="S7" s="109"/>
      <c r="T7" s="109"/>
      <c r="U7" s="109"/>
      <c r="V7" s="109"/>
      <c r="W7" s="109"/>
      <c r="X7" s="109"/>
      <c r="Y7" s="109"/>
      <c r="Z7" s="109"/>
      <c r="AA7" s="109"/>
      <c r="AB7" s="109"/>
      <c r="AC7" s="109"/>
      <c r="AD7" s="109"/>
      <c r="AE7" s="109"/>
      <c r="AF7" s="109"/>
      <c r="AG7" s="109"/>
      <c r="AH7" s="109"/>
      <c r="AI7" s="109"/>
      <c r="AJ7" s="109"/>
      <c r="AK7" s="109"/>
      <c r="AL7" s="109"/>
      <c r="AM7" s="109"/>
      <c r="AN7" s="109"/>
      <c r="AO7" s="109"/>
      <c r="AP7" s="109"/>
      <c r="AQ7" s="109"/>
      <c r="AR7" s="109"/>
      <c r="AS7" s="109"/>
      <c r="AT7" s="109"/>
      <c r="AU7" s="109"/>
      <c r="AV7" s="109"/>
      <c r="AW7" s="109"/>
    </row>
    <row r="8" spans="1:49" x14ac:dyDescent="0.25">
      <c r="A8" s="77" t="s">
        <v>274</v>
      </c>
      <c r="B8" s="79">
        <v>2006</v>
      </c>
      <c r="C8" s="79"/>
      <c r="D8" s="109"/>
      <c r="E8" s="109"/>
      <c r="F8" s="109"/>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109"/>
      <c r="AJ8" s="109"/>
      <c r="AK8" s="109"/>
      <c r="AL8" s="109"/>
      <c r="AM8" s="109"/>
      <c r="AN8" s="109"/>
      <c r="AO8" s="109"/>
      <c r="AP8" s="109"/>
      <c r="AQ8" s="109"/>
      <c r="AR8" s="109"/>
      <c r="AS8" s="109"/>
      <c r="AT8" s="109"/>
      <c r="AU8" s="109"/>
      <c r="AV8" s="109"/>
      <c r="AW8" s="109"/>
    </row>
    <row r="9" spans="1:49" x14ac:dyDescent="0.25">
      <c r="A9" s="77" t="s">
        <v>275</v>
      </c>
      <c r="B9" s="79" t="s">
        <v>520</v>
      </c>
      <c r="C9" s="79"/>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9"/>
      <c r="AL9" s="109"/>
      <c r="AM9" s="109"/>
      <c r="AN9" s="109"/>
      <c r="AO9" s="109"/>
      <c r="AP9" s="109"/>
      <c r="AQ9" s="109"/>
      <c r="AR9" s="109"/>
      <c r="AS9" s="109"/>
      <c r="AT9" s="109"/>
      <c r="AU9" s="109"/>
      <c r="AV9" s="109"/>
      <c r="AW9" s="109"/>
    </row>
    <row r="10" spans="1:49" ht="37.5" x14ac:dyDescent="0.25">
      <c r="A10" s="77" t="s">
        <v>6</v>
      </c>
      <c r="B10" s="79" t="s">
        <v>565</v>
      </c>
      <c r="C10" s="7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09"/>
      <c r="AL10" s="109"/>
      <c r="AM10" s="109"/>
      <c r="AN10" s="109"/>
      <c r="AO10" s="109"/>
      <c r="AP10" s="109"/>
      <c r="AQ10" s="109"/>
      <c r="AR10" s="109"/>
      <c r="AS10" s="109"/>
      <c r="AT10" s="109"/>
      <c r="AU10" s="109"/>
      <c r="AV10" s="109"/>
      <c r="AW10" s="109"/>
    </row>
    <row r="11" spans="1:49" x14ac:dyDescent="0.25">
      <c r="A11" s="77" t="s">
        <v>276</v>
      </c>
      <c r="B11" s="79" t="s">
        <v>308</v>
      </c>
      <c r="C11" s="7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c r="AL11" s="109"/>
      <c r="AM11" s="109"/>
      <c r="AN11" s="109"/>
      <c r="AO11" s="109"/>
      <c r="AP11" s="109"/>
      <c r="AQ11" s="109"/>
      <c r="AR11" s="109"/>
      <c r="AS11" s="109"/>
      <c r="AT11" s="109"/>
      <c r="AU11" s="109"/>
      <c r="AV11" s="109"/>
      <c r="AW11" s="109"/>
    </row>
    <row r="12" spans="1:49" ht="25" x14ac:dyDescent="0.25">
      <c r="A12" s="77" t="s">
        <v>277</v>
      </c>
      <c r="B12" s="79" t="s">
        <v>525</v>
      </c>
      <c r="C12" s="7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9"/>
      <c r="AL12" s="109"/>
      <c r="AM12" s="109"/>
      <c r="AN12" s="109"/>
      <c r="AO12" s="109"/>
      <c r="AP12" s="109"/>
      <c r="AQ12" s="109"/>
      <c r="AR12" s="109"/>
      <c r="AS12" s="109"/>
      <c r="AT12" s="109"/>
      <c r="AU12" s="109"/>
      <c r="AV12" s="109"/>
      <c r="AW12" s="109"/>
    </row>
    <row r="13" spans="1:49" x14ac:dyDescent="0.25">
      <c r="A13" s="77" t="s">
        <v>614</v>
      </c>
      <c r="B13" s="79">
        <v>1</v>
      </c>
      <c r="C13" s="79"/>
      <c r="D13" s="109"/>
      <c r="E13" s="109"/>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109"/>
      <c r="AL13" s="109"/>
      <c r="AM13" s="109"/>
      <c r="AN13" s="109"/>
      <c r="AO13" s="109"/>
      <c r="AP13" s="109"/>
      <c r="AQ13" s="109"/>
      <c r="AR13" s="109"/>
      <c r="AS13" s="109"/>
      <c r="AT13" s="109"/>
      <c r="AU13" s="109"/>
      <c r="AV13" s="109"/>
      <c r="AW13" s="109"/>
    </row>
    <row r="14" spans="1:49" x14ac:dyDescent="0.25">
      <c r="A14" s="77" t="s">
        <v>279</v>
      </c>
      <c r="B14" s="79">
        <v>616</v>
      </c>
      <c r="C14" s="79"/>
      <c r="D14" s="109"/>
      <c r="E14" s="109"/>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109"/>
      <c r="AU14" s="109"/>
      <c r="AV14" s="109"/>
      <c r="AW14" s="109"/>
    </row>
    <row r="15" spans="1:49" x14ac:dyDescent="0.25">
      <c r="A15" s="77" t="s">
        <v>617</v>
      </c>
      <c r="B15" s="79">
        <v>616</v>
      </c>
      <c r="C15" s="79"/>
      <c r="D15" s="109"/>
      <c r="E15" s="109"/>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109"/>
      <c r="AL15" s="109"/>
      <c r="AM15" s="109"/>
      <c r="AN15" s="109"/>
      <c r="AO15" s="109"/>
      <c r="AP15" s="109"/>
      <c r="AQ15" s="109"/>
      <c r="AR15" s="109"/>
      <c r="AS15" s="109"/>
      <c r="AT15" s="109"/>
      <c r="AU15" s="109"/>
      <c r="AV15" s="109"/>
      <c r="AW15" s="109"/>
    </row>
    <row r="16" spans="1:49" x14ac:dyDescent="0.25">
      <c r="A16" s="77" t="s">
        <v>281</v>
      </c>
      <c r="B16" s="79" t="s">
        <v>567</v>
      </c>
      <c r="C16" s="7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09"/>
      <c r="AL16" s="109"/>
      <c r="AM16" s="109"/>
      <c r="AN16" s="109"/>
      <c r="AO16" s="109"/>
      <c r="AP16" s="109"/>
      <c r="AQ16" s="109"/>
      <c r="AR16" s="109"/>
      <c r="AS16" s="109"/>
      <c r="AT16" s="109"/>
      <c r="AU16" s="109"/>
      <c r="AV16" s="109"/>
      <c r="AW16" s="109"/>
    </row>
    <row r="17" spans="1:49" x14ac:dyDescent="0.25">
      <c r="A17" s="77" t="s">
        <v>282</v>
      </c>
      <c r="B17" s="203"/>
      <c r="C17" s="203"/>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c r="AS17" s="109"/>
      <c r="AT17" s="109"/>
      <c r="AU17" s="109"/>
      <c r="AV17" s="109"/>
      <c r="AW17" s="109"/>
    </row>
    <row r="18" spans="1:49" x14ac:dyDescent="0.25">
      <c r="A18" s="77" t="s">
        <v>283</v>
      </c>
      <c r="B18" s="142">
        <v>45135</v>
      </c>
      <c r="C18" s="79"/>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109"/>
      <c r="AL18" s="109"/>
      <c r="AM18" s="109"/>
      <c r="AN18" s="109"/>
      <c r="AO18" s="109"/>
      <c r="AP18" s="109"/>
      <c r="AQ18" s="109"/>
      <c r="AR18" s="109"/>
      <c r="AS18" s="109"/>
      <c r="AT18" s="109"/>
      <c r="AU18" s="109"/>
      <c r="AV18" s="109"/>
      <c r="AW18" s="109"/>
    </row>
    <row r="19" spans="1:49" x14ac:dyDescent="0.25">
      <c r="A19" s="77" t="s">
        <v>284</v>
      </c>
      <c r="B19" s="142">
        <v>45135</v>
      </c>
      <c r="C19" s="7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c r="AL19" s="109"/>
      <c r="AM19" s="109"/>
      <c r="AN19" s="109"/>
      <c r="AO19" s="109"/>
      <c r="AP19" s="109"/>
      <c r="AQ19" s="109"/>
      <c r="AR19" s="109"/>
      <c r="AS19" s="109"/>
      <c r="AT19" s="109"/>
      <c r="AU19" s="109"/>
      <c r="AV19" s="109"/>
      <c r="AW19" s="109"/>
    </row>
    <row r="20" spans="1:49" x14ac:dyDescent="0.25">
      <c r="A20" s="77" t="s">
        <v>285</v>
      </c>
      <c r="B20" s="79" t="s">
        <v>293</v>
      </c>
      <c r="C20" s="79"/>
      <c r="D20" s="109"/>
      <c r="E20" s="109"/>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109"/>
      <c r="AL20" s="109"/>
      <c r="AM20" s="109"/>
      <c r="AN20" s="109"/>
      <c r="AO20" s="109"/>
      <c r="AP20" s="109"/>
      <c r="AQ20" s="109"/>
      <c r="AR20" s="109"/>
      <c r="AS20" s="109"/>
      <c r="AT20" s="109"/>
      <c r="AU20" s="109"/>
      <c r="AV20" s="109"/>
      <c r="AW20" s="109"/>
    </row>
    <row r="21" spans="1:49" x14ac:dyDescent="0.25">
      <c r="A21" s="77" t="s">
        <v>689</v>
      </c>
      <c r="B21" s="79" t="s">
        <v>294</v>
      </c>
      <c r="C21" s="79"/>
      <c r="D21" s="109"/>
      <c r="E21" s="109"/>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109"/>
      <c r="AL21" s="109"/>
      <c r="AM21" s="109"/>
      <c r="AN21" s="109"/>
      <c r="AO21" s="109"/>
      <c r="AP21" s="109"/>
      <c r="AQ21" s="109"/>
      <c r="AR21" s="109"/>
      <c r="AS21" s="109"/>
      <c r="AT21" s="109"/>
      <c r="AU21" s="109"/>
      <c r="AV21" s="109"/>
      <c r="AW21" s="109"/>
    </row>
    <row r="23" spans="1:49" x14ac:dyDescent="0.25">
      <c r="B23" s="84" t="str">
        <f>HYPERLINK("#'Factor List'!A1","Back to Factor List")</f>
        <v>Back to Factor List</v>
      </c>
    </row>
    <row r="24" spans="1:49" x14ac:dyDescent="0.25">
      <c r="B24" s="84" t="str">
        <f>HYPERLINK("#'Assumptions'!A1","Assumptions")</f>
        <v>Assumptions</v>
      </c>
    </row>
    <row r="26" spans="1:49" ht="13" x14ac:dyDescent="0.25">
      <c r="A26" s="73" t="s">
        <v>711</v>
      </c>
      <c r="B26" s="73">
        <v>18</v>
      </c>
      <c r="C26" s="73">
        <v>19</v>
      </c>
      <c r="D26" s="73">
        <v>20</v>
      </c>
      <c r="E26" s="73">
        <v>21</v>
      </c>
      <c r="F26" s="73">
        <v>22</v>
      </c>
      <c r="G26" s="73">
        <v>23</v>
      </c>
      <c r="H26" s="73">
        <v>24</v>
      </c>
      <c r="I26" s="73">
        <v>25</v>
      </c>
      <c r="J26" s="73">
        <v>26</v>
      </c>
      <c r="K26" s="73">
        <v>27</v>
      </c>
      <c r="L26" s="73">
        <v>28</v>
      </c>
      <c r="M26" s="73">
        <v>29</v>
      </c>
      <c r="N26" s="73">
        <v>30</v>
      </c>
      <c r="O26" s="73">
        <v>31</v>
      </c>
      <c r="P26" s="73">
        <v>32</v>
      </c>
      <c r="Q26" s="73">
        <v>33</v>
      </c>
      <c r="R26" s="73">
        <v>34</v>
      </c>
      <c r="S26" s="73">
        <v>35</v>
      </c>
      <c r="T26" s="73">
        <v>36</v>
      </c>
      <c r="U26" s="73">
        <v>37</v>
      </c>
      <c r="V26" s="73">
        <v>38</v>
      </c>
      <c r="W26" s="73">
        <v>39</v>
      </c>
      <c r="X26" s="73">
        <v>40</v>
      </c>
      <c r="Y26" s="73">
        <v>41</v>
      </c>
      <c r="Z26" s="73">
        <v>42</v>
      </c>
      <c r="AA26" s="73">
        <v>43</v>
      </c>
      <c r="AB26" s="73">
        <v>44</v>
      </c>
      <c r="AC26" s="73">
        <v>45</v>
      </c>
      <c r="AD26" s="73">
        <v>46</v>
      </c>
      <c r="AE26" s="73">
        <v>47</v>
      </c>
      <c r="AF26" s="73">
        <v>48</v>
      </c>
      <c r="AG26" s="73">
        <v>49</v>
      </c>
      <c r="AH26" s="73">
        <v>50</v>
      </c>
      <c r="AI26" s="73">
        <v>51</v>
      </c>
      <c r="AJ26" s="73">
        <v>52</v>
      </c>
      <c r="AK26" s="73">
        <v>53</v>
      </c>
      <c r="AL26" s="73">
        <v>54</v>
      </c>
      <c r="AM26" s="73">
        <v>55</v>
      </c>
      <c r="AN26" s="73">
        <v>56</v>
      </c>
      <c r="AO26" s="73">
        <v>57</v>
      </c>
      <c r="AP26" s="73">
        <v>58</v>
      </c>
      <c r="AQ26" s="73">
        <v>59</v>
      </c>
      <c r="AR26" s="73">
        <v>60</v>
      </c>
      <c r="AS26" s="73">
        <v>61</v>
      </c>
      <c r="AT26" s="73">
        <v>62</v>
      </c>
      <c r="AU26" s="73">
        <v>63</v>
      </c>
      <c r="AV26" s="73">
        <v>64</v>
      </c>
      <c r="AW26" s="73">
        <v>65</v>
      </c>
    </row>
    <row r="27" spans="1:49" x14ac:dyDescent="0.25">
      <c r="A27" s="74">
        <v>0</v>
      </c>
      <c r="B27" s="81">
        <v>0.45300000000000001</v>
      </c>
      <c r="C27" s="81">
        <v>0.46100000000000002</v>
      </c>
      <c r="D27" s="81">
        <v>0.46800000000000003</v>
      </c>
      <c r="E27" s="81">
        <v>0.47599999999999998</v>
      </c>
      <c r="F27" s="81">
        <v>0.48399999999999999</v>
      </c>
      <c r="G27" s="81">
        <v>0.49299999999999999</v>
      </c>
      <c r="H27" s="81">
        <v>0.501</v>
      </c>
      <c r="I27" s="81">
        <v>0.51</v>
      </c>
      <c r="J27" s="81">
        <v>0.51800000000000002</v>
      </c>
      <c r="K27" s="81">
        <v>0.52700000000000002</v>
      </c>
      <c r="L27" s="81">
        <v>0.53600000000000003</v>
      </c>
      <c r="M27" s="81">
        <v>0.54500000000000004</v>
      </c>
      <c r="N27" s="81">
        <v>0.55400000000000005</v>
      </c>
      <c r="O27" s="81">
        <v>0.56399999999999995</v>
      </c>
      <c r="P27" s="81">
        <v>0.57299999999999995</v>
      </c>
      <c r="Q27" s="81">
        <v>0.58299999999999996</v>
      </c>
      <c r="R27" s="81">
        <v>0.59299999999999997</v>
      </c>
      <c r="S27" s="81">
        <v>0.60299999999999998</v>
      </c>
      <c r="T27" s="81">
        <v>0.61299999999999999</v>
      </c>
      <c r="U27" s="81">
        <v>0.624</v>
      </c>
      <c r="V27" s="81">
        <v>0.63400000000000001</v>
      </c>
      <c r="W27" s="81">
        <v>0.64500000000000002</v>
      </c>
      <c r="X27" s="81">
        <v>0.65600000000000003</v>
      </c>
      <c r="Y27" s="81">
        <v>0.66700000000000004</v>
      </c>
      <c r="Z27" s="81">
        <v>0.67900000000000005</v>
      </c>
      <c r="AA27" s="81">
        <v>0.69</v>
      </c>
      <c r="AB27" s="81">
        <v>0.70199999999999996</v>
      </c>
      <c r="AC27" s="81">
        <v>0.71399999999999997</v>
      </c>
      <c r="AD27" s="81">
        <v>0.72599999999999998</v>
      </c>
      <c r="AE27" s="81">
        <v>0.73799999999999999</v>
      </c>
      <c r="AF27" s="81">
        <v>0.751</v>
      </c>
      <c r="AG27" s="81">
        <v>0.76400000000000001</v>
      </c>
      <c r="AH27" s="81">
        <v>0.77700000000000002</v>
      </c>
      <c r="AI27" s="81">
        <v>0.79</v>
      </c>
      <c r="AJ27" s="81">
        <v>0.80300000000000005</v>
      </c>
      <c r="AK27" s="81">
        <v>0.81699999999999995</v>
      </c>
      <c r="AL27" s="81">
        <v>0.83099999999999996</v>
      </c>
      <c r="AM27" s="81">
        <v>0.84499999999999997</v>
      </c>
      <c r="AN27" s="81">
        <v>0.85899999999999999</v>
      </c>
      <c r="AO27" s="81">
        <v>0.874</v>
      </c>
      <c r="AP27" s="81">
        <v>0.88900000000000001</v>
      </c>
      <c r="AQ27" s="81">
        <v>0.90400000000000003</v>
      </c>
      <c r="AR27" s="81">
        <v>0.91900000000000004</v>
      </c>
      <c r="AS27" s="81">
        <v>0.93500000000000005</v>
      </c>
      <c r="AT27" s="81">
        <v>0.95099999999999996</v>
      </c>
      <c r="AU27" s="81">
        <v>0.96699999999999997</v>
      </c>
      <c r="AV27" s="81">
        <v>0.98299999999999998</v>
      </c>
      <c r="AW27" s="81">
        <v>1</v>
      </c>
    </row>
    <row r="28" spans="1:49" x14ac:dyDescent="0.25">
      <c r="A28" s="74">
        <v>1</v>
      </c>
      <c r="B28" s="81">
        <v>0.45300000000000001</v>
      </c>
      <c r="C28" s="81">
        <v>0.46100000000000002</v>
      </c>
      <c r="D28" s="81">
        <v>0.46899999999999997</v>
      </c>
      <c r="E28" s="81">
        <v>0.47699999999999998</v>
      </c>
      <c r="F28" s="81">
        <v>0.48499999999999999</v>
      </c>
      <c r="G28" s="81">
        <v>0.49299999999999999</v>
      </c>
      <c r="H28" s="81">
        <v>0.502</v>
      </c>
      <c r="I28" s="81">
        <v>0.51</v>
      </c>
      <c r="J28" s="81">
        <v>0.51900000000000002</v>
      </c>
      <c r="K28" s="81">
        <v>0.52800000000000002</v>
      </c>
      <c r="L28" s="81">
        <v>0.53700000000000003</v>
      </c>
      <c r="M28" s="81">
        <v>0.54600000000000004</v>
      </c>
      <c r="N28" s="81">
        <v>0.55500000000000005</v>
      </c>
      <c r="O28" s="81">
        <v>0.56499999999999995</v>
      </c>
      <c r="P28" s="81">
        <v>0.57399999999999995</v>
      </c>
      <c r="Q28" s="81">
        <v>0.58399999999999996</v>
      </c>
      <c r="R28" s="81">
        <v>0.59399999999999997</v>
      </c>
      <c r="S28" s="81">
        <v>0.60399999999999998</v>
      </c>
      <c r="T28" s="81">
        <v>0.61399999999999999</v>
      </c>
      <c r="U28" s="81">
        <v>0.625</v>
      </c>
      <c r="V28" s="81">
        <v>0.63500000000000001</v>
      </c>
      <c r="W28" s="81">
        <v>0.64600000000000002</v>
      </c>
      <c r="X28" s="81">
        <v>0.65700000000000003</v>
      </c>
      <c r="Y28" s="81">
        <v>0.66800000000000004</v>
      </c>
      <c r="Z28" s="81">
        <v>0.68</v>
      </c>
      <c r="AA28" s="81">
        <v>0.69099999999999995</v>
      </c>
      <c r="AB28" s="81">
        <v>0.70299999999999996</v>
      </c>
      <c r="AC28" s="81">
        <v>0.71499999999999997</v>
      </c>
      <c r="AD28" s="81">
        <v>0.72699999999999998</v>
      </c>
      <c r="AE28" s="81">
        <v>0.73899999999999999</v>
      </c>
      <c r="AF28" s="81">
        <v>0.752</v>
      </c>
      <c r="AG28" s="81">
        <v>0.76500000000000001</v>
      </c>
      <c r="AH28" s="81">
        <v>0.77800000000000002</v>
      </c>
      <c r="AI28" s="81">
        <v>0.79100000000000004</v>
      </c>
      <c r="AJ28" s="81">
        <v>0.80400000000000005</v>
      </c>
      <c r="AK28" s="81">
        <v>0.81799999999999995</v>
      </c>
      <c r="AL28" s="81">
        <v>0.83199999999999996</v>
      </c>
      <c r="AM28" s="81">
        <v>0.84599999999999997</v>
      </c>
      <c r="AN28" s="81">
        <v>0.86</v>
      </c>
      <c r="AO28" s="81">
        <v>0.875</v>
      </c>
      <c r="AP28" s="81">
        <v>0.89</v>
      </c>
      <c r="AQ28" s="81">
        <v>0.90500000000000003</v>
      </c>
      <c r="AR28" s="81">
        <v>0.92</v>
      </c>
      <c r="AS28" s="81">
        <v>0.93600000000000005</v>
      </c>
      <c r="AT28" s="81">
        <v>0.95199999999999996</v>
      </c>
      <c r="AU28" s="81">
        <v>0.96799999999999997</v>
      </c>
      <c r="AV28" s="81">
        <v>0.98499999999999999</v>
      </c>
      <c r="AW28" s="81"/>
    </row>
    <row r="29" spans="1:49" x14ac:dyDescent="0.25">
      <c r="A29" s="74">
        <v>2</v>
      </c>
      <c r="B29" s="81">
        <v>0.45400000000000001</v>
      </c>
      <c r="C29" s="81">
        <v>0.46200000000000002</v>
      </c>
      <c r="D29" s="81">
        <v>0.47</v>
      </c>
      <c r="E29" s="81">
        <v>0.47799999999999998</v>
      </c>
      <c r="F29" s="81">
        <v>0.48599999999999999</v>
      </c>
      <c r="G29" s="81">
        <v>0.49399999999999999</v>
      </c>
      <c r="H29" s="81">
        <v>0.502</v>
      </c>
      <c r="I29" s="81">
        <v>0.51100000000000001</v>
      </c>
      <c r="J29" s="81">
        <v>0.52</v>
      </c>
      <c r="K29" s="81">
        <v>0.52800000000000002</v>
      </c>
      <c r="L29" s="81">
        <v>0.53700000000000003</v>
      </c>
      <c r="M29" s="81">
        <v>0.54700000000000004</v>
      </c>
      <c r="N29" s="81">
        <v>0.55600000000000005</v>
      </c>
      <c r="O29" s="81">
        <v>0.56499999999999995</v>
      </c>
      <c r="P29" s="81">
        <v>0.57499999999999996</v>
      </c>
      <c r="Q29" s="81">
        <v>0.58499999999999996</v>
      </c>
      <c r="R29" s="81">
        <v>0.59499999999999997</v>
      </c>
      <c r="S29" s="81">
        <v>0.60499999999999998</v>
      </c>
      <c r="T29" s="81">
        <v>0.61499999999999999</v>
      </c>
      <c r="U29" s="81">
        <v>0.626</v>
      </c>
      <c r="V29" s="81">
        <v>0.63600000000000001</v>
      </c>
      <c r="W29" s="81">
        <v>0.64700000000000002</v>
      </c>
      <c r="X29" s="81">
        <v>0.65800000000000003</v>
      </c>
      <c r="Y29" s="81">
        <v>0.66900000000000004</v>
      </c>
      <c r="Z29" s="81">
        <v>0.68100000000000005</v>
      </c>
      <c r="AA29" s="81">
        <v>0.69199999999999995</v>
      </c>
      <c r="AB29" s="81">
        <v>0.70399999999999996</v>
      </c>
      <c r="AC29" s="81">
        <v>0.71599999999999997</v>
      </c>
      <c r="AD29" s="81">
        <v>0.72799999999999998</v>
      </c>
      <c r="AE29" s="81">
        <v>0.74</v>
      </c>
      <c r="AF29" s="81">
        <v>0.753</v>
      </c>
      <c r="AG29" s="81">
        <v>0.76600000000000001</v>
      </c>
      <c r="AH29" s="81">
        <v>0.77900000000000003</v>
      </c>
      <c r="AI29" s="81">
        <v>0.79200000000000004</v>
      </c>
      <c r="AJ29" s="81">
        <v>0.80500000000000005</v>
      </c>
      <c r="AK29" s="81">
        <v>0.81899999999999995</v>
      </c>
      <c r="AL29" s="81">
        <v>0.83299999999999996</v>
      </c>
      <c r="AM29" s="81">
        <v>0.84699999999999998</v>
      </c>
      <c r="AN29" s="81">
        <v>0.86199999999999999</v>
      </c>
      <c r="AO29" s="81">
        <v>0.876</v>
      </c>
      <c r="AP29" s="81">
        <v>0.89100000000000001</v>
      </c>
      <c r="AQ29" s="81">
        <v>0.90600000000000003</v>
      </c>
      <c r="AR29" s="81">
        <v>0.92200000000000004</v>
      </c>
      <c r="AS29" s="81">
        <v>0.93700000000000006</v>
      </c>
      <c r="AT29" s="81">
        <v>0.95299999999999996</v>
      </c>
      <c r="AU29" s="81">
        <v>0.97</v>
      </c>
      <c r="AV29" s="81">
        <v>0.98599999999999999</v>
      </c>
      <c r="AW29" s="81"/>
    </row>
    <row r="30" spans="1:49" x14ac:dyDescent="0.25">
      <c r="A30" s="74">
        <v>3</v>
      </c>
      <c r="B30" s="81">
        <v>0.45500000000000002</v>
      </c>
      <c r="C30" s="81">
        <v>0.46200000000000002</v>
      </c>
      <c r="D30" s="81">
        <v>0.47</v>
      </c>
      <c r="E30" s="81">
        <v>0.47799999999999998</v>
      </c>
      <c r="F30" s="81">
        <v>0.48599999999999999</v>
      </c>
      <c r="G30" s="81">
        <v>0.495</v>
      </c>
      <c r="H30" s="81">
        <v>0.503</v>
      </c>
      <c r="I30" s="81">
        <v>0.51200000000000001</v>
      </c>
      <c r="J30" s="81">
        <v>0.52</v>
      </c>
      <c r="K30" s="81">
        <v>0.52900000000000003</v>
      </c>
      <c r="L30" s="81">
        <v>0.53800000000000003</v>
      </c>
      <c r="M30" s="81">
        <v>0.54700000000000004</v>
      </c>
      <c r="N30" s="81">
        <v>0.55700000000000005</v>
      </c>
      <c r="O30" s="81">
        <v>0.56599999999999995</v>
      </c>
      <c r="P30" s="81">
        <v>0.57599999999999996</v>
      </c>
      <c r="Q30" s="81">
        <v>0.58599999999999997</v>
      </c>
      <c r="R30" s="81">
        <v>0.59599999999999997</v>
      </c>
      <c r="S30" s="81">
        <v>0.60599999999999998</v>
      </c>
      <c r="T30" s="81">
        <v>0.61599999999999999</v>
      </c>
      <c r="U30" s="81">
        <v>0.626</v>
      </c>
      <c r="V30" s="81">
        <v>0.63700000000000001</v>
      </c>
      <c r="W30" s="81">
        <v>0.64800000000000002</v>
      </c>
      <c r="X30" s="81">
        <v>0.65900000000000003</v>
      </c>
      <c r="Y30" s="81">
        <v>0.67</v>
      </c>
      <c r="Z30" s="81">
        <v>0.68100000000000005</v>
      </c>
      <c r="AA30" s="81">
        <v>0.69299999999999995</v>
      </c>
      <c r="AB30" s="81">
        <v>0.70499999999999996</v>
      </c>
      <c r="AC30" s="81">
        <v>0.71699999999999997</v>
      </c>
      <c r="AD30" s="81">
        <v>0.72899999999999998</v>
      </c>
      <c r="AE30" s="81">
        <v>0.74099999999999999</v>
      </c>
      <c r="AF30" s="81">
        <v>0.754</v>
      </c>
      <c r="AG30" s="81">
        <v>0.76700000000000002</v>
      </c>
      <c r="AH30" s="81">
        <v>0.78</v>
      </c>
      <c r="AI30" s="81">
        <v>0.79300000000000004</v>
      </c>
      <c r="AJ30" s="81">
        <v>0.80700000000000005</v>
      </c>
      <c r="AK30" s="81">
        <v>0.82</v>
      </c>
      <c r="AL30" s="81">
        <v>0.83399999999999996</v>
      </c>
      <c r="AM30" s="81">
        <v>0.84799999999999998</v>
      </c>
      <c r="AN30" s="81">
        <v>0.86299999999999999</v>
      </c>
      <c r="AO30" s="81">
        <v>0.878</v>
      </c>
      <c r="AP30" s="81">
        <v>0.89200000000000002</v>
      </c>
      <c r="AQ30" s="81">
        <v>0.90800000000000003</v>
      </c>
      <c r="AR30" s="81">
        <v>0.92300000000000004</v>
      </c>
      <c r="AS30" s="81">
        <v>0.93899999999999995</v>
      </c>
      <c r="AT30" s="81">
        <v>0.95499999999999996</v>
      </c>
      <c r="AU30" s="81">
        <v>0.97099999999999997</v>
      </c>
      <c r="AV30" s="81">
        <v>0.98699999999999999</v>
      </c>
      <c r="AW30" s="81"/>
    </row>
    <row r="31" spans="1:49" x14ac:dyDescent="0.25">
      <c r="A31" s="74">
        <v>4</v>
      </c>
      <c r="B31" s="81">
        <v>0.45500000000000002</v>
      </c>
      <c r="C31" s="81">
        <v>0.46300000000000002</v>
      </c>
      <c r="D31" s="81">
        <v>0.47099999999999997</v>
      </c>
      <c r="E31" s="81">
        <v>0.47899999999999998</v>
      </c>
      <c r="F31" s="81">
        <v>0.48699999999999999</v>
      </c>
      <c r="G31" s="81">
        <v>0.495</v>
      </c>
      <c r="H31" s="81">
        <v>0.504</v>
      </c>
      <c r="I31" s="81">
        <v>0.51200000000000001</v>
      </c>
      <c r="J31" s="81">
        <v>0.52100000000000002</v>
      </c>
      <c r="K31" s="81">
        <v>0.53</v>
      </c>
      <c r="L31" s="81">
        <v>0.53900000000000003</v>
      </c>
      <c r="M31" s="81">
        <v>0.54800000000000004</v>
      </c>
      <c r="N31" s="81">
        <v>0.55700000000000005</v>
      </c>
      <c r="O31" s="81">
        <v>0.56699999999999995</v>
      </c>
      <c r="P31" s="81">
        <v>0.57699999999999996</v>
      </c>
      <c r="Q31" s="81">
        <v>0.58599999999999997</v>
      </c>
      <c r="R31" s="81">
        <v>0.59599999999999997</v>
      </c>
      <c r="S31" s="81">
        <v>0.60599999999999998</v>
      </c>
      <c r="T31" s="81">
        <v>0.61699999999999999</v>
      </c>
      <c r="U31" s="81">
        <v>0.627</v>
      </c>
      <c r="V31" s="81">
        <v>0.63800000000000001</v>
      </c>
      <c r="W31" s="81">
        <v>0.64900000000000002</v>
      </c>
      <c r="X31" s="81">
        <v>0.66</v>
      </c>
      <c r="Y31" s="81">
        <v>0.67100000000000004</v>
      </c>
      <c r="Z31" s="81">
        <v>0.68200000000000005</v>
      </c>
      <c r="AA31" s="81">
        <v>0.69399999999999995</v>
      </c>
      <c r="AB31" s="81">
        <v>0.70599999999999996</v>
      </c>
      <c r="AC31" s="81">
        <v>0.71799999999999997</v>
      </c>
      <c r="AD31" s="81">
        <v>0.73</v>
      </c>
      <c r="AE31" s="81">
        <v>0.74199999999999999</v>
      </c>
      <c r="AF31" s="81">
        <v>0.755</v>
      </c>
      <c r="AG31" s="81">
        <v>0.76800000000000002</v>
      </c>
      <c r="AH31" s="81">
        <v>0.78100000000000003</v>
      </c>
      <c r="AI31" s="81">
        <v>0.79400000000000004</v>
      </c>
      <c r="AJ31" s="81">
        <v>0.80800000000000005</v>
      </c>
      <c r="AK31" s="81">
        <v>0.82099999999999995</v>
      </c>
      <c r="AL31" s="81">
        <v>0.83499999999999996</v>
      </c>
      <c r="AM31" s="81">
        <v>0.85</v>
      </c>
      <c r="AN31" s="81">
        <v>0.86399999999999999</v>
      </c>
      <c r="AO31" s="81">
        <v>0.879</v>
      </c>
      <c r="AP31" s="81">
        <v>0.89400000000000002</v>
      </c>
      <c r="AQ31" s="81">
        <v>0.90900000000000003</v>
      </c>
      <c r="AR31" s="81">
        <v>0.92400000000000004</v>
      </c>
      <c r="AS31" s="81">
        <v>0.94</v>
      </c>
      <c r="AT31" s="81">
        <v>0.95599999999999996</v>
      </c>
      <c r="AU31" s="81">
        <v>0.97199999999999998</v>
      </c>
      <c r="AV31" s="81">
        <v>0.98899999999999999</v>
      </c>
      <c r="AW31" s="81"/>
    </row>
    <row r="32" spans="1:49" x14ac:dyDescent="0.25">
      <c r="A32" s="74">
        <v>5</v>
      </c>
      <c r="B32" s="81">
        <v>0.45600000000000002</v>
      </c>
      <c r="C32" s="81">
        <v>0.46400000000000002</v>
      </c>
      <c r="D32" s="81">
        <v>0.47199999999999998</v>
      </c>
      <c r="E32" s="81">
        <v>0.48</v>
      </c>
      <c r="F32" s="81">
        <v>0.48799999999999999</v>
      </c>
      <c r="G32" s="81">
        <v>0.496</v>
      </c>
      <c r="H32" s="81">
        <v>0.505</v>
      </c>
      <c r="I32" s="81">
        <v>0.51300000000000001</v>
      </c>
      <c r="J32" s="81">
        <v>0.52200000000000002</v>
      </c>
      <c r="K32" s="81">
        <v>0.53100000000000003</v>
      </c>
      <c r="L32" s="81">
        <v>0.54</v>
      </c>
      <c r="M32" s="81">
        <v>0.54900000000000004</v>
      </c>
      <c r="N32" s="81">
        <v>0.55800000000000005</v>
      </c>
      <c r="O32" s="81">
        <v>0.56799999999999995</v>
      </c>
      <c r="P32" s="81">
        <v>0.57699999999999996</v>
      </c>
      <c r="Q32" s="81">
        <v>0.58699999999999997</v>
      </c>
      <c r="R32" s="81">
        <v>0.59699999999999998</v>
      </c>
      <c r="S32" s="81">
        <v>0.60699999999999998</v>
      </c>
      <c r="T32" s="81">
        <v>0.61799999999999999</v>
      </c>
      <c r="U32" s="81">
        <v>0.628</v>
      </c>
      <c r="V32" s="81">
        <v>0.63900000000000001</v>
      </c>
      <c r="W32" s="81">
        <v>0.65</v>
      </c>
      <c r="X32" s="81">
        <v>0.66100000000000003</v>
      </c>
      <c r="Y32" s="81">
        <v>0.67200000000000004</v>
      </c>
      <c r="Z32" s="81">
        <v>0.68300000000000005</v>
      </c>
      <c r="AA32" s="81">
        <v>0.69499999999999995</v>
      </c>
      <c r="AB32" s="81">
        <v>0.70699999999999996</v>
      </c>
      <c r="AC32" s="81">
        <v>0.71899999999999997</v>
      </c>
      <c r="AD32" s="81">
        <v>0.73099999999999998</v>
      </c>
      <c r="AE32" s="81">
        <v>0.74399999999999999</v>
      </c>
      <c r="AF32" s="81">
        <v>0.75600000000000001</v>
      </c>
      <c r="AG32" s="81">
        <v>0.76900000000000002</v>
      </c>
      <c r="AH32" s="81">
        <v>0.78200000000000003</v>
      </c>
      <c r="AI32" s="81">
        <v>0.79500000000000004</v>
      </c>
      <c r="AJ32" s="81">
        <v>0.80900000000000005</v>
      </c>
      <c r="AK32" s="81">
        <v>0.82299999999999995</v>
      </c>
      <c r="AL32" s="81">
        <v>0.83699999999999997</v>
      </c>
      <c r="AM32" s="81">
        <v>0.85099999999999998</v>
      </c>
      <c r="AN32" s="81">
        <v>0.86499999999999999</v>
      </c>
      <c r="AO32" s="81">
        <v>0.88</v>
      </c>
      <c r="AP32" s="81">
        <v>0.89500000000000002</v>
      </c>
      <c r="AQ32" s="81">
        <v>0.91</v>
      </c>
      <c r="AR32" s="81">
        <v>0.92600000000000005</v>
      </c>
      <c r="AS32" s="81">
        <v>0.94099999999999995</v>
      </c>
      <c r="AT32" s="81">
        <v>0.95699999999999996</v>
      </c>
      <c r="AU32" s="81">
        <v>0.97399999999999998</v>
      </c>
      <c r="AV32" s="81">
        <v>0.99</v>
      </c>
      <c r="AW32" s="81"/>
    </row>
    <row r="33" spans="1:49" x14ac:dyDescent="0.25">
      <c r="A33" s="74">
        <v>6</v>
      </c>
      <c r="B33" s="81">
        <v>0.45700000000000002</v>
      </c>
      <c r="C33" s="81">
        <v>0.46400000000000002</v>
      </c>
      <c r="D33" s="81">
        <v>0.47199999999999998</v>
      </c>
      <c r="E33" s="81">
        <v>0.48</v>
      </c>
      <c r="F33" s="81">
        <v>0.48899999999999999</v>
      </c>
      <c r="G33" s="81">
        <v>0.497</v>
      </c>
      <c r="H33" s="81">
        <v>0.505</v>
      </c>
      <c r="I33" s="81">
        <v>0.51400000000000001</v>
      </c>
      <c r="J33" s="81">
        <v>0.52300000000000002</v>
      </c>
      <c r="K33" s="81">
        <v>0.53100000000000003</v>
      </c>
      <c r="L33" s="81">
        <v>0.54100000000000004</v>
      </c>
      <c r="M33" s="81">
        <v>0.55000000000000004</v>
      </c>
      <c r="N33" s="81">
        <v>0.55900000000000005</v>
      </c>
      <c r="O33" s="81">
        <v>0.56899999999999995</v>
      </c>
      <c r="P33" s="81">
        <v>0.57799999999999996</v>
      </c>
      <c r="Q33" s="81">
        <v>0.58799999999999997</v>
      </c>
      <c r="R33" s="81">
        <v>0.59799999999999998</v>
      </c>
      <c r="S33" s="81">
        <v>0.60799999999999998</v>
      </c>
      <c r="T33" s="81">
        <v>0.61899999999999999</v>
      </c>
      <c r="U33" s="81">
        <v>0.629</v>
      </c>
      <c r="V33" s="81">
        <v>0.64</v>
      </c>
      <c r="W33" s="81">
        <v>0.65100000000000002</v>
      </c>
      <c r="X33" s="81">
        <v>0.66200000000000003</v>
      </c>
      <c r="Y33" s="81">
        <v>0.67300000000000004</v>
      </c>
      <c r="Z33" s="81">
        <v>0.68400000000000005</v>
      </c>
      <c r="AA33" s="81">
        <v>0.69599999999999995</v>
      </c>
      <c r="AB33" s="81">
        <v>0.70799999999999996</v>
      </c>
      <c r="AC33" s="81">
        <v>0.72</v>
      </c>
      <c r="AD33" s="81">
        <v>0.73199999999999998</v>
      </c>
      <c r="AE33" s="81">
        <v>0.745</v>
      </c>
      <c r="AF33" s="81">
        <v>0.75700000000000001</v>
      </c>
      <c r="AG33" s="81">
        <v>0.77</v>
      </c>
      <c r="AH33" s="81">
        <v>0.78300000000000003</v>
      </c>
      <c r="AI33" s="81">
        <v>0.79600000000000004</v>
      </c>
      <c r="AJ33" s="81">
        <v>0.81</v>
      </c>
      <c r="AK33" s="81">
        <v>0.82399999999999995</v>
      </c>
      <c r="AL33" s="81">
        <v>0.83799999999999997</v>
      </c>
      <c r="AM33" s="81">
        <v>0.85199999999999998</v>
      </c>
      <c r="AN33" s="81">
        <v>0.86699999999999999</v>
      </c>
      <c r="AO33" s="81">
        <v>0.88100000000000001</v>
      </c>
      <c r="AP33" s="81">
        <v>0.89600000000000002</v>
      </c>
      <c r="AQ33" s="81">
        <v>0.91100000000000003</v>
      </c>
      <c r="AR33" s="81">
        <v>0.92700000000000005</v>
      </c>
      <c r="AS33" s="81">
        <v>0.94299999999999995</v>
      </c>
      <c r="AT33" s="81">
        <v>0.95899999999999996</v>
      </c>
      <c r="AU33" s="81">
        <v>0.97499999999999998</v>
      </c>
      <c r="AV33" s="81">
        <v>0.99199999999999999</v>
      </c>
      <c r="AW33" s="81"/>
    </row>
    <row r="34" spans="1:49" x14ac:dyDescent="0.25">
      <c r="A34" s="74">
        <v>7</v>
      </c>
      <c r="B34" s="81">
        <v>0.45700000000000002</v>
      </c>
      <c r="C34" s="81">
        <v>0.46500000000000002</v>
      </c>
      <c r="D34" s="81">
        <v>0.47299999999999998</v>
      </c>
      <c r="E34" s="81">
        <v>0.48099999999999998</v>
      </c>
      <c r="F34" s="81">
        <v>0.48899999999999999</v>
      </c>
      <c r="G34" s="81">
        <v>0.498</v>
      </c>
      <c r="H34" s="81">
        <v>0.50600000000000001</v>
      </c>
      <c r="I34" s="81">
        <v>0.51500000000000001</v>
      </c>
      <c r="J34" s="81">
        <v>0.52300000000000002</v>
      </c>
      <c r="K34" s="81">
        <v>0.53200000000000003</v>
      </c>
      <c r="L34" s="81">
        <v>0.54100000000000004</v>
      </c>
      <c r="M34" s="81">
        <v>0.55000000000000004</v>
      </c>
      <c r="N34" s="81">
        <v>0.56000000000000005</v>
      </c>
      <c r="O34" s="81">
        <v>0.56899999999999995</v>
      </c>
      <c r="P34" s="81">
        <v>0.57899999999999996</v>
      </c>
      <c r="Q34" s="81">
        <v>0.58899999999999997</v>
      </c>
      <c r="R34" s="81">
        <v>0.59899999999999998</v>
      </c>
      <c r="S34" s="81">
        <v>0.60899999999999999</v>
      </c>
      <c r="T34" s="81">
        <v>0.61899999999999999</v>
      </c>
      <c r="U34" s="81">
        <v>0.63</v>
      </c>
      <c r="V34" s="81">
        <v>0.64100000000000001</v>
      </c>
      <c r="W34" s="81">
        <v>0.65200000000000002</v>
      </c>
      <c r="X34" s="81">
        <v>0.66300000000000003</v>
      </c>
      <c r="Y34" s="81">
        <v>0.67400000000000004</v>
      </c>
      <c r="Z34" s="81">
        <v>0.68500000000000005</v>
      </c>
      <c r="AA34" s="81">
        <v>0.69699999999999995</v>
      </c>
      <c r="AB34" s="81">
        <v>0.70899999999999996</v>
      </c>
      <c r="AC34" s="81">
        <v>0.72099999999999997</v>
      </c>
      <c r="AD34" s="81">
        <v>0.73299999999999998</v>
      </c>
      <c r="AE34" s="81">
        <v>0.746</v>
      </c>
      <c r="AF34" s="81">
        <v>0.75800000000000001</v>
      </c>
      <c r="AG34" s="81">
        <v>0.77100000000000002</v>
      </c>
      <c r="AH34" s="81">
        <v>0.78400000000000003</v>
      </c>
      <c r="AI34" s="81">
        <v>0.79800000000000004</v>
      </c>
      <c r="AJ34" s="81">
        <v>0.81100000000000005</v>
      </c>
      <c r="AK34" s="81">
        <v>0.82499999999999996</v>
      </c>
      <c r="AL34" s="81">
        <v>0.83899999999999997</v>
      </c>
      <c r="AM34" s="81">
        <v>0.85299999999999998</v>
      </c>
      <c r="AN34" s="81">
        <v>0.86799999999999999</v>
      </c>
      <c r="AO34" s="81">
        <v>0.88300000000000001</v>
      </c>
      <c r="AP34" s="81">
        <v>0.89800000000000002</v>
      </c>
      <c r="AQ34" s="81">
        <v>0.91300000000000003</v>
      </c>
      <c r="AR34" s="81">
        <v>0.92800000000000005</v>
      </c>
      <c r="AS34" s="81">
        <v>0.94399999999999995</v>
      </c>
      <c r="AT34" s="81">
        <v>0.96</v>
      </c>
      <c r="AU34" s="81">
        <v>0.97599999999999998</v>
      </c>
      <c r="AV34" s="81">
        <v>0.99299999999999999</v>
      </c>
      <c r="AW34" s="81"/>
    </row>
    <row r="35" spans="1:49" x14ac:dyDescent="0.25">
      <c r="A35" s="74">
        <v>8</v>
      </c>
      <c r="B35" s="81">
        <v>0.45800000000000002</v>
      </c>
      <c r="C35" s="81">
        <v>0.46600000000000003</v>
      </c>
      <c r="D35" s="81">
        <v>0.47399999999999998</v>
      </c>
      <c r="E35" s="81">
        <v>0.48199999999999998</v>
      </c>
      <c r="F35" s="81">
        <v>0.49</v>
      </c>
      <c r="G35" s="81">
        <v>0.498</v>
      </c>
      <c r="H35" s="81">
        <v>0.50700000000000001</v>
      </c>
      <c r="I35" s="81">
        <v>0.51500000000000001</v>
      </c>
      <c r="J35" s="81">
        <v>0.52400000000000002</v>
      </c>
      <c r="K35" s="81">
        <v>0.53300000000000003</v>
      </c>
      <c r="L35" s="81">
        <v>0.54200000000000004</v>
      </c>
      <c r="M35" s="81">
        <v>0.55100000000000005</v>
      </c>
      <c r="N35" s="81">
        <v>0.56100000000000005</v>
      </c>
      <c r="O35" s="81">
        <v>0.56999999999999995</v>
      </c>
      <c r="P35" s="81">
        <v>0.57999999999999996</v>
      </c>
      <c r="Q35" s="81">
        <v>0.59</v>
      </c>
      <c r="R35" s="81">
        <v>0.6</v>
      </c>
      <c r="S35" s="81">
        <v>0.61</v>
      </c>
      <c r="T35" s="81">
        <v>0.62</v>
      </c>
      <c r="U35" s="81">
        <v>0.63100000000000001</v>
      </c>
      <c r="V35" s="81">
        <v>0.64200000000000002</v>
      </c>
      <c r="W35" s="81">
        <v>0.65200000000000002</v>
      </c>
      <c r="X35" s="81">
        <v>0.66400000000000003</v>
      </c>
      <c r="Y35" s="81">
        <v>0.67500000000000004</v>
      </c>
      <c r="Z35" s="81">
        <v>0.68600000000000005</v>
      </c>
      <c r="AA35" s="81">
        <v>0.69799999999999995</v>
      </c>
      <c r="AB35" s="81">
        <v>0.71</v>
      </c>
      <c r="AC35" s="81">
        <v>0.72199999999999998</v>
      </c>
      <c r="AD35" s="81">
        <v>0.73399999999999999</v>
      </c>
      <c r="AE35" s="81">
        <v>0.747</v>
      </c>
      <c r="AF35" s="81">
        <v>0.75900000000000001</v>
      </c>
      <c r="AG35" s="81">
        <v>0.77200000000000002</v>
      </c>
      <c r="AH35" s="81">
        <v>0.78500000000000003</v>
      </c>
      <c r="AI35" s="81">
        <v>0.79900000000000004</v>
      </c>
      <c r="AJ35" s="81">
        <v>0.81200000000000006</v>
      </c>
      <c r="AK35" s="81">
        <v>0.82599999999999996</v>
      </c>
      <c r="AL35" s="81">
        <v>0.84</v>
      </c>
      <c r="AM35" s="81">
        <v>0.85399999999999998</v>
      </c>
      <c r="AN35" s="81">
        <v>0.86899999999999999</v>
      </c>
      <c r="AO35" s="81">
        <v>0.88400000000000001</v>
      </c>
      <c r="AP35" s="81">
        <v>0.89900000000000002</v>
      </c>
      <c r="AQ35" s="81">
        <v>0.91400000000000003</v>
      </c>
      <c r="AR35" s="81">
        <v>0.93</v>
      </c>
      <c r="AS35" s="81">
        <v>0.94499999999999995</v>
      </c>
      <c r="AT35" s="81">
        <v>0.96099999999999997</v>
      </c>
      <c r="AU35" s="81">
        <v>0.97799999999999998</v>
      </c>
      <c r="AV35" s="81">
        <v>0.99399999999999999</v>
      </c>
      <c r="AW35" s="81"/>
    </row>
    <row r="36" spans="1:49" x14ac:dyDescent="0.25">
      <c r="A36" s="74">
        <v>9</v>
      </c>
      <c r="B36" s="81">
        <v>0.45900000000000002</v>
      </c>
      <c r="C36" s="81">
        <v>0.46600000000000003</v>
      </c>
      <c r="D36" s="81">
        <v>0.47399999999999998</v>
      </c>
      <c r="E36" s="81">
        <v>0.48199999999999998</v>
      </c>
      <c r="F36" s="81">
        <v>0.49099999999999999</v>
      </c>
      <c r="G36" s="81">
        <v>0.499</v>
      </c>
      <c r="H36" s="81">
        <v>0.50700000000000001</v>
      </c>
      <c r="I36" s="81">
        <v>0.51600000000000001</v>
      </c>
      <c r="J36" s="81">
        <v>0.52500000000000002</v>
      </c>
      <c r="K36" s="81">
        <v>0.53400000000000003</v>
      </c>
      <c r="L36" s="81">
        <v>0.54300000000000004</v>
      </c>
      <c r="M36" s="81">
        <v>0.55200000000000005</v>
      </c>
      <c r="N36" s="81">
        <v>0.56100000000000005</v>
      </c>
      <c r="O36" s="81">
        <v>0.57099999999999995</v>
      </c>
      <c r="P36" s="81">
        <v>0.58099999999999996</v>
      </c>
      <c r="Q36" s="81">
        <v>0.59099999999999997</v>
      </c>
      <c r="R36" s="81">
        <v>0.60099999999999998</v>
      </c>
      <c r="S36" s="81">
        <v>0.61099999999999999</v>
      </c>
      <c r="T36" s="81">
        <v>0.621</v>
      </c>
      <c r="U36" s="81">
        <v>0.63200000000000001</v>
      </c>
      <c r="V36" s="81">
        <v>0.64200000000000002</v>
      </c>
      <c r="W36" s="81">
        <v>0.65300000000000002</v>
      </c>
      <c r="X36" s="81">
        <v>0.66400000000000003</v>
      </c>
      <c r="Y36" s="81">
        <v>0.67600000000000005</v>
      </c>
      <c r="Z36" s="81">
        <v>0.68700000000000006</v>
      </c>
      <c r="AA36" s="81">
        <v>0.69899999999999995</v>
      </c>
      <c r="AB36" s="81">
        <v>0.71099999999999997</v>
      </c>
      <c r="AC36" s="81">
        <v>0.72299999999999998</v>
      </c>
      <c r="AD36" s="81">
        <v>0.73499999999999999</v>
      </c>
      <c r="AE36" s="81">
        <v>0.748</v>
      </c>
      <c r="AF36" s="81">
        <v>0.76</v>
      </c>
      <c r="AG36" s="81">
        <v>0.77300000000000002</v>
      </c>
      <c r="AH36" s="81">
        <v>0.78600000000000003</v>
      </c>
      <c r="AI36" s="81">
        <v>0.8</v>
      </c>
      <c r="AJ36" s="81">
        <v>0.81299999999999994</v>
      </c>
      <c r="AK36" s="81">
        <v>0.82699999999999996</v>
      </c>
      <c r="AL36" s="81">
        <v>0.84099999999999997</v>
      </c>
      <c r="AM36" s="81">
        <v>0.85599999999999998</v>
      </c>
      <c r="AN36" s="81">
        <v>0.87</v>
      </c>
      <c r="AO36" s="81">
        <v>0.88500000000000001</v>
      </c>
      <c r="AP36" s="81">
        <v>0.9</v>
      </c>
      <c r="AQ36" s="81">
        <v>0.91500000000000004</v>
      </c>
      <c r="AR36" s="81">
        <v>0.93100000000000005</v>
      </c>
      <c r="AS36" s="81">
        <v>0.94699999999999995</v>
      </c>
      <c r="AT36" s="81">
        <v>0.96299999999999997</v>
      </c>
      <c r="AU36" s="81">
        <v>0.97899999999999998</v>
      </c>
      <c r="AV36" s="81">
        <v>0.996</v>
      </c>
      <c r="AW36" s="81"/>
    </row>
    <row r="37" spans="1:49" x14ac:dyDescent="0.25">
      <c r="A37" s="74">
        <v>10</v>
      </c>
      <c r="B37" s="81">
        <v>0.45900000000000002</v>
      </c>
      <c r="C37" s="81">
        <v>0.46700000000000003</v>
      </c>
      <c r="D37" s="81">
        <v>0.47499999999999998</v>
      </c>
      <c r="E37" s="81">
        <v>0.48299999999999998</v>
      </c>
      <c r="F37" s="81">
        <v>0.49099999999999999</v>
      </c>
      <c r="G37" s="81">
        <v>0.5</v>
      </c>
      <c r="H37" s="81">
        <v>0.50800000000000001</v>
      </c>
      <c r="I37" s="81">
        <v>0.51700000000000002</v>
      </c>
      <c r="J37" s="81">
        <v>0.52600000000000002</v>
      </c>
      <c r="K37" s="81">
        <v>0.53400000000000003</v>
      </c>
      <c r="L37" s="81">
        <v>0.54400000000000004</v>
      </c>
      <c r="M37" s="81">
        <v>0.55300000000000005</v>
      </c>
      <c r="N37" s="81">
        <v>0.56200000000000006</v>
      </c>
      <c r="O37" s="81">
        <v>0.57199999999999995</v>
      </c>
      <c r="P37" s="81">
        <v>0.58099999999999996</v>
      </c>
      <c r="Q37" s="81">
        <v>0.59099999999999997</v>
      </c>
      <c r="R37" s="81">
        <v>0.60099999999999998</v>
      </c>
      <c r="S37" s="81">
        <v>0.61199999999999999</v>
      </c>
      <c r="T37" s="81">
        <v>0.622</v>
      </c>
      <c r="U37" s="81">
        <v>0.63300000000000001</v>
      </c>
      <c r="V37" s="81">
        <v>0.64300000000000002</v>
      </c>
      <c r="W37" s="81">
        <v>0.65400000000000003</v>
      </c>
      <c r="X37" s="81">
        <v>0.66500000000000004</v>
      </c>
      <c r="Y37" s="81">
        <v>0.67700000000000005</v>
      </c>
      <c r="Z37" s="81">
        <v>0.68799999999999994</v>
      </c>
      <c r="AA37" s="81">
        <v>0.7</v>
      </c>
      <c r="AB37" s="81">
        <v>0.71199999999999997</v>
      </c>
      <c r="AC37" s="81">
        <v>0.72399999999999998</v>
      </c>
      <c r="AD37" s="81">
        <v>0.73599999999999999</v>
      </c>
      <c r="AE37" s="81">
        <v>0.749</v>
      </c>
      <c r="AF37" s="81">
        <v>0.76100000000000001</v>
      </c>
      <c r="AG37" s="81">
        <v>0.77400000000000002</v>
      </c>
      <c r="AH37" s="81">
        <v>0.78800000000000003</v>
      </c>
      <c r="AI37" s="81">
        <v>0.80100000000000005</v>
      </c>
      <c r="AJ37" s="81">
        <v>0.81499999999999995</v>
      </c>
      <c r="AK37" s="81">
        <v>0.82799999999999996</v>
      </c>
      <c r="AL37" s="81">
        <v>0.84299999999999997</v>
      </c>
      <c r="AM37" s="81">
        <v>0.85699999999999998</v>
      </c>
      <c r="AN37" s="81">
        <v>0.871</v>
      </c>
      <c r="AO37" s="81">
        <v>0.88600000000000001</v>
      </c>
      <c r="AP37" s="81">
        <v>0.90100000000000002</v>
      </c>
      <c r="AQ37" s="81">
        <v>0.91700000000000004</v>
      </c>
      <c r="AR37" s="81">
        <v>0.93200000000000005</v>
      </c>
      <c r="AS37" s="81">
        <v>0.94799999999999995</v>
      </c>
      <c r="AT37" s="81">
        <v>0.96399999999999997</v>
      </c>
      <c r="AU37" s="81">
        <v>0.98099999999999998</v>
      </c>
      <c r="AV37" s="81">
        <v>0.997</v>
      </c>
      <c r="AW37" s="81"/>
    </row>
    <row r="38" spans="1:49" x14ac:dyDescent="0.25">
      <c r="A38" s="74">
        <v>11</v>
      </c>
      <c r="B38" s="81">
        <v>0.46</v>
      </c>
      <c r="C38" s="81">
        <v>0.46800000000000003</v>
      </c>
      <c r="D38" s="81">
        <v>0.47599999999999998</v>
      </c>
      <c r="E38" s="81">
        <v>0.48399999999999999</v>
      </c>
      <c r="F38" s="81">
        <v>0.49199999999999999</v>
      </c>
      <c r="G38" s="81">
        <v>0.5</v>
      </c>
      <c r="H38" s="81">
        <v>0.50900000000000001</v>
      </c>
      <c r="I38" s="81">
        <v>0.51700000000000002</v>
      </c>
      <c r="J38" s="81">
        <v>0.52600000000000002</v>
      </c>
      <c r="K38" s="81">
        <v>0.53500000000000003</v>
      </c>
      <c r="L38" s="81">
        <v>0.54400000000000004</v>
      </c>
      <c r="M38" s="81">
        <v>0.55400000000000005</v>
      </c>
      <c r="N38" s="81">
        <v>0.56299999999999994</v>
      </c>
      <c r="O38" s="81">
        <v>0.57299999999999995</v>
      </c>
      <c r="P38" s="81">
        <v>0.58199999999999996</v>
      </c>
      <c r="Q38" s="81">
        <v>0.59199999999999997</v>
      </c>
      <c r="R38" s="81">
        <v>0.60199999999999998</v>
      </c>
      <c r="S38" s="81">
        <v>0.61199999999999999</v>
      </c>
      <c r="T38" s="81">
        <v>0.623</v>
      </c>
      <c r="U38" s="81">
        <v>0.63300000000000001</v>
      </c>
      <c r="V38" s="81">
        <v>0.64400000000000002</v>
      </c>
      <c r="W38" s="81">
        <v>0.65500000000000003</v>
      </c>
      <c r="X38" s="81">
        <v>0.66600000000000004</v>
      </c>
      <c r="Y38" s="81">
        <v>0.67800000000000005</v>
      </c>
      <c r="Z38" s="81">
        <v>0.68899999999999995</v>
      </c>
      <c r="AA38" s="81">
        <v>0.70099999999999996</v>
      </c>
      <c r="AB38" s="81">
        <v>0.71299999999999997</v>
      </c>
      <c r="AC38" s="81">
        <v>0.72499999999999998</v>
      </c>
      <c r="AD38" s="81">
        <v>0.73699999999999999</v>
      </c>
      <c r="AE38" s="81">
        <v>0.75</v>
      </c>
      <c r="AF38" s="81">
        <v>0.76300000000000001</v>
      </c>
      <c r="AG38" s="81">
        <v>0.77500000000000002</v>
      </c>
      <c r="AH38" s="81">
        <v>0.78900000000000003</v>
      </c>
      <c r="AI38" s="81">
        <v>0.80200000000000005</v>
      </c>
      <c r="AJ38" s="81">
        <v>0.81599999999999995</v>
      </c>
      <c r="AK38" s="81">
        <v>0.83</v>
      </c>
      <c r="AL38" s="81">
        <v>0.84399999999999997</v>
      </c>
      <c r="AM38" s="81">
        <v>0.85799999999999998</v>
      </c>
      <c r="AN38" s="81">
        <v>0.873</v>
      </c>
      <c r="AO38" s="81">
        <v>0.88700000000000001</v>
      </c>
      <c r="AP38" s="81">
        <v>0.90300000000000002</v>
      </c>
      <c r="AQ38" s="81">
        <v>0.91800000000000004</v>
      </c>
      <c r="AR38" s="81">
        <v>0.93300000000000005</v>
      </c>
      <c r="AS38" s="81">
        <v>0.94899999999999995</v>
      </c>
      <c r="AT38" s="81">
        <v>0.96599999999999997</v>
      </c>
      <c r="AU38" s="81">
        <v>0.98199999999999998</v>
      </c>
      <c r="AV38" s="81">
        <v>0.999</v>
      </c>
      <c r="AW38" s="81"/>
    </row>
    <row r="39" spans="1:49" x14ac:dyDescent="0.25">
      <c r="A39"/>
      <c r="B39"/>
    </row>
    <row r="40" spans="1:49" ht="27.65" customHeight="1" x14ac:dyDescent="0.25">
      <c r="A40"/>
      <c r="B40"/>
    </row>
    <row r="41" spans="1:49" x14ac:dyDescent="0.25">
      <c r="A41"/>
      <c r="B41"/>
    </row>
    <row r="42" spans="1:49" x14ac:dyDescent="0.25">
      <c r="A42"/>
      <c r="B42"/>
    </row>
    <row r="43" spans="1:49" x14ac:dyDescent="0.25">
      <c r="A43"/>
      <c r="B43"/>
    </row>
    <row r="44" spans="1:49" x14ac:dyDescent="0.25">
      <c r="A44"/>
      <c r="B44"/>
    </row>
    <row r="45" spans="1:49" x14ac:dyDescent="0.25">
      <c r="A45"/>
      <c r="B45"/>
    </row>
    <row r="46" spans="1:49" x14ac:dyDescent="0.25">
      <c r="A46"/>
      <c r="B46"/>
    </row>
    <row r="47" spans="1:49" x14ac:dyDescent="0.25">
      <c r="A47"/>
      <c r="B47"/>
    </row>
    <row r="48" spans="1:49"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sheetData>
  <sheetProtection algorithmName="SHA-512" hashValue="IuE/TqpX1p4MbdvjrRVkPW/U8pwF0vdn1NmdVq+K35JHebFm7PJASq4dwcBcf+ilSrvJFZsR00mV5DHfTMPMsA==" saltValue="XgqLoVg0BsXiHYCjAmOlHw==" spinCount="100000" sheet="1" objects="1" scenarios="1"/>
  <conditionalFormatting sqref="B26:AW38">
    <cfRule type="expression" dxfId="251" priority="25" stopIfTrue="1">
      <formula>MOD(ROW(),2)=0</formula>
    </cfRule>
    <cfRule type="expression" dxfId="250" priority="26" stopIfTrue="1">
      <formula>MOD(ROW(),2)&lt;&gt;0</formula>
    </cfRule>
  </conditionalFormatting>
  <conditionalFormatting sqref="A26:A38">
    <cfRule type="expression" dxfId="249" priority="23" stopIfTrue="1">
      <formula>MOD(ROW(),2)=0</formula>
    </cfRule>
    <cfRule type="expression" dxfId="248" priority="24" stopIfTrue="1">
      <formula>MOD(ROW(),2)&lt;&gt;0</formula>
    </cfRule>
  </conditionalFormatting>
  <conditionalFormatting sqref="A6:A21">
    <cfRule type="expression" dxfId="247" priority="13" stopIfTrue="1">
      <formula>MOD(ROW(),2)=0</formula>
    </cfRule>
    <cfRule type="expression" dxfId="246" priority="14" stopIfTrue="1">
      <formula>MOD(ROW(),2)&lt;&gt;0</formula>
    </cfRule>
  </conditionalFormatting>
  <conditionalFormatting sqref="D6:AW21">
    <cfRule type="expression" dxfId="245" priority="15" stopIfTrue="1">
      <formula>MOD(ROW(),2)=0</formula>
    </cfRule>
    <cfRule type="expression" dxfId="244" priority="16" stopIfTrue="1">
      <formula>MOD(ROW(),2)&lt;&gt;0</formula>
    </cfRule>
  </conditionalFormatting>
  <conditionalFormatting sqref="B6:C16">
    <cfRule type="expression" dxfId="243" priority="9" stopIfTrue="1">
      <formula>MOD(ROW(),2)=0</formula>
    </cfRule>
    <cfRule type="expression" dxfId="242" priority="10" stopIfTrue="1">
      <formula>MOD(ROW(),2)&lt;&gt;0</formula>
    </cfRule>
  </conditionalFormatting>
  <conditionalFormatting sqref="B18:C18 B17">
    <cfRule type="expression" dxfId="241" priority="11" stopIfTrue="1">
      <formula>MOD(ROW(),2)=0</formula>
    </cfRule>
    <cfRule type="expression" dxfId="240" priority="12" stopIfTrue="1">
      <formula>MOD(ROW(),2)&lt;&gt;0</formula>
    </cfRule>
  </conditionalFormatting>
  <conditionalFormatting sqref="C17">
    <cfRule type="expression" dxfId="239" priority="7" stopIfTrue="1">
      <formula>MOD(ROW(),2)=0</formula>
    </cfRule>
    <cfRule type="expression" dxfId="238" priority="8" stopIfTrue="1">
      <formula>MOD(ROW(),2)&lt;&gt;0</formula>
    </cfRule>
  </conditionalFormatting>
  <conditionalFormatting sqref="B20:B21">
    <cfRule type="expression" dxfId="237" priority="3" stopIfTrue="1">
      <formula>MOD(ROW(),2)=0</formula>
    </cfRule>
    <cfRule type="expression" dxfId="236" priority="4" stopIfTrue="1">
      <formula>MOD(ROW(),2)&lt;&gt;0</formula>
    </cfRule>
  </conditionalFormatting>
  <conditionalFormatting sqref="C19:C21">
    <cfRule type="expression" dxfId="235" priority="5" stopIfTrue="1">
      <formula>MOD(ROW(),2)=0</formula>
    </cfRule>
    <cfRule type="expression" dxfId="234" priority="6" stopIfTrue="1">
      <formula>MOD(ROW(),2)&lt;&gt;0</formula>
    </cfRule>
  </conditionalFormatting>
  <conditionalFormatting sqref="B19">
    <cfRule type="expression" dxfId="233" priority="1" stopIfTrue="1">
      <formula>MOD(ROW(),2)=0</formula>
    </cfRule>
    <cfRule type="expression" dxfId="232" priority="2" stopIfTrue="1">
      <formula>MOD(ROW(),2)&lt;&gt;0</formula>
    </cfRule>
  </conditionalFormatting>
  <hyperlinks>
    <hyperlink ref="B24" location="Assumptions!A1" display="Assumptions" xr:uid="{B30C7D54-2DEB-4FA2-B7DD-89E58DB3B095}"/>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700-000000000000}">
  <sheetPr codeName="Sheet126"/>
  <dimension ref="A1:K38"/>
  <sheetViews>
    <sheetView showGridLines="0" zoomScale="85" zoomScaleNormal="85" workbookViewId="0">
      <selection activeCell="A4" sqref="A4"/>
    </sheetView>
  </sheetViews>
  <sheetFormatPr defaultColWidth="10" defaultRowHeight="12.5" x14ac:dyDescent="0.25"/>
  <cols>
    <col min="1" max="1" width="31.6328125" style="28" customWidth="1"/>
    <col min="2" max="2" width="22.6328125" style="28" customWidth="1"/>
    <col min="3" max="3" width="10.36328125" style="28" customWidth="1"/>
    <col min="4" max="4" width="10" style="28" customWidth="1"/>
    <col min="5"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Scheme Pays LTA - x-617</v>
      </c>
      <c r="B3" s="43"/>
      <c r="C3" s="43"/>
      <c r="D3" s="43"/>
      <c r="E3" s="43"/>
      <c r="F3" s="43"/>
      <c r="G3" s="43"/>
      <c r="H3" s="43"/>
      <c r="I3" s="43"/>
    </row>
    <row r="4" spans="1:11" x14ac:dyDescent="0.25">
      <c r="A4" s="45"/>
    </row>
    <row r="6" spans="1:11" ht="13" x14ac:dyDescent="0.3">
      <c r="A6" s="76" t="s">
        <v>606</v>
      </c>
      <c r="B6" s="78" t="s">
        <v>607</v>
      </c>
      <c r="C6" s="78"/>
    </row>
    <row r="7" spans="1:11" x14ac:dyDescent="0.25">
      <c r="A7" s="77" t="s">
        <v>273</v>
      </c>
      <c r="B7" s="79" t="s">
        <v>72</v>
      </c>
      <c r="C7" s="79"/>
    </row>
    <row r="8" spans="1:11" x14ac:dyDescent="0.25">
      <c r="A8" s="77" t="s">
        <v>274</v>
      </c>
      <c r="B8" s="79">
        <v>2006</v>
      </c>
      <c r="C8" s="79"/>
    </row>
    <row r="9" spans="1:11" ht="14.15" customHeight="1" x14ac:dyDescent="0.25">
      <c r="A9" s="77" t="s">
        <v>275</v>
      </c>
      <c r="B9" s="79" t="s">
        <v>545</v>
      </c>
      <c r="C9" s="79"/>
    </row>
    <row r="10" spans="1:11" ht="52.5" customHeight="1" x14ac:dyDescent="0.25">
      <c r="A10" s="77" t="s">
        <v>6</v>
      </c>
      <c r="B10" s="79" t="s">
        <v>568</v>
      </c>
      <c r="C10" s="79"/>
    </row>
    <row r="11" spans="1:11" x14ac:dyDescent="0.25">
      <c r="A11" s="77" t="s">
        <v>276</v>
      </c>
      <c r="B11" s="79" t="s">
        <v>308</v>
      </c>
      <c r="C11" s="79"/>
    </row>
    <row r="12" spans="1:11" ht="26.15" customHeight="1" x14ac:dyDescent="0.25">
      <c r="A12" s="77" t="s">
        <v>277</v>
      </c>
      <c r="B12" s="79" t="s">
        <v>290</v>
      </c>
      <c r="C12" s="79"/>
    </row>
    <row r="13" spans="1:11" x14ac:dyDescent="0.25">
      <c r="A13" s="77" t="s">
        <v>614</v>
      </c>
      <c r="B13" s="79">
        <v>1</v>
      </c>
      <c r="C13" s="79"/>
    </row>
    <row r="14" spans="1:11" x14ac:dyDescent="0.25">
      <c r="A14" s="77" t="s">
        <v>279</v>
      </c>
      <c r="B14" s="79">
        <v>617</v>
      </c>
      <c r="C14" s="79"/>
    </row>
    <row r="15" spans="1:11" x14ac:dyDescent="0.25">
      <c r="A15" s="77" t="s">
        <v>617</v>
      </c>
      <c r="B15" s="79">
        <v>617</v>
      </c>
      <c r="C15" s="79"/>
    </row>
    <row r="16" spans="1:11" x14ac:dyDescent="0.25">
      <c r="A16" s="77" t="s">
        <v>281</v>
      </c>
      <c r="B16" s="79" t="s">
        <v>570</v>
      </c>
      <c r="C16" s="79"/>
    </row>
    <row r="17" spans="1:3" ht="76.5" customHeight="1" x14ac:dyDescent="0.25">
      <c r="A17" s="77" t="s">
        <v>282</v>
      </c>
      <c r="B17" s="203"/>
      <c r="C17" s="203"/>
    </row>
    <row r="18" spans="1:3" x14ac:dyDescent="0.25">
      <c r="A18" s="77" t="s">
        <v>283</v>
      </c>
      <c r="B18" s="142">
        <v>45135</v>
      </c>
      <c r="C18" s="79"/>
    </row>
    <row r="19" spans="1:3" x14ac:dyDescent="0.25">
      <c r="A19" s="77" t="s">
        <v>284</v>
      </c>
      <c r="B19" s="142">
        <v>45135</v>
      </c>
      <c r="C19" s="79"/>
    </row>
    <row r="20" spans="1:3" x14ac:dyDescent="0.25">
      <c r="A20" s="77" t="s">
        <v>285</v>
      </c>
      <c r="B20" s="79" t="s">
        <v>549</v>
      </c>
      <c r="C20" s="79"/>
    </row>
    <row r="21" spans="1:3" x14ac:dyDescent="0.25">
      <c r="A21" s="77" t="s">
        <v>689</v>
      </c>
      <c r="B21" s="79" t="s">
        <v>294</v>
      </c>
      <c r="C21" s="79"/>
    </row>
    <row r="23" spans="1:3" x14ac:dyDescent="0.25">
      <c r="B23" s="84" t="str">
        <f>HYPERLINK("#'Factor List'!A1","Back to Factor List")</f>
        <v>Back to Factor List</v>
      </c>
    </row>
    <row r="24" spans="1:3" x14ac:dyDescent="0.25">
      <c r="B24" s="84" t="str">
        <f>HYPERLINK("#'Assumptions'!A1","Assumptions")</f>
        <v>Assumptions</v>
      </c>
    </row>
    <row r="26" spans="1:3" x14ac:dyDescent="0.25">
      <c r="A26"/>
      <c r="B26"/>
    </row>
    <row r="27" spans="1:3" x14ac:dyDescent="0.25">
      <c r="A27"/>
      <c r="B27"/>
    </row>
    <row r="28" spans="1:3" x14ac:dyDescent="0.25">
      <c r="A28"/>
      <c r="B28"/>
    </row>
    <row r="29" spans="1:3" x14ac:dyDescent="0.25">
      <c r="A29"/>
      <c r="B29"/>
    </row>
    <row r="30" spans="1:3" x14ac:dyDescent="0.25">
      <c r="A30"/>
      <c r="B30"/>
    </row>
    <row r="31" spans="1:3" x14ac:dyDescent="0.25">
      <c r="A31"/>
      <c r="B31"/>
    </row>
    <row r="32" spans="1:3" x14ac:dyDescent="0.25">
      <c r="A32"/>
      <c r="B32"/>
    </row>
    <row r="33" spans="1:2" x14ac:dyDescent="0.25">
      <c r="A33"/>
      <c r="B33"/>
    </row>
    <row r="34" spans="1:2" x14ac:dyDescent="0.25">
      <c r="A34"/>
      <c r="B34"/>
    </row>
    <row r="35" spans="1:2" x14ac:dyDescent="0.25">
      <c r="A35"/>
      <c r="B35"/>
    </row>
    <row r="36" spans="1:2" x14ac:dyDescent="0.25">
      <c r="A36"/>
      <c r="B36"/>
    </row>
    <row r="37" spans="1:2" x14ac:dyDescent="0.25">
      <c r="A37"/>
      <c r="B37"/>
    </row>
    <row r="38" spans="1:2" x14ac:dyDescent="0.25">
      <c r="A38"/>
      <c r="B38"/>
    </row>
  </sheetData>
  <sheetProtection algorithmName="SHA-512" hashValue="pEmUAmqyN7++sqETvydE8jMQ1SfYAfn4Hzw44oayOw7XF6BHzHQKudRKU09XgY1HDgGM9blEFMH7rvNwr+ZReQ==" saltValue="8yyS3kjlOa2U3RlWra422g==" spinCount="100000" sheet="1" objects="1" scenarios="1"/>
  <conditionalFormatting sqref="A6:A21">
    <cfRule type="expression" dxfId="231" priority="17" stopIfTrue="1">
      <formula>MOD(ROW(),2)=0</formula>
    </cfRule>
    <cfRule type="expression" dxfId="230" priority="18" stopIfTrue="1">
      <formula>MOD(ROW(),2)&lt;&gt;0</formula>
    </cfRule>
  </conditionalFormatting>
  <conditionalFormatting sqref="B6:C16">
    <cfRule type="expression" dxfId="229" priority="9" stopIfTrue="1">
      <formula>MOD(ROW(),2)=0</formula>
    </cfRule>
    <cfRule type="expression" dxfId="228" priority="10" stopIfTrue="1">
      <formula>MOD(ROW(),2)&lt;&gt;0</formula>
    </cfRule>
  </conditionalFormatting>
  <conditionalFormatting sqref="B18:C18 B17">
    <cfRule type="expression" dxfId="227" priority="11" stopIfTrue="1">
      <formula>MOD(ROW(),2)=0</formula>
    </cfRule>
    <cfRule type="expression" dxfId="226" priority="12" stopIfTrue="1">
      <formula>MOD(ROW(),2)&lt;&gt;0</formula>
    </cfRule>
  </conditionalFormatting>
  <conditionalFormatting sqref="C17">
    <cfRule type="expression" dxfId="225" priority="7" stopIfTrue="1">
      <formula>MOD(ROW(),2)=0</formula>
    </cfRule>
    <cfRule type="expression" dxfId="224" priority="8" stopIfTrue="1">
      <formula>MOD(ROW(),2)&lt;&gt;0</formula>
    </cfRule>
  </conditionalFormatting>
  <conditionalFormatting sqref="B20:B21">
    <cfRule type="expression" dxfId="223" priority="3" stopIfTrue="1">
      <formula>MOD(ROW(),2)=0</formula>
    </cfRule>
    <cfRule type="expression" dxfId="222" priority="4" stopIfTrue="1">
      <formula>MOD(ROW(),2)&lt;&gt;0</formula>
    </cfRule>
  </conditionalFormatting>
  <conditionalFormatting sqref="C19:C21">
    <cfRule type="expression" dxfId="221" priority="5" stopIfTrue="1">
      <formula>MOD(ROW(),2)=0</formula>
    </cfRule>
    <cfRule type="expression" dxfId="220" priority="6" stopIfTrue="1">
      <formula>MOD(ROW(),2)&lt;&gt;0</formula>
    </cfRule>
  </conditionalFormatting>
  <conditionalFormatting sqref="B19">
    <cfRule type="expression" dxfId="219" priority="1" stopIfTrue="1">
      <formula>MOD(ROW(),2)=0</formula>
    </cfRule>
    <cfRule type="expression" dxfId="218" priority="2" stopIfTrue="1">
      <formula>MOD(ROW(),2)&lt;&gt;0</formula>
    </cfRule>
  </conditionalFormatting>
  <hyperlinks>
    <hyperlink ref="B24" location="Assumptions!A1" display="Assumptions" xr:uid="{985B1BD8-EA81-4EBD-8427-AFC294255498}"/>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800-000000000000}">
  <sheetPr codeName="Sheet127"/>
  <dimension ref="A1:K24"/>
  <sheetViews>
    <sheetView showGridLines="0" zoomScale="85" zoomScaleNormal="85" workbookViewId="0">
      <selection activeCell="A4" sqref="A4"/>
    </sheetView>
  </sheetViews>
  <sheetFormatPr defaultColWidth="10" defaultRowHeight="12.5" x14ac:dyDescent="0.25"/>
  <cols>
    <col min="1" max="1" width="31.6328125" style="28" customWidth="1"/>
    <col min="2" max="2" width="22.6328125" style="28" customWidth="1"/>
    <col min="3" max="3" width="10.36328125" style="28" customWidth="1"/>
    <col min="4" max="4" width="10" style="28" customWidth="1"/>
    <col min="5"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Scheme Pays LTA - x-618</v>
      </c>
      <c r="B3" s="43"/>
      <c r="C3" s="43"/>
      <c r="D3" s="43"/>
      <c r="E3" s="43"/>
      <c r="F3" s="43"/>
      <c r="G3" s="43"/>
      <c r="H3" s="43"/>
      <c r="I3" s="43"/>
    </row>
    <row r="4" spans="1:11" x14ac:dyDescent="0.25">
      <c r="A4" s="45"/>
    </row>
    <row r="6" spans="1:11" ht="13" x14ac:dyDescent="0.3">
      <c r="A6" s="76" t="s">
        <v>606</v>
      </c>
      <c r="B6" s="78" t="s">
        <v>607</v>
      </c>
      <c r="C6" s="78"/>
    </row>
    <row r="7" spans="1:11" x14ac:dyDescent="0.25">
      <c r="A7" s="77" t="s">
        <v>273</v>
      </c>
      <c r="B7" s="79" t="s">
        <v>72</v>
      </c>
      <c r="C7" s="79"/>
    </row>
    <row r="8" spans="1:11" x14ac:dyDescent="0.25">
      <c r="A8" s="77" t="s">
        <v>274</v>
      </c>
      <c r="B8" s="79">
        <v>2006</v>
      </c>
      <c r="C8" s="79"/>
    </row>
    <row r="9" spans="1:11" ht="14.15" customHeight="1" x14ac:dyDescent="0.25">
      <c r="A9" s="77" t="s">
        <v>275</v>
      </c>
      <c r="B9" s="79" t="s">
        <v>545</v>
      </c>
      <c r="C9" s="79"/>
    </row>
    <row r="10" spans="1:11" ht="40.25" customHeight="1" x14ac:dyDescent="0.25">
      <c r="A10" s="77" t="s">
        <v>6</v>
      </c>
      <c r="B10" s="79" t="s">
        <v>571</v>
      </c>
      <c r="C10" s="79"/>
    </row>
    <row r="11" spans="1:11" x14ac:dyDescent="0.25">
      <c r="A11" s="77" t="s">
        <v>276</v>
      </c>
      <c r="B11" s="79" t="s">
        <v>308</v>
      </c>
      <c r="C11" s="79"/>
    </row>
    <row r="12" spans="1:11" x14ac:dyDescent="0.25">
      <c r="A12" s="77" t="s">
        <v>277</v>
      </c>
      <c r="B12" s="79" t="s">
        <v>290</v>
      </c>
      <c r="C12" s="79"/>
    </row>
    <row r="13" spans="1:11" x14ac:dyDescent="0.25">
      <c r="A13" s="77" t="s">
        <v>614</v>
      </c>
      <c r="B13" s="79">
        <v>1</v>
      </c>
      <c r="C13" s="79"/>
    </row>
    <row r="14" spans="1:11" x14ac:dyDescent="0.25">
      <c r="A14" s="77" t="s">
        <v>279</v>
      </c>
      <c r="B14" s="79">
        <v>618</v>
      </c>
      <c r="C14" s="79"/>
    </row>
    <row r="15" spans="1:11" x14ac:dyDescent="0.25">
      <c r="A15" s="77" t="s">
        <v>617</v>
      </c>
      <c r="B15" s="79">
        <v>618</v>
      </c>
      <c r="C15" s="79"/>
    </row>
    <row r="16" spans="1:11" x14ac:dyDescent="0.25">
      <c r="A16" s="77" t="s">
        <v>281</v>
      </c>
      <c r="B16" s="79" t="s">
        <v>573</v>
      </c>
      <c r="C16" s="79"/>
    </row>
    <row r="17" spans="1:3" ht="78" customHeight="1" x14ac:dyDescent="0.25">
      <c r="A17" s="77" t="s">
        <v>282</v>
      </c>
      <c r="B17" s="203"/>
      <c r="C17" s="203"/>
    </row>
    <row r="18" spans="1:3" x14ac:dyDescent="0.25">
      <c r="A18" s="77" t="s">
        <v>283</v>
      </c>
      <c r="B18" s="142">
        <v>45135</v>
      </c>
      <c r="C18" s="79"/>
    </row>
    <row r="19" spans="1:3" x14ac:dyDescent="0.25">
      <c r="A19" s="77" t="s">
        <v>284</v>
      </c>
      <c r="B19" s="142">
        <v>45135</v>
      </c>
      <c r="C19" s="79"/>
    </row>
    <row r="20" spans="1:3" x14ac:dyDescent="0.25">
      <c r="A20" s="77" t="s">
        <v>285</v>
      </c>
      <c r="B20" s="79" t="s">
        <v>549</v>
      </c>
      <c r="C20" s="79"/>
    </row>
    <row r="21" spans="1:3" x14ac:dyDescent="0.25">
      <c r="A21" s="77" t="s">
        <v>689</v>
      </c>
      <c r="B21" s="79" t="s">
        <v>294</v>
      </c>
      <c r="C21" s="79"/>
    </row>
    <row r="23" spans="1:3" x14ac:dyDescent="0.25">
      <c r="B23" s="84" t="str">
        <f>HYPERLINK("#'Factor List'!A1","Back to Factor List")</f>
        <v>Back to Factor List</v>
      </c>
    </row>
    <row r="24" spans="1:3" x14ac:dyDescent="0.25">
      <c r="B24" s="84" t="str">
        <f>HYPERLINK("#'Assumptions'!A1","Assumptions")</f>
        <v>Assumptions</v>
      </c>
    </row>
  </sheetData>
  <sheetProtection algorithmName="SHA-512" hashValue="YvhGzxwvnrORxHw3KjfB68PhrkrAWdriZ0Q6N5PIAk3BajvBxCXQB0QRowYNRmVaKJBzxuEcX4T8dD1K8Ud1HQ==" saltValue="ea1VnqFrjYxxLOQlJ8BQ2A==" spinCount="100000" sheet="1" objects="1" scenarios="1"/>
  <conditionalFormatting sqref="A6:A21">
    <cfRule type="expression" dxfId="217" priority="17" stopIfTrue="1">
      <formula>MOD(ROW(),2)=0</formula>
    </cfRule>
    <cfRule type="expression" dxfId="216" priority="18" stopIfTrue="1">
      <formula>MOD(ROW(),2)&lt;&gt;0</formula>
    </cfRule>
  </conditionalFormatting>
  <conditionalFormatting sqref="B6:C16">
    <cfRule type="expression" dxfId="215" priority="9" stopIfTrue="1">
      <formula>MOD(ROW(),2)=0</formula>
    </cfRule>
    <cfRule type="expression" dxfId="214" priority="10" stopIfTrue="1">
      <formula>MOD(ROW(),2)&lt;&gt;0</formula>
    </cfRule>
  </conditionalFormatting>
  <conditionalFormatting sqref="B18:C18 B17">
    <cfRule type="expression" dxfId="213" priority="11" stopIfTrue="1">
      <formula>MOD(ROW(),2)=0</formula>
    </cfRule>
    <cfRule type="expression" dxfId="212" priority="12" stopIfTrue="1">
      <formula>MOD(ROW(),2)&lt;&gt;0</formula>
    </cfRule>
  </conditionalFormatting>
  <conditionalFormatting sqref="C17">
    <cfRule type="expression" dxfId="211" priority="7" stopIfTrue="1">
      <formula>MOD(ROW(),2)=0</formula>
    </cfRule>
    <cfRule type="expression" dxfId="210" priority="8" stopIfTrue="1">
      <formula>MOD(ROW(),2)&lt;&gt;0</formula>
    </cfRule>
  </conditionalFormatting>
  <conditionalFormatting sqref="B20:B21">
    <cfRule type="expression" dxfId="209" priority="3" stopIfTrue="1">
      <formula>MOD(ROW(),2)=0</formula>
    </cfRule>
    <cfRule type="expression" dxfId="208" priority="4" stopIfTrue="1">
      <formula>MOD(ROW(),2)&lt;&gt;0</formula>
    </cfRule>
  </conditionalFormatting>
  <conditionalFormatting sqref="C19:C21">
    <cfRule type="expression" dxfId="207" priority="5" stopIfTrue="1">
      <formula>MOD(ROW(),2)=0</formula>
    </cfRule>
    <cfRule type="expression" dxfId="206" priority="6" stopIfTrue="1">
      <formula>MOD(ROW(),2)&lt;&gt;0</formula>
    </cfRule>
  </conditionalFormatting>
  <conditionalFormatting sqref="B19">
    <cfRule type="expression" dxfId="205" priority="1" stopIfTrue="1">
      <formula>MOD(ROW(),2)=0</formula>
    </cfRule>
    <cfRule type="expression" dxfId="204" priority="2" stopIfTrue="1">
      <formula>MOD(ROW(),2)&lt;&gt;0</formula>
    </cfRule>
  </conditionalFormatting>
  <hyperlinks>
    <hyperlink ref="B24" location="Assumptions!A1" display="Assumptions" xr:uid="{E0E7CA3B-AD2F-4D2E-8FA8-742C1D5B8E8D}"/>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900-000000000000}">
  <sheetPr codeName="Sheet128"/>
  <dimension ref="A1:K73"/>
  <sheetViews>
    <sheetView showGridLines="0" zoomScale="85" zoomScaleNormal="85" workbookViewId="0">
      <selection activeCell="A4" sqref="A4"/>
    </sheetView>
  </sheetViews>
  <sheetFormatPr defaultColWidth="10" defaultRowHeight="12.5" x14ac:dyDescent="0.25"/>
  <cols>
    <col min="1" max="1" width="31.6328125" style="28" customWidth="1"/>
    <col min="2" max="2" width="22.6328125" style="28" customWidth="1"/>
    <col min="3" max="3" width="10.36328125" style="28" customWidth="1"/>
    <col min="4" max="4" width="10" style="28" customWidth="1"/>
    <col min="5"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Scheme Pays AA - x-619</v>
      </c>
      <c r="B3" s="43"/>
      <c r="C3" s="43"/>
      <c r="D3" s="43"/>
      <c r="E3" s="43"/>
      <c r="F3" s="43"/>
      <c r="G3" s="43"/>
      <c r="H3" s="43"/>
      <c r="I3" s="43"/>
    </row>
    <row r="4" spans="1:11" x14ac:dyDescent="0.25">
      <c r="A4" s="45"/>
    </row>
    <row r="6" spans="1:11" ht="13" x14ac:dyDescent="0.3">
      <c r="A6" s="76" t="s">
        <v>606</v>
      </c>
      <c r="B6" s="78" t="s">
        <v>607</v>
      </c>
      <c r="C6" s="78"/>
    </row>
    <row r="7" spans="1:11" x14ac:dyDescent="0.25">
      <c r="A7" s="77" t="s">
        <v>273</v>
      </c>
      <c r="B7" s="79" t="s">
        <v>72</v>
      </c>
      <c r="C7" s="79"/>
    </row>
    <row r="8" spans="1:11" x14ac:dyDescent="0.25">
      <c r="A8" s="77" t="s">
        <v>274</v>
      </c>
      <c r="B8" s="79">
        <v>2015</v>
      </c>
      <c r="C8" s="79"/>
    </row>
    <row r="9" spans="1:11" x14ac:dyDescent="0.25">
      <c r="A9" s="77" t="s">
        <v>275</v>
      </c>
      <c r="B9" s="79" t="s">
        <v>520</v>
      </c>
      <c r="C9" s="79"/>
    </row>
    <row r="10" spans="1:11" ht="25" x14ac:dyDescent="0.25">
      <c r="A10" s="77" t="s">
        <v>6</v>
      </c>
      <c r="B10" s="79" t="s">
        <v>553</v>
      </c>
      <c r="C10" s="79"/>
    </row>
    <row r="11" spans="1:11" x14ac:dyDescent="0.25">
      <c r="A11" s="77" t="s">
        <v>276</v>
      </c>
      <c r="B11" s="79" t="s">
        <v>308</v>
      </c>
      <c r="C11" s="79"/>
    </row>
    <row r="12" spans="1:11" x14ac:dyDescent="0.25">
      <c r="A12" s="77" t="s">
        <v>277</v>
      </c>
      <c r="B12" s="79" t="s">
        <v>290</v>
      </c>
      <c r="C12" s="79"/>
    </row>
    <row r="13" spans="1:11" x14ac:dyDescent="0.25">
      <c r="A13" s="77" t="s">
        <v>614</v>
      </c>
      <c r="B13" s="79">
        <v>0</v>
      </c>
      <c r="C13" s="79"/>
    </row>
    <row r="14" spans="1:11" x14ac:dyDescent="0.25">
      <c r="A14" s="77" t="s">
        <v>279</v>
      </c>
      <c r="B14" s="79">
        <v>619</v>
      </c>
      <c r="C14" s="79"/>
    </row>
    <row r="15" spans="1:11" x14ac:dyDescent="0.25">
      <c r="A15" s="77" t="s">
        <v>617</v>
      </c>
      <c r="B15" s="79">
        <v>619</v>
      </c>
      <c r="C15" s="79"/>
    </row>
    <row r="16" spans="1:11" x14ac:dyDescent="0.25">
      <c r="A16" s="77" t="s">
        <v>281</v>
      </c>
      <c r="B16" s="79" t="s">
        <v>575</v>
      </c>
      <c r="C16" s="79"/>
    </row>
    <row r="17" spans="1:3" ht="79.5" customHeight="1" x14ac:dyDescent="0.25">
      <c r="A17" s="77" t="s">
        <v>282</v>
      </c>
      <c r="B17" s="203"/>
      <c r="C17" s="203"/>
    </row>
    <row r="18" spans="1:3" x14ac:dyDescent="0.25">
      <c r="A18" s="77" t="s">
        <v>283</v>
      </c>
      <c r="B18" s="142">
        <v>45135</v>
      </c>
      <c r="C18" s="79"/>
    </row>
    <row r="19" spans="1:3" x14ac:dyDescent="0.25">
      <c r="A19" s="77" t="s">
        <v>284</v>
      </c>
      <c r="B19" s="142">
        <v>45135</v>
      </c>
      <c r="C19" s="79"/>
    </row>
    <row r="20" spans="1:3" x14ac:dyDescent="0.25">
      <c r="A20" s="77" t="s">
        <v>285</v>
      </c>
      <c r="B20" s="79" t="s">
        <v>293</v>
      </c>
      <c r="C20" s="79"/>
    </row>
    <row r="21" spans="1:3" x14ac:dyDescent="0.25">
      <c r="A21" s="77" t="s">
        <v>689</v>
      </c>
      <c r="B21" s="79" t="s">
        <v>294</v>
      </c>
      <c r="C21" s="79"/>
    </row>
    <row r="23" spans="1:3" x14ac:dyDescent="0.25">
      <c r="B23" s="84" t="str">
        <f>HYPERLINK("#'Factor List'!A1","Back to Factor List")</f>
        <v>Back to Factor List</v>
      </c>
    </row>
    <row r="24" spans="1:3" x14ac:dyDescent="0.25">
      <c r="B24" s="84" t="str">
        <f>HYPERLINK("#'Assumptions'!A1","Assumptions")</f>
        <v>Assumptions</v>
      </c>
    </row>
    <row r="26" spans="1:3" ht="39" x14ac:dyDescent="0.25">
      <c r="A26" s="73" t="s">
        <v>412</v>
      </c>
      <c r="B26" s="73" t="s">
        <v>736</v>
      </c>
    </row>
    <row r="27" spans="1:3" x14ac:dyDescent="0.25">
      <c r="A27" s="74">
        <v>18</v>
      </c>
      <c r="B27" s="75">
        <v>8.7200000000000006</v>
      </c>
    </row>
    <row r="28" spans="1:3" x14ac:dyDescent="0.25">
      <c r="A28" s="74">
        <v>19</v>
      </c>
      <c r="B28" s="75">
        <v>8.85</v>
      </c>
    </row>
    <row r="29" spans="1:3" x14ac:dyDescent="0.25">
      <c r="A29" s="74">
        <v>20</v>
      </c>
      <c r="B29" s="75">
        <v>8.9700000000000006</v>
      </c>
    </row>
    <row r="30" spans="1:3" x14ac:dyDescent="0.25">
      <c r="A30" s="74">
        <v>21</v>
      </c>
      <c r="B30" s="75">
        <v>9.1</v>
      </c>
    </row>
    <row r="31" spans="1:3" x14ac:dyDescent="0.25">
      <c r="A31" s="74">
        <v>22</v>
      </c>
      <c r="B31" s="75">
        <v>9.2200000000000006</v>
      </c>
    </row>
    <row r="32" spans="1:3" x14ac:dyDescent="0.25">
      <c r="A32" s="74">
        <v>23</v>
      </c>
      <c r="B32" s="75">
        <v>9.36</v>
      </c>
    </row>
    <row r="33" spans="1:2" x14ac:dyDescent="0.25">
      <c r="A33" s="74">
        <v>24</v>
      </c>
      <c r="B33" s="75">
        <v>9.49</v>
      </c>
    </row>
    <row r="34" spans="1:2" x14ac:dyDescent="0.25">
      <c r="A34" s="74">
        <v>25</v>
      </c>
      <c r="B34" s="75">
        <v>9.6199999999999992</v>
      </c>
    </row>
    <row r="35" spans="1:2" x14ac:dyDescent="0.25">
      <c r="A35" s="74">
        <v>26</v>
      </c>
      <c r="B35" s="75">
        <v>9.76</v>
      </c>
    </row>
    <row r="36" spans="1:2" x14ac:dyDescent="0.25">
      <c r="A36" s="74">
        <v>27</v>
      </c>
      <c r="B36" s="75">
        <v>9.89</v>
      </c>
    </row>
    <row r="37" spans="1:2" x14ac:dyDescent="0.25">
      <c r="A37" s="74">
        <v>28</v>
      </c>
      <c r="B37" s="75">
        <v>10.029999999999999</v>
      </c>
    </row>
    <row r="38" spans="1:2" x14ac:dyDescent="0.25">
      <c r="A38" s="74">
        <v>29</v>
      </c>
      <c r="B38" s="75">
        <v>10.18</v>
      </c>
    </row>
    <row r="39" spans="1:2" x14ac:dyDescent="0.25">
      <c r="A39" s="74">
        <v>30</v>
      </c>
      <c r="B39" s="75">
        <v>10.32</v>
      </c>
    </row>
    <row r="40" spans="1:2" x14ac:dyDescent="0.25">
      <c r="A40" s="74">
        <v>31</v>
      </c>
      <c r="B40" s="75">
        <v>10.47</v>
      </c>
    </row>
    <row r="41" spans="1:2" x14ac:dyDescent="0.25">
      <c r="A41" s="74">
        <v>32</v>
      </c>
      <c r="B41" s="75">
        <v>10.62</v>
      </c>
    </row>
    <row r="42" spans="1:2" x14ac:dyDescent="0.25">
      <c r="A42" s="74">
        <v>33</v>
      </c>
      <c r="B42" s="75">
        <v>10.77</v>
      </c>
    </row>
    <row r="43" spans="1:2" x14ac:dyDescent="0.25">
      <c r="A43" s="74">
        <v>34</v>
      </c>
      <c r="B43" s="75">
        <v>10.92</v>
      </c>
    </row>
    <row r="44" spans="1:2" x14ac:dyDescent="0.25">
      <c r="A44" s="74">
        <v>35</v>
      </c>
      <c r="B44" s="75">
        <v>11.08</v>
      </c>
    </row>
    <row r="45" spans="1:2" x14ac:dyDescent="0.25">
      <c r="A45" s="74">
        <v>36</v>
      </c>
      <c r="B45" s="75">
        <v>11.24</v>
      </c>
    </row>
    <row r="46" spans="1:2" x14ac:dyDescent="0.25">
      <c r="A46" s="74">
        <v>37</v>
      </c>
      <c r="B46" s="75">
        <v>11.4</v>
      </c>
    </row>
    <row r="47" spans="1:2" x14ac:dyDescent="0.25">
      <c r="A47" s="74">
        <v>38</v>
      </c>
      <c r="B47" s="75">
        <v>11.57</v>
      </c>
    </row>
    <row r="48" spans="1:2" x14ac:dyDescent="0.25">
      <c r="A48" s="74">
        <v>39</v>
      </c>
      <c r="B48" s="75">
        <v>11.73</v>
      </c>
    </row>
    <row r="49" spans="1:2" x14ac:dyDescent="0.25">
      <c r="A49" s="74">
        <v>40</v>
      </c>
      <c r="B49" s="75">
        <v>11.9</v>
      </c>
    </row>
    <row r="50" spans="1:2" x14ac:dyDescent="0.25">
      <c r="A50" s="74">
        <v>41</v>
      </c>
      <c r="B50" s="75">
        <v>12.08</v>
      </c>
    </row>
    <row r="51" spans="1:2" x14ac:dyDescent="0.25">
      <c r="A51" s="74">
        <v>42</v>
      </c>
      <c r="B51" s="75">
        <v>12.26</v>
      </c>
    </row>
    <row r="52" spans="1:2" x14ac:dyDescent="0.25">
      <c r="A52" s="74">
        <v>43</v>
      </c>
      <c r="B52" s="75">
        <v>12.44</v>
      </c>
    </row>
    <row r="53" spans="1:2" x14ac:dyDescent="0.25">
      <c r="A53" s="74">
        <v>44</v>
      </c>
      <c r="B53" s="75">
        <v>12.62</v>
      </c>
    </row>
    <row r="54" spans="1:2" x14ac:dyDescent="0.25">
      <c r="A54" s="74">
        <v>45</v>
      </c>
      <c r="B54" s="75">
        <v>12.81</v>
      </c>
    </row>
    <row r="55" spans="1:2" x14ac:dyDescent="0.25">
      <c r="A55" s="74">
        <v>46</v>
      </c>
      <c r="B55" s="75">
        <v>13</v>
      </c>
    </row>
    <row r="56" spans="1:2" x14ac:dyDescent="0.25">
      <c r="A56" s="74">
        <v>47</v>
      </c>
      <c r="B56" s="75">
        <v>13.2</v>
      </c>
    </row>
    <row r="57" spans="1:2" x14ac:dyDescent="0.25">
      <c r="A57" s="74">
        <v>48</v>
      </c>
      <c r="B57" s="75">
        <v>13.4</v>
      </c>
    </row>
    <row r="58" spans="1:2" x14ac:dyDescent="0.25">
      <c r="A58" s="74">
        <v>49</v>
      </c>
      <c r="B58" s="75">
        <v>13.61</v>
      </c>
    </row>
    <row r="59" spans="1:2" x14ac:dyDescent="0.25">
      <c r="A59" s="74">
        <v>50</v>
      </c>
      <c r="B59" s="75">
        <v>13.82</v>
      </c>
    </row>
    <row r="60" spans="1:2" x14ac:dyDescent="0.25">
      <c r="A60" s="74">
        <v>51</v>
      </c>
      <c r="B60" s="75">
        <v>14.03</v>
      </c>
    </row>
    <row r="61" spans="1:2" x14ac:dyDescent="0.25">
      <c r="A61" s="74">
        <v>52</v>
      </c>
      <c r="B61" s="75">
        <v>14.25</v>
      </c>
    </row>
    <row r="62" spans="1:2" x14ac:dyDescent="0.25">
      <c r="A62" s="74">
        <v>53</v>
      </c>
      <c r="B62" s="75">
        <v>14.48</v>
      </c>
    </row>
    <row r="63" spans="1:2" x14ac:dyDescent="0.25">
      <c r="A63" s="74">
        <v>54</v>
      </c>
      <c r="B63" s="75">
        <v>14.71</v>
      </c>
    </row>
    <row r="64" spans="1:2" x14ac:dyDescent="0.25">
      <c r="A64" s="74">
        <v>55</v>
      </c>
      <c r="B64" s="75">
        <v>14.95</v>
      </c>
    </row>
    <row r="65" spans="1:2" x14ac:dyDescent="0.25">
      <c r="A65" s="74">
        <v>56</v>
      </c>
      <c r="B65" s="75">
        <v>15.2</v>
      </c>
    </row>
    <row r="66" spans="1:2" x14ac:dyDescent="0.25">
      <c r="A66" s="74">
        <v>57</v>
      </c>
      <c r="B66" s="75">
        <v>15.45</v>
      </c>
    </row>
    <row r="67" spans="1:2" x14ac:dyDescent="0.25">
      <c r="A67" s="74">
        <v>58</v>
      </c>
      <c r="B67" s="75">
        <v>15.71</v>
      </c>
    </row>
    <row r="68" spans="1:2" x14ac:dyDescent="0.25">
      <c r="A68" s="74">
        <v>59</v>
      </c>
      <c r="B68" s="75">
        <v>15.98</v>
      </c>
    </row>
    <row r="69" spans="1:2" x14ac:dyDescent="0.25">
      <c r="A69" s="74">
        <v>60</v>
      </c>
      <c r="B69" s="75">
        <v>16.27</v>
      </c>
    </row>
    <row r="70" spans="1:2" x14ac:dyDescent="0.25">
      <c r="A70" s="74">
        <v>61</v>
      </c>
      <c r="B70" s="75">
        <v>16.559999999999999</v>
      </c>
    </row>
    <row r="71" spans="1:2" x14ac:dyDescent="0.25">
      <c r="A71" s="74">
        <v>62</v>
      </c>
      <c r="B71" s="75">
        <v>16.87</v>
      </c>
    </row>
    <row r="72" spans="1:2" x14ac:dyDescent="0.25">
      <c r="A72" s="74">
        <v>63</v>
      </c>
      <c r="B72" s="75">
        <v>17.190000000000001</v>
      </c>
    </row>
    <row r="73" spans="1:2" x14ac:dyDescent="0.25">
      <c r="A73" s="74">
        <v>64</v>
      </c>
      <c r="B73" s="75">
        <v>17.53</v>
      </c>
    </row>
  </sheetData>
  <sheetProtection algorithmName="SHA-512" hashValue="DlT7bGEKXYqxWOoArQHjwGegdQhGygesCUuSNa4X8943f/SOefb1rLNdfKEcdXhXqEd0X4XY9pR83yskbhtZdg==" saltValue="qtWoc+TQ2cZeDbxDxwdGcg==" spinCount="100000" sheet="1" objects="1" scenarios="1"/>
  <conditionalFormatting sqref="A26:A73">
    <cfRule type="expression" dxfId="203" priority="23" stopIfTrue="1">
      <formula>MOD(ROW(),2)=0</formula>
    </cfRule>
    <cfRule type="expression" dxfId="202" priority="24" stopIfTrue="1">
      <formula>MOD(ROW(),2)&lt;&gt;0</formula>
    </cfRule>
  </conditionalFormatting>
  <conditionalFormatting sqref="B26:B73">
    <cfRule type="expression" dxfId="201" priority="25" stopIfTrue="1">
      <formula>MOD(ROW(),2)=0</formula>
    </cfRule>
    <cfRule type="expression" dxfId="200" priority="26" stopIfTrue="1">
      <formula>MOD(ROW(),2)&lt;&gt;0</formula>
    </cfRule>
  </conditionalFormatting>
  <conditionalFormatting sqref="A6:A21">
    <cfRule type="expression" dxfId="199" priority="13" stopIfTrue="1">
      <formula>MOD(ROW(),2)=0</formula>
    </cfRule>
    <cfRule type="expression" dxfId="198" priority="14" stopIfTrue="1">
      <formula>MOD(ROW(),2)&lt;&gt;0</formula>
    </cfRule>
  </conditionalFormatting>
  <conditionalFormatting sqref="B6:C16">
    <cfRule type="expression" dxfId="197" priority="9" stopIfTrue="1">
      <formula>MOD(ROW(),2)=0</formula>
    </cfRule>
    <cfRule type="expression" dxfId="196" priority="10" stopIfTrue="1">
      <formula>MOD(ROW(),2)&lt;&gt;0</formula>
    </cfRule>
  </conditionalFormatting>
  <conditionalFormatting sqref="B18:C18 B17">
    <cfRule type="expression" dxfId="195" priority="11" stopIfTrue="1">
      <formula>MOD(ROW(),2)=0</formula>
    </cfRule>
    <cfRule type="expression" dxfId="194" priority="12" stopIfTrue="1">
      <formula>MOD(ROW(),2)&lt;&gt;0</formula>
    </cfRule>
  </conditionalFormatting>
  <conditionalFormatting sqref="C17">
    <cfRule type="expression" dxfId="193" priority="7" stopIfTrue="1">
      <formula>MOD(ROW(),2)=0</formula>
    </cfRule>
    <cfRule type="expression" dxfId="192" priority="8" stopIfTrue="1">
      <formula>MOD(ROW(),2)&lt;&gt;0</formula>
    </cfRule>
  </conditionalFormatting>
  <conditionalFormatting sqref="B20:B21">
    <cfRule type="expression" dxfId="191" priority="3" stopIfTrue="1">
      <formula>MOD(ROW(),2)=0</formula>
    </cfRule>
    <cfRule type="expression" dxfId="190" priority="4" stopIfTrue="1">
      <formula>MOD(ROW(),2)&lt;&gt;0</formula>
    </cfRule>
  </conditionalFormatting>
  <conditionalFormatting sqref="C19:C21">
    <cfRule type="expression" dxfId="189" priority="5" stopIfTrue="1">
      <formula>MOD(ROW(),2)=0</formula>
    </cfRule>
    <cfRule type="expression" dxfId="188" priority="6" stopIfTrue="1">
      <formula>MOD(ROW(),2)&lt;&gt;0</formula>
    </cfRule>
  </conditionalFormatting>
  <conditionalFormatting sqref="B19">
    <cfRule type="expression" dxfId="187" priority="1" stopIfTrue="1">
      <formula>MOD(ROW(),2)=0</formula>
    </cfRule>
    <cfRule type="expression" dxfId="186" priority="2" stopIfTrue="1">
      <formula>MOD(ROW(),2)&lt;&gt;0</formula>
    </cfRule>
  </conditionalFormatting>
  <hyperlinks>
    <hyperlink ref="B24" location="Assumptions!A1" display="Assumptions" xr:uid="{49F24C37-CF08-4664-A28C-75D43EFF2165}"/>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A00-000000000000}">
  <sheetPr codeName="Sheet129"/>
  <dimension ref="A1:K74"/>
  <sheetViews>
    <sheetView showGridLines="0" zoomScale="85" zoomScaleNormal="85" workbookViewId="0">
      <selection activeCell="A4" sqref="A4"/>
    </sheetView>
  </sheetViews>
  <sheetFormatPr defaultColWidth="10" defaultRowHeight="12.5" x14ac:dyDescent="0.25"/>
  <cols>
    <col min="1" max="1" width="31.6328125" style="28" customWidth="1"/>
    <col min="2" max="2" width="22.6328125" style="28" customWidth="1"/>
    <col min="3" max="3" width="10.36328125" style="28" customWidth="1"/>
    <col min="4" max="4" width="10" style="28" customWidth="1"/>
    <col min="5"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Scheme Pays AA - x-620</v>
      </c>
      <c r="B3" s="43"/>
      <c r="C3" s="43"/>
      <c r="D3" s="43"/>
      <c r="E3" s="43"/>
      <c r="F3" s="43"/>
      <c r="G3" s="43"/>
      <c r="H3" s="43"/>
      <c r="I3" s="43"/>
    </row>
    <row r="4" spans="1:11" x14ac:dyDescent="0.25">
      <c r="A4" s="45"/>
    </row>
    <row r="6" spans="1:11" ht="13" x14ac:dyDescent="0.3">
      <c r="A6" s="76" t="s">
        <v>606</v>
      </c>
      <c r="B6" s="78" t="s">
        <v>607</v>
      </c>
      <c r="C6" s="78"/>
    </row>
    <row r="7" spans="1:11" x14ac:dyDescent="0.25">
      <c r="A7" s="77" t="s">
        <v>273</v>
      </c>
      <c r="B7" s="79" t="s">
        <v>72</v>
      </c>
      <c r="C7" s="79"/>
    </row>
    <row r="8" spans="1:11" x14ac:dyDescent="0.25">
      <c r="A8" s="77" t="s">
        <v>274</v>
      </c>
      <c r="B8" s="79">
        <v>2015</v>
      </c>
      <c r="C8" s="79"/>
    </row>
    <row r="9" spans="1:11" x14ac:dyDescent="0.25">
      <c r="A9" s="77" t="s">
        <v>275</v>
      </c>
      <c r="B9" s="79" t="s">
        <v>520</v>
      </c>
      <c r="C9" s="79"/>
    </row>
    <row r="10" spans="1:11" ht="25" x14ac:dyDescent="0.25">
      <c r="A10" s="77" t="s">
        <v>6</v>
      </c>
      <c r="B10" s="79" t="s">
        <v>553</v>
      </c>
      <c r="C10" s="79"/>
    </row>
    <row r="11" spans="1:11" x14ac:dyDescent="0.25">
      <c r="A11" s="77" t="s">
        <v>276</v>
      </c>
      <c r="B11" s="79" t="s">
        <v>308</v>
      </c>
      <c r="C11" s="79"/>
    </row>
    <row r="12" spans="1:11" x14ac:dyDescent="0.25">
      <c r="A12" s="77" t="s">
        <v>277</v>
      </c>
      <c r="B12" s="79" t="s">
        <v>290</v>
      </c>
      <c r="C12" s="79"/>
    </row>
    <row r="13" spans="1:11" x14ac:dyDescent="0.25">
      <c r="A13" s="77" t="s">
        <v>614</v>
      </c>
      <c r="B13" s="79">
        <v>0</v>
      </c>
      <c r="C13" s="79"/>
    </row>
    <row r="14" spans="1:11" x14ac:dyDescent="0.25">
      <c r="A14" s="77" t="s">
        <v>279</v>
      </c>
      <c r="B14" s="79">
        <v>620</v>
      </c>
      <c r="C14" s="79"/>
    </row>
    <row r="15" spans="1:11" x14ac:dyDescent="0.25">
      <c r="A15" s="77" t="s">
        <v>617</v>
      </c>
      <c r="B15" s="79">
        <v>620</v>
      </c>
      <c r="C15" s="79"/>
    </row>
    <row r="16" spans="1:11" x14ac:dyDescent="0.25">
      <c r="A16" s="77" t="s">
        <v>281</v>
      </c>
      <c r="B16" s="79" t="s">
        <v>577</v>
      </c>
      <c r="C16" s="79"/>
    </row>
    <row r="17" spans="1:3" ht="78" customHeight="1" x14ac:dyDescent="0.25">
      <c r="A17" s="77" t="s">
        <v>282</v>
      </c>
      <c r="B17" s="203"/>
      <c r="C17" s="203"/>
    </row>
    <row r="18" spans="1:3" x14ac:dyDescent="0.25">
      <c r="A18" s="77" t="s">
        <v>283</v>
      </c>
      <c r="B18" s="142">
        <v>45135</v>
      </c>
      <c r="C18" s="79"/>
    </row>
    <row r="19" spans="1:3" x14ac:dyDescent="0.25">
      <c r="A19" s="77" t="s">
        <v>284</v>
      </c>
      <c r="B19" s="142">
        <v>45135</v>
      </c>
      <c r="C19" s="79"/>
    </row>
    <row r="20" spans="1:3" x14ac:dyDescent="0.25">
      <c r="A20" s="77" t="s">
        <v>285</v>
      </c>
      <c r="B20" s="79" t="s">
        <v>293</v>
      </c>
      <c r="C20" s="79"/>
    </row>
    <row r="21" spans="1:3" x14ac:dyDescent="0.25">
      <c r="A21" s="77" t="s">
        <v>689</v>
      </c>
      <c r="B21" s="79" t="s">
        <v>294</v>
      </c>
      <c r="C21" s="79"/>
    </row>
    <row r="23" spans="1:3" x14ac:dyDescent="0.25">
      <c r="B23" s="84" t="str">
        <f>HYPERLINK("#'Factor List'!A1","Back to Factor List")</f>
        <v>Back to Factor List</v>
      </c>
    </row>
    <row r="24" spans="1:3" x14ac:dyDescent="0.25">
      <c r="B24" s="84" t="str">
        <f>HYPERLINK("#'Assumptions'!A1","Assumptions")</f>
        <v>Assumptions</v>
      </c>
    </row>
    <row r="26" spans="1:3" ht="39" x14ac:dyDescent="0.25">
      <c r="A26" s="73" t="s">
        <v>412</v>
      </c>
      <c r="B26" s="73" t="s">
        <v>736</v>
      </c>
    </row>
    <row r="27" spans="1:3" x14ac:dyDescent="0.25">
      <c r="A27" s="74">
        <v>18</v>
      </c>
      <c r="B27" s="75">
        <v>8.2899999999999991</v>
      </c>
    </row>
    <row r="28" spans="1:3" x14ac:dyDescent="0.25">
      <c r="A28" s="74">
        <v>19</v>
      </c>
      <c r="B28" s="75">
        <v>8.41</v>
      </c>
    </row>
    <row r="29" spans="1:3" x14ac:dyDescent="0.25">
      <c r="A29" s="74">
        <v>20</v>
      </c>
      <c r="B29" s="75">
        <v>8.5299999999999994</v>
      </c>
    </row>
    <row r="30" spans="1:3" x14ac:dyDescent="0.25">
      <c r="A30" s="74">
        <v>21</v>
      </c>
      <c r="B30" s="75">
        <v>8.65</v>
      </c>
    </row>
    <row r="31" spans="1:3" x14ac:dyDescent="0.25">
      <c r="A31" s="74">
        <v>22</v>
      </c>
      <c r="B31" s="75">
        <v>8.77</v>
      </c>
    </row>
    <row r="32" spans="1:3" x14ac:dyDescent="0.25">
      <c r="A32" s="74">
        <v>23</v>
      </c>
      <c r="B32" s="75">
        <v>8.89</v>
      </c>
    </row>
    <row r="33" spans="1:2" x14ac:dyDescent="0.25">
      <c r="A33" s="74">
        <v>24</v>
      </c>
      <c r="B33" s="75">
        <v>9.01</v>
      </c>
    </row>
    <row r="34" spans="1:2" x14ac:dyDescent="0.25">
      <c r="A34" s="74">
        <v>25</v>
      </c>
      <c r="B34" s="75">
        <v>9.14</v>
      </c>
    </row>
    <row r="35" spans="1:2" x14ac:dyDescent="0.25">
      <c r="A35" s="74">
        <v>26</v>
      </c>
      <c r="B35" s="75">
        <v>9.27</v>
      </c>
    </row>
    <row r="36" spans="1:2" x14ac:dyDescent="0.25">
      <c r="A36" s="74">
        <v>27</v>
      </c>
      <c r="B36" s="75">
        <v>9.4</v>
      </c>
    </row>
    <row r="37" spans="1:2" x14ac:dyDescent="0.25">
      <c r="A37" s="74">
        <v>28</v>
      </c>
      <c r="B37" s="75">
        <v>9.5299999999999994</v>
      </c>
    </row>
    <row r="38" spans="1:2" x14ac:dyDescent="0.25">
      <c r="A38" s="74">
        <v>29</v>
      </c>
      <c r="B38" s="75">
        <v>9.66</v>
      </c>
    </row>
    <row r="39" spans="1:2" x14ac:dyDescent="0.25">
      <c r="A39" s="74">
        <v>30</v>
      </c>
      <c r="B39" s="75">
        <v>9.8000000000000007</v>
      </c>
    </row>
    <row r="40" spans="1:2" x14ac:dyDescent="0.25">
      <c r="A40" s="74">
        <v>31</v>
      </c>
      <c r="B40" s="75">
        <v>9.94</v>
      </c>
    </row>
    <row r="41" spans="1:2" x14ac:dyDescent="0.25">
      <c r="A41" s="74">
        <v>32</v>
      </c>
      <c r="B41" s="75">
        <v>10.08</v>
      </c>
    </row>
    <row r="42" spans="1:2" x14ac:dyDescent="0.25">
      <c r="A42" s="74">
        <v>33</v>
      </c>
      <c r="B42" s="75">
        <v>10.220000000000001</v>
      </c>
    </row>
    <row r="43" spans="1:2" x14ac:dyDescent="0.25">
      <c r="A43" s="74">
        <v>34</v>
      </c>
      <c r="B43" s="75">
        <v>10.36</v>
      </c>
    </row>
    <row r="44" spans="1:2" x14ac:dyDescent="0.25">
      <c r="A44" s="74">
        <v>35</v>
      </c>
      <c r="B44" s="75">
        <v>10.51</v>
      </c>
    </row>
    <row r="45" spans="1:2" x14ac:dyDescent="0.25">
      <c r="A45" s="74">
        <v>36</v>
      </c>
      <c r="B45" s="75">
        <v>10.66</v>
      </c>
    </row>
    <row r="46" spans="1:2" x14ac:dyDescent="0.25">
      <c r="A46" s="74">
        <v>37</v>
      </c>
      <c r="B46" s="75">
        <v>10.81</v>
      </c>
    </row>
    <row r="47" spans="1:2" x14ac:dyDescent="0.25">
      <c r="A47" s="74">
        <v>38</v>
      </c>
      <c r="B47" s="75">
        <v>10.97</v>
      </c>
    </row>
    <row r="48" spans="1:2" x14ac:dyDescent="0.25">
      <c r="A48" s="74">
        <v>39</v>
      </c>
      <c r="B48" s="75">
        <v>11.13</v>
      </c>
    </row>
    <row r="49" spans="1:2" x14ac:dyDescent="0.25">
      <c r="A49" s="74">
        <v>40</v>
      </c>
      <c r="B49" s="75">
        <v>11.29</v>
      </c>
    </row>
    <row r="50" spans="1:2" x14ac:dyDescent="0.25">
      <c r="A50" s="74">
        <v>41</v>
      </c>
      <c r="B50" s="75">
        <v>11.45</v>
      </c>
    </row>
    <row r="51" spans="1:2" x14ac:dyDescent="0.25">
      <c r="A51" s="74">
        <v>42</v>
      </c>
      <c r="B51" s="75">
        <v>11.62</v>
      </c>
    </row>
    <row r="52" spans="1:2" x14ac:dyDescent="0.25">
      <c r="A52" s="74">
        <v>43</v>
      </c>
      <c r="B52" s="75">
        <v>11.79</v>
      </c>
    </row>
    <row r="53" spans="1:2" x14ac:dyDescent="0.25">
      <c r="A53" s="74">
        <v>44</v>
      </c>
      <c r="B53" s="75">
        <v>11.96</v>
      </c>
    </row>
    <row r="54" spans="1:2" x14ac:dyDescent="0.25">
      <c r="A54" s="74">
        <v>45</v>
      </c>
      <c r="B54" s="75">
        <v>12.13</v>
      </c>
    </row>
    <row r="55" spans="1:2" x14ac:dyDescent="0.25">
      <c r="A55" s="74">
        <v>46</v>
      </c>
      <c r="B55" s="75">
        <v>12.32</v>
      </c>
    </row>
    <row r="56" spans="1:2" x14ac:dyDescent="0.25">
      <c r="A56" s="74">
        <v>47</v>
      </c>
      <c r="B56" s="75">
        <v>12.5</v>
      </c>
    </row>
    <row r="57" spans="1:2" x14ac:dyDescent="0.25">
      <c r="A57" s="74">
        <v>48</v>
      </c>
      <c r="B57" s="75">
        <v>12.69</v>
      </c>
    </row>
    <row r="58" spans="1:2" x14ac:dyDescent="0.25">
      <c r="A58" s="74">
        <v>49</v>
      </c>
      <c r="B58" s="75">
        <v>12.88</v>
      </c>
    </row>
    <row r="59" spans="1:2" x14ac:dyDescent="0.25">
      <c r="A59" s="74">
        <v>50</v>
      </c>
      <c r="B59" s="75">
        <v>13.08</v>
      </c>
    </row>
    <row r="60" spans="1:2" x14ac:dyDescent="0.25">
      <c r="A60" s="74">
        <v>51</v>
      </c>
      <c r="B60" s="75">
        <v>13.28</v>
      </c>
    </row>
    <row r="61" spans="1:2" x14ac:dyDescent="0.25">
      <c r="A61" s="74">
        <v>52</v>
      </c>
      <c r="B61" s="75">
        <v>13.49</v>
      </c>
    </row>
    <row r="62" spans="1:2" x14ac:dyDescent="0.25">
      <c r="A62" s="74">
        <v>53</v>
      </c>
      <c r="B62" s="75">
        <v>13.7</v>
      </c>
    </row>
    <row r="63" spans="1:2" x14ac:dyDescent="0.25">
      <c r="A63" s="74">
        <v>54</v>
      </c>
      <c r="B63" s="75">
        <v>13.92</v>
      </c>
    </row>
    <row r="64" spans="1:2" x14ac:dyDescent="0.25">
      <c r="A64" s="74">
        <v>55</v>
      </c>
      <c r="B64" s="75">
        <v>14.14</v>
      </c>
    </row>
    <row r="65" spans="1:2" x14ac:dyDescent="0.25">
      <c r="A65" s="74">
        <v>56</v>
      </c>
      <c r="B65" s="75">
        <v>14.37</v>
      </c>
    </row>
    <row r="66" spans="1:2" x14ac:dyDescent="0.25">
      <c r="A66" s="74">
        <v>57</v>
      </c>
      <c r="B66" s="75">
        <v>14.61</v>
      </c>
    </row>
    <row r="67" spans="1:2" x14ac:dyDescent="0.25">
      <c r="A67" s="74">
        <v>58</v>
      </c>
      <c r="B67" s="75">
        <v>14.85</v>
      </c>
    </row>
    <row r="68" spans="1:2" x14ac:dyDescent="0.25">
      <c r="A68" s="74">
        <v>59</v>
      </c>
      <c r="B68" s="75">
        <v>15.11</v>
      </c>
    </row>
    <row r="69" spans="1:2" x14ac:dyDescent="0.25">
      <c r="A69" s="74">
        <v>60</v>
      </c>
      <c r="B69" s="75">
        <v>15.37</v>
      </c>
    </row>
    <row r="70" spans="1:2" x14ac:dyDescent="0.25">
      <c r="A70" s="74">
        <v>61</v>
      </c>
      <c r="B70" s="75">
        <v>15.65</v>
      </c>
    </row>
    <row r="71" spans="1:2" x14ac:dyDescent="0.25">
      <c r="A71" s="74">
        <v>62</v>
      </c>
      <c r="B71" s="75">
        <v>15.93</v>
      </c>
    </row>
    <row r="72" spans="1:2" x14ac:dyDescent="0.25">
      <c r="A72" s="74">
        <v>63</v>
      </c>
      <c r="B72" s="75">
        <v>16.239999999999998</v>
      </c>
    </row>
    <row r="73" spans="1:2" x14ac:dyDescent="0.25">
      <c r="A73" s="74">
        <v>64</v>
      </c>
      <c r="B73" s="75">
        <v>16.55</v>
      </c>
    </row>
    <row r="74" spans="1:2" x14ac:dyDescent="0.25">
      <c r="A74" s="74">
        <v>65</v>
      </c>
      <c r="B74" s="75">
        <v>16.89</v>
      </c>
    </row>
  </sheetData>
  <sheetProtection algorithmName="SHA-512" hashValue="FpxVv89+AnJOiUYLADxUJbXCEcwvjXApuv0U4fdzI/YZIGLKa5Fy4IIyN1yZ17+Jtwn5qAXZjfH6tWc1OlkeQA==" saltValue="qXTwEgnlBvmbKXUzQseGew==" spinCount="100000" sheet="1" objects="1" scenarios="1"/>
  <conditionalFormatting sqref="A26:A74">
    <cfRule type="expression" dxfId="185" priority="23" stopIfTrue="1">
      <formula>MOD(ROW(),2)=0</formula>
    </cfRule>
    <cfRule type="expression" dxfId="184" priority="24" stopIfTrue="1">
      <formula>MOD(ROW(),2)&lt;&gt;0</formula>
    </cfRule>
  </conditionalFormatting>
  <conditionalFormatting sqref="B26:B74">
    <cfRule type="expression" dxfId="183" priority="25" stopIfTrue="1">
      <formula>MOD(ROW(),2)=0</formula>
    </cfRule>
    <cfRule type="expression" dxfId="182" priority="26" stopIfTrue="1">
      <formula>MOD(ROW(),2)&lt;&gt;0</formula>
    </cfRule>
  </conditionalFormatting>
  <conditionalFormatting sqref="A6:A21">
    <cfRule type="expression" dxfId="181" priority="13" stopIfTrue="1">
      <formula>MOD(ROW(),2)=0</formula>
    </cfRule>
    <cfRule type="expression" dxfId="180" priority="14" stopIfTrue="1">
      <formula>MOD(ROW(),2)&lt;&gt;0</formula>
    </cfRule>
  </conditionalFormatting>
  <conditionalFormatting sqref="B6:C16">
    <cfRule type="expression" dxfId="179" priority="9" stopIfTrue="1">
      <formula>MOD(ROW(),2)=0</formula>
    </cfRule>
    <cfRule type="expression" dxfId="178" priority="10" stopIfTrue="1">
      <formula>MOD(ROW(),2)&lt;&gt;0</formula>
    </cfRule>
  </conditionalFormatting>
  <conditionalFormatting sqref="B18:C18 B17">
    <cfRule type="expression" dxfId="177" priority="11" stopIfTrue="1">
      <formula>MOD(ROW(),2)=0</formula>
    </cfRule>
    <cfRule type="expression" dxfId="176" priority="12" stopIfTrue="1">
      <formula>MOD(ROW(),2)&lt;&gt;0</formula>
    </cfRule>
  </conditionalFormatting>
  <conditionalFormatting sqref="C17">
    <cfRule type="expression" dxfId="175" priority="7" stopIfTrue="1">
      <formula>MOD(ROW(),2)=0</formula>
    </cfRule>
    <cfRule type="expression" dxfId="174" priority="8" stopIfTrue="1">
      <formula>MOD(ROW(),2)&lt;&gt;0</formula>
    </cfRule>
  </conditionalFormatting>
  <conditionalFormatting sqref="B20:B21">
    <cfRule type="expression" dxfId="173" priority="3" stopIfTrue="1">
      <formula>MOD(ROW(),2)=0</formula>
    </cfRule>
    <cfRule type="expression" dxfId="172" priority="4" stopIfTrue="1">
      <formula>MOD(ROW(),2)&lt;&gt;0</formula>
    </cfRule>
  </conditionalFormatting>
  <conditionalFormatting sqref="C19:C21">
    <cfRule type="expression" dxfId="171" priority="5" stopIfTrue="1">
      <formula>MOD(ROW(),2)=0</formula>
    </cfRule>
    <cfRule type="expression" dxfId="170" priority="6" stopIfTrue="1">
      <formula>MOD(ROW(),2)&lt;&gt;0</formula>
    </cfRule>
  </conditionalFormatting>
  <conditionalFormatting sqref="B19">
    <cfRule type="expression" dxfId="169" priority="1" stopIfTrue="1">
      <formula>MOD(ROW(),2)=0</formula>
    </cfRule>
    <cfRule type="expression" dxfId="168" priority="2" stopIfTrue="1">
      <formula>MOD(ROW(),2)&lt;&gt;0</formula>
    </cfRule>
  </conditionalFormatting>
  <hyperlinks>
    <hyperlink ref="B24" location="Assumptions!A1" display="Assumptions" xr:uid="{E2A2A57A-8640-439B-87FE-DC25188B34E9}"/>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30"/>
  <dimension ref="A1:K68"/>
  <sheetViews>
    <sheetView showGridLines="0" zoomScale="85" zoomScaleNormal="85" workbookViewId="0">
      <selection activeCell="A4" sqref="A4"/>
    </sheetView>
  </sheetViews>
  <sheetFormatPr defaultColWidth="10" defaultRowHeight="12.5" x14ac:dyDescent="0.25"/>
  <cols>
    <col min="1" max="1" width="31.6328125" style="28" customWidth="1"/>
    <col min="2" max="3" width="22.6328125" style="28" customWidth="1"/>
    <col min="4"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CETV - x-202</v>
      </c>
      <c r="B3" s="43"/>
      <c r="C3" s="43"/>
      <c r="D3" s="43"/>
      <c r="E3" s="43"/>
      <c r="F3" s="43"/>
      <c r="G3" s="43"/>
      <c r="H3" s="43"/>
      <c r="I3" s="43"/>
    </row>
    <row r="4" spans="1:11" x14ac:dyDescent="0.25">
      <c r="A4" s="45"/>
    </row>
    <row r="6" spans="1:11" ht="13" x14ac:dyDescent="0.3">
      <c r="A6" s="107" t="s">
        <v>606</v>
      </c>
      <c r="B6" s="78" t="s">
        <v>607</v>
      </c>
      <c r="C6" s="78"/>
    </row>
    <row r="7" spans="1:11" x14ac:dyDescent="0.25">
      <c r="A7" s="108" t="s">
        <v>273</v>
      </c>
      <c r="B7" s="79" t="s">
        <v>72</v>
      </c>
      <c r="C7" s="79"/>
    </row>
    <row r="8" spans="1:11" x14ac:dyDescent="0.25">
      <c r="A8" s="108" t="s">
        <v>274</v>
      </c>
      <c r="B8" s="79">
        <v>1987</v>
      </c>
      <c r="C8" s="79"/>
    </row>
    <row r="9" spans="1:11" x14ac:dyDescent="0.25">
      <c r="A9" s="108" t="s">
        <v>275</v>
      </c>
      <c r="B9" s="79" t="s">
        <v>287</v>
      </c>
      <c r="C9" s="79"/>
    </row>
    <row r="10" spans="1:11" ht="25" x14ac:dyDescent="0.25">
      <c r="A10" s="108" t="s">
        <v>6</v>
      </c>
      <c r="B10" s="79" t="s">
        <v>288</v>
      </c>
      <c r="C10" s="79"/>
    </row>
    <row r="11" spans="1:11" x14ac:dyDescent="0.25">
      <c r="A11" s="108" t="s">
        <v>276</v>
      </c>
      <c r="B11" s="79" t="s">
        <v>299</v>
      </c>
      <c r="C11" s="79"/>
    </row>
    <row r="12" spans="1:11" x14ac:dyDescent="0.25">
      <c r="A12" s="108" t="s">
        <v>277</v>
      </c>
      <c r="B12" s="79" t="s">
        <v>290</v>
      </c>
      <c r="C12" s="79"/>
    </row>
    <row r="13" spans="1:11" x14ac:dyDescent="0.25">
      <c r="A13" s="108" t="s">
        <v>614</v>
      </c>
      <c r="B13" s="79">
        <v>2</v>
      </c>
      <c r="C13" s="79"/>
    </row>
    <row r="14" spans="1:11" x14ac:dyDescent="0.25">
      <c r="A14" s="108" t="s">
        <v>279</v>
      </c>
      <c r="B14" s="79">
        <v>202</v>
      </c>
      <c r="C14" s="79"/>
    </row>
    <row r="15" spans="1:11" x14ac:dyDescent="0.25">
      <c r="A15" s="108" t="s">
        <v>617</v>
      </c>
      <c r="B15" s="79">
        <v>202</v>
      </c>
      <c r="C15" s="79"/>
    </row>
    <row r="16" spans="1:11" x14ac:dyDescent="0.25">
      <c r="A16" s="108" t="s">
        <v>281</v>
      </c>
      <c r="B16" s="79" t="s">
        <v>301</v>
      </c>
      <c r="C16" s="79"/>
    </row>
    <row r="17" spans="1:3" x14ac:dyDescent="0.25">
      <c r="A17" s="108" t="s">
        <v>282</v>
      </c>
      <c r="B17" s="203"/>
      <c r="C17" s="203"/>
    </row>
    <row r="18" spans="1:3" x14ac:dyDescent="0.25">
      <c r="A18" s="108" t="s">
        <v>283</v>
      </c>
      <c r="B18" s="142" t="str">
        <f>"24 May 2023"</f>
        <v>24 May 2023</v>
      </c>
      <c r="C18" s="79"/>
    </row>
    <row r="19" spans="1:3" x14ac:dyDescent="0.25">
      <c r="A19" s="108" t="s">
        <v>284</v>
      </c>
      <c r="B19" s="142">
        <v>45014</v>
      </c>
      <c r="C19" s="79"/>
    </row>
    <row r="20" spans="1:3" x14ac:dyDescent="0.25">
      <c r="A20" s="108" t="s">
        <v>285</v>
      </c>
      <c r="B20" s="79" t="s">
        <v>293</v>
      </c>
      <c r="C20" s="79"/>
    </row>
    <row r="21" spans="1:3" x14ac:dyDescent="0.25">
      <c r="A21" s="108" t="s">
        <v>689</v>
      </c>
      <c r="B21" s="79" t="s">
        <v>294</v>
      </c>
      <c r="C21" s="79"/>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90" t="s">
        <v>412</v>
      </c>
      <c r="B26" s="90" t="s">
        <v>690</v>
      </c>
      <c r="C26" s="90" t="s">
        <v>691</v>
      </c>
    </row>
    <row r="27" spans="1:3" x14ac:dyDescent="0.25">
      <c r="A27" s="91">
        <v>18</v>
      </c>
      <c r="B27" s="92">
        <v>11</v>
      </c>
      <c r="C27" s="92">
        <v>2.06</v>
      </c>
    </row>
    <row r="28" spans="1:3" x14ac:dyDescent="0.25">
      <c r="A28" s="91">
        <v>19</v>
      </c>
      <c r="B28" s="92">
        <v>11.16</v>
      </c>
      <c r="C28" s="92">
        <v>2.15</v>
      </c>
    </row>
    <row r="29" spans="1:3" x14ac:dyDescent="0.25">
      <c r="A29" s="91">
        <v>20</v>
      </c>
      <c r="B29" s="92">
        <v>11.32</v>
      </c>
      <c r="C29" s="92">
        <v>2.1800000000000002</v>
      </c>
    </row>
    <row r="30" spans="1:3" x14ac:dyDescent="0.25">
      <c r="A30" s="91">
        <v>21</v>
      </c>
      <c r="B30" s="92">
        <v>11.49</v>
      </c>
      <c r="C30" s="92">
        <v>2.2200000000000002</v>
      </c>
    </row>
    <row r="31" spans="1:3" x14ac:dyDescent="0.25">
      <c r="A31" s="91">
        <v>22</v>
      </c>
      <c r="B31" s="92">
        <v>11.65</v>
      </c>
      <c r="C31" s="92">
        <v>2.25</v>
      </c>
    </row>
    <row r="32" spans="1:3" x14ac:dyDescent="0.25">
      <c r="A32" s="91">
        <v>23</v>
      </c>
      <c r="B32" s="92">
        <v>11.83</v>
      </c>
      <c r="C32" s="92">
        <v>2.29</v>
      </c>
    </row>
    <row r="33" spans="1:3" x14ac:dyDescent="0.25">
      <c r="A33" s="91">
        <v>24</v>
      </c>
      <c r="B33" s="92">
        <v>12</v>
      </c>
      <c r="C33" s="92">
        <v>2.3199999999999998</v>
      </c>
    </row>
    <row r="34" spans="1:3" x14ac:dyDescent="0.25">
      <c r="A34" s="91">
        <v>25</v>
      </c>
      <c r="B34" s="92">
        <v>12.18</v>
      </c>
      <c r="C34" s="92">
        <v>2.36</v>
      </c>
    </row>
    <row r="35" spans="1:3" x14ac:dyDescent="0.25">
      <c r="A35" s="91">
        <v>26</v>
      </c>
      <c r="B35" s="92">
        <v>12.35</v>
      </c>
      <c r="C35" s="92">
        <v>2.39</v>
      </c>
    </row>
    <row r="36" spans="1:3" x14ac:dyDescent="0.25">
      <c r="A36" s="91">
        <v>27</v>
      </c>
      <c r="B36" s="92">
        <v>12.54</v>
      </c>
      <c r="C36" s="92">
        <v>2.4300000000000002</v>
      </c>
    </row>
    <row r="37" spans="1:3" x14ac:dyDescent="0.25">
      <c r="A37" s="91">
        <v>28</v>
      </c>
      <c r="B37" s="92">
        <v>12.72</v>
      </c>
      <c r="C37" s="92">
        <v>2.46</v>
      </c>
    </row>
    <row r="38" spans="1:3" x14ac:dyDescent="0.25">
      <c r="A38" s="91">
        <v>29</v>
      </c>
      <c r="B38" s="92">
        <v>12.91</v>
      </c>
      <c r="C38" s="92">
        <v>2.5</v>
      </c>
    </row>
    <row r="39" spans="1:3" x14ac:dyDescent="0.25">
      <c r="A39" s="91">
        <v>30</v>
      </c>
      <c r="B39" s="92">
        <v>13.1</v>
      </c>
      <c r="C39" s="92">
        <v>2.5299999999999998</v>
      </c>
    </row>
    <row r="40" spans="1:3" x14ac:dyDescent="0.25">
      <c r="A40" s="91">
        <v>31</v>
      </c>
      <c r="B40" s="92">
        <v>13.29</v>
      </c>
      <c r="C40" s="92">
        <v>2.56</v>
      </c>
    </row>
    <row r="41" spans="1:3" x14ac:dyDescent="0.25">
      <c r="A41" s="91">
        <v>32</v>
      </c>
      <c r="B41" s="92">
        <v>13.49</v>
      </c>
      <c r="C41" s="92">
        <v>2.6</v>
      </c>
    </row>
    <row r="42" spans="1:3" x14ac:dyDescent="0.25">
      <c r="A42" s="91">
        <v>33</v>
      </c>
      <c r="B42" s="92">
        <v>13.69</v>
      </c>
      <c r="C42" s="92">
        <v>2.63</v>
      </c>
    </row>
    <row r="43" spans="1:3" x14ac:dyDescent="0.25">
      <c r="A43" s="91">
        <v>34</v>
      </c>
      <c r="B43" s="92">
        <v>13.9</v>
      </c>
      <c r="C43" s="92">
        <v>2.66</v>
      </c>
    </row>
    <row r="44" spans="1:3" x14ac:dyDescent="0.25">
      <c r="A44" s="91">
        <v>35</v>
      </c>
      <c r="B44" s="92">
        <v>14.11</v>
      </c>
      <c r="C44" s="92">
        <v>2.69</v>
      </c>
    </row>
    <row r="45" spans="1:3" x14ac:dyDescent="0.25">
      <c r="A45" s="91">
        <v>36</v>
      </c>
      <c r="B45" s="92">
        <v>14.32</v>
      </c>
      <c r="C45" s="92">
        <v>2.73</v>
      </c>
    </row>
    <row r="46" spans="1:3" x14ac:dyDescent="0.25">
      <c r="A46" s="91">
        <v>37</v>
      </c>
      <c r="B46" s="92">
        <v>14.53</v>
      </c>
      <c r="C46" s="92">
        <v>2.76</v>
      </c>
    </row>
    <row r="47" spans="1:3" x14ac:dyDescent="0.25">
      <c r="A47" s="91">
        <v>38</v>
      </c>
      <c r="B47" s="92">
        <v>14.75</v>
      </c>
      <c r="C47" s="92">
        <v>2.79</v>
      </c>
    </row>
    <row r="48" spans="1:3" x14ac:dyDescent="0.25">
      <c r="A48" s="91">
        <v>39</v>
      </c>
      <c r="B48" s="92">
        <v>14.97</v>
      </c>
      <c r="C48" s="92">
        <v>2.82</v>
      </c>
    </row>
    <row r="49" spans="1:3" x14ac:dyDescent="0.25">
      <c r="A49" s="91">
        <v>40</v>
      </c>
      <c r="B49" s="92">
        <v>15.2</v>
      </c>
      <c r="C49" s="92">
        <v>2.85</v>
      </c>
    </row>
    <row r="50" spans="1:3" x14ac:dyDescent="0.25">
      <c r="A50" s="91">
        <v>41</v>
      </c>
      <c r="B50" s="92">
        <v>15.43</v>
      </c>
      <c r="C50" s="92">
        <v>2.88</v>
      </c>
    </row>
    <row r="51" spans="1:3" x14ac:dyDescent="0.25">
      <c r="A51" s="91">
        <v>42</v>
      </c>
      <c r="B51" s="92">
        <v>15.67</v>
      </c>
      <c r="C51" s="92">
        <v>2.91</v>
      </c>
    </row>
    <row r="52" spans="1:3" x14ac:dyDescent="0.25">
      <c r="A52" s="91">
        <v>43</v>
      </c>
      <c r="B52" s="92">
        <v>15.91</v>
      </c>
      <c r="C52" s="92">
        <v>2.94</v>
      </c>
    </row>
    <row r="53" spans="1:3" x14ac:dyDescent="0.25">
      <c r="A53" s="91">
        <v>44</v>
      </c>
      <c r="B53" s="92">
        <v>16.16</v>
      </c>
      <c r="C53" s="92">
        <v>2.96</v>
      </c>
    </row>
    <row r="54" spans="1:3" x14ac:dyDescent="0.25">
      <c r="A54" s="91">
        <v>45</v>
      </c>
      <c r="B54" s="92">
        <v>16.41</v>
      </c>
      <c r="C54" s="92">
        <v>2.99</v>
      </c>
    </row>
    <row r="55" spans="1:3" x14ac:dyDescent="0.25">
      <c r="A55" s="91">
        <v>46</v>
      </c>
      <c r="B55" s="92">
        <v>16.670000000000002</v>
      </c>
      <c r="C55" s="92">
        <v>3.01</v>
      </c>
    </row>
    <row r="56" spans="1:3" x14ac:dyDescent="0.25">
      <c r="A56" s="91">
        <v>47</v>
      </c>
      <c r="B56" s="92">
        <v>16.93</v>
      </c>
      <c r="C56" s="92">
        <v>3.03</v>
      </c>
    </row>
    <row r="57" spans="1:3" x14ac:dyDescent="0.25">
      <c r="A57" s="91">
        <v>48</v>
      </c>
      <c r="B57" s="92">
        <v>17.2</v>
      </c>
      <c r="C57" s="92">
        <v>3.06</v>
      </c>
    </row>
    <row r="58" spans="1:3" x14ac:dyDescent="0.25">
      <c r="A58" s="91">
        <v>49</v>
      </c>
      <c r="B58" s="92">
        <v>17.48</v>
      </c>
      <c r="C58" s="92">
        <v>3.08</v>
      </c>
    </row>
    <row r="59" spans="1:3" x14ac:dyDescent="0.25">
      <c r="A59" s="91">
        <v>50</v>
      </c>
      <c r="B59" s="92">
        <v>17.760000000000002</v>
      </c>
      <c r="C59" s="92">
        <v>3.09</v>
      </c>
    </row>
    <row r="60" spans="1:3" x14ac:dyDescent="0.25">
      <c r="A60" s="91">
        <v>51</v>
      </c>
      <c r="B60" s="92">
        <v>18.05</v>
      </c>
      <c r="C60" s="92">
        <v>3.11</v>
      </c>
    </row>
    <row r="61" spans="1:3" x14ac:dyDescent="0.25">
      <c r="A61" s="91">
        <v>52</v>
      </c>
      <c r="B61" s="92">
        <v>18.350000000000001</v>
      </c>
      <c r="C61" s="92">
        <v>3.13</v>
      </c>
    </row>
    <row r="62" spans="1:3" x14ac:dyDescent="0.25">
      <c r="A62" s="91">
        <v>53</v>
      </c>
      <c r="B62" s="92">
        <v>18.649999999999999</v>
      </c>
      <c r="C62" s="92">
        <v>3.14</v>
      </c>
    </row>
    <row r="63" spans="1:3" x14ac:dyDescent="0.25">
      <c r="A63" s="91">
        <v>54</v>
      </c>
      <c r="B63" s="92">
        <v>18.96</v>
      </c>
      <c r="C63" s="92">
        <v>3.16</v>
      </c>
    </row>
    <row r="64" spans="1:3" x14ac:dyDescent="0.25">
      <c r="A64" s="91">
        <v>55</v>
      </c>
      <c r="B64" s="92">
        <v>19.29</v>
      </c>
      <c r="C64" s="92">
        <v>3.17</v>
      </c>
    </row>
    <row r="65" spans="1:3" x14ac:dyDescent="0.25">
      <c r="A65" s="91">
        <v>56</v>
      </c>
      <c r="B65" s="92">
        <v>19.62</v>
      </c>
      <c r="C65" s="92">
        <v>3.18</v>
      </c>
    </row>
    <row r="66" spans="1:3" x14ac:dyDescent="0.25">
      <c r="A66" s="91">
        <v>57</v>
      </c>
      <c r="B66" s="92">
        <v>19.96</v>
      </c>
      <c r="C66" s="92">
        <v>3.19</v>
      </c>
    </row>
    <row r="67" spans="1:3" x14ac:dyDescent="0.25">
      <c r="A67" s="91">
        <v>58</v>
      </c>
      <c r="B67" s="92">
        <v>20.309999999999999</v>
      </c>
      <c r="C67" s="92">
        <v>3.2</v>
      </c>
    </row>
    <row r="68" spans="1:3" x14ac:dyDescent="0.25">
      <c r="A68" s="91">
        <v>59</v>
      </c>
      <c r="B68" s="92">
        <v>20.68</v>
      </c>
      <c r="C68" s="92">
        <v>3.19</v>
      </c>
    </row>
  </sheetData>
  <sheetProtection algorithmName="SHA-512" hashValue="HC4sSRt5h4EFJhwrbHKpqacnHzmckbN7HC28lm4MsPPUkv81Mnm2mzFr3+kczgLZcEyKGF0eRMIYreC3WB5Y/A==" saltValue="KctGFj+jkcuTvCdsnYzWdA==" spinCount="100000" sheet="1" objects="1" scenarios="1"/>
  <conditionalFormatting sqref="A26:A68">
    <cfRule type="expression" dxfId="2137" priority="47" stopIfTrue="1">
      <formula>MOD(ROW(),2)=0</formula>
    </cfRule>
    <cfRule type="expression" dxfId="2136" priority="48" stopIfTrue="1">
      <formula>MOD(ROW(),2)&lt;&gt;0</formula>
    </cfRule>
  </conditionalFormatting>
  <conditionalFormatting sqref="B26:C68">
    <cfRule type="expression" dxfId="2135" priority="49" stopIfTrue="1">
      <formula>MOD(ROW(),2)=0</formula>
    </cfRule>
    <cfRule type="expression" dxfId="2134" priority="50" stopIfTrue="1">
      <formula>MOD(ROW(),2)&lt;&gt;0</formula>
    </cfRule>
  </conditionalFormatting>
  <conditionalFormatting sqref="A6:A21">
    <cfRule type="expression" dxfId="2133" priority="17" stopIfTrue="1">
      <formula>MOD(ROW(),2)=0</formula>
    </cfRule>
    <cfRule type="expression" dxfId="2132" priority="18" stopIfTrue="1">
      <formula>MOD(ROW(),2)&lt;&gt;0</formula>
    </cfRule>
  </conditionalFormatting>
  <conditionalFormatting sqref="B6:C16">
    <cfRule type="expression" dxfId="2131" priority="9" stopIfTrue="1">
      <formula>MOD(ROW(),2)=0</formula>
    </cfRule>
    <cfRule type="expression" dxfId="2130" priority="10" stopIfTrue="1">
      <formula>MOD(ROW(),2)&lt;&gt;0</formula>
    </cfRule>
  </conditionalFormatting>
  <conditionalFormatting sqref="B18:C18 B17">
    <cfRule type="expression" dxfId="2129" priority="11" stopIfTrue="1">
      <formula>MOD(ROW(),2)=0</formula>
    </cfRule>
    <cfRule type="expression" dxfId="2128" priority="12" stopIfTrue="1">
      <formula>MOD(ROW(),2)&lt;&gt;0</formula>
    </cfRule>
  </conditionalFormatting>
  <conditionalFormatting sqref="C17">
    <cfRule type="expression" dxfId="2127" priority="7" stopIfTrue="1">
      <formula>MOD(ROW(),2)=0</formula>
    </cfRule>
    <cfRule type="expression" dxfId="2126" priority="8" stopIfTrue="1">
      <formula>MOD(ROW(),2)&lt;&gt;0</formula>
    </cfRule>
  </conditionalFormatting>
  <conditionalFormatting sqref="B20:B21">
    <cfRule type="expression" dxfId="2125" priority="3" stopIfTrue="1">
      <formula>MOD(ROW(),2)=0</formula>
    </cfRule>
    <cfRule type="expression" dxfId="2124" priority="4" stopIfTrue="1">
      <formula>MOD(ROW(),2)&lt;&gt;0</formula>
    </cfRule>
  </conditionalFormatting>
  <conditionalFormatting sqref="C19:C21">
    <cfRule type="expression" dxfId="2123" priority="5" stopIfTrue="1">
      <formula>MOD(ROW(),2)=0</formula>
    </cfRule>
    <cfRule type="expression" dxfId="2122" priority="6" stopIfTrue="1">
      <formula>MOD(ROW(),2)&lt;&gt;0</formula>
    </cfRule>
  </conditionalFormatting>
  <conditionalFormatting sqref="B19">
    <cfRule type="expression" dxfId="2121" priority="1" stopIfTrue="1">
      <formula>MOD(ROW(),2)=0</formula>
    </cfRule>
    <cfRule type="expression" dxfId="2120" priority="2" stopIfTrue="1">
      <formula>MOD(ROW(),2)&lt;&gt;0</formula>
    </cfRule>
  </conditionalFormatting>
  <hyperlinks>
    <hyperlink ref="B24" location="Assumptions!A1" display="Assumptions" xr:uid="{6FB405DB-4FD7-4F0B-85F0-753EB04A1A32}"/>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B00-000000000000}">
  <sheetPr codeName="Sheet130"/>
  <dimension ref="A1:K75"/>
  <sheetViews>
    <sheetView showGridLines="0" zoomScale="85" zoomScaleNormal="85" workbookViewId="0">
      <selection activeCell="A4" sqref="A4"/>
    </sheetView>
  </sheetViews>
  <sheetFormatPr defaultColWidth="10" defaultRowHeight="12.5" x14ac:dyDescent="0.25"/>
  <cols>
    <col min="1" max="1" width="31.6328125" style="28" customWidth="1"/>
    <col min="2" max="2" width="22.6328125" style="28" customWidth="1"/>
    <col min="3" max="3" width="10.36328125" style="28" customWidth="1"/>
    <col min="4" max="4" width="10" style="28" customWidth="1"/>
    <col min="5"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Scheme Pays AA - x-621</v>
      </c>
      <c r="B3" s="43"/>
      <c r="C3" s="43"/>
      <c r="D3" s="43"/>
      <c r="E3" s="43"/>
      <c r="F3" s="43"/>
      <c r="G3" s="43"/>
      <c r="H3" s="43"/>
      <c r="I3" s="43"/>
    </row>
    <row r="4" spans="1:11" x14ac:dyDescent="0.25">
      <c r="A4" s="45"/>
    </row>
    <row r="6" spans="1:11" ht="13" x14ac:dyDescent="0.3">
      <c r="A6" s="76" t="s">
        <v>606</v>
      </c>
      <c r="B6" s="78" t="s">
        <v>607</v>
      </c>
      <c r="C6" s="78"/>
    </row>
    <row r="7" spans="1:11" x14ac:dyDescent="0.25">
      <c r="A7" s="77" t="s">
        <v>273</v>
      </c>
      <c r="B7" s="79" t="s">
        <v>72</v>
      </c>
      <c r="C7" s="79"/>
    </row>
    <row r="8" spans="1:11" x14ac:dyDescent="0.25">
      <c r="A8" s="77" t="s">
        <v>274</v>
      </c>
      <c r="B8" s="79">
        <v>2015</v>
      </c>
      <c r="C8" s="79"/>
    </row>
    <row r="9" spans="1:11" x14ac:dyDescent="0.25">
      <c r="A9" s="77" t="s">
        <v>275</v>
      </c>
      <c r="B9" s="79" t="s">
        <v>520</v>
      </c>
      <c r="C9" s="79"/>
    </row>
    <row r="10" spans="1:11" ht="28.5" customHeight="1" x14ac:dyDescent="0.25">
      <c r="A10" s="77" t="s">
        <v>6</v>
      </c>
      <c r="B10" s="79" t="s">
        <v>553</v>
      </c>
      <c r="C10" s="79"/>
    </row>
    <row r="11" spans="1:11" x14ac:dyDescent="0.25">
      <c r="A11" s="77" t="s">
        <v>276</v>
      </c>
      <c r="B11" s="79" t="s">
        <v>308</v>
      </c>
      <c r="C11" s="79"/>
    </row>
    <row r="12" spans="1:11" x14ac:dyDescent="0.25">
      <c r="A12" s="77" t="s">
        <v>277</v>
      </c>
      <c r="B12" s="79" t="s">
        <v>290</v>
      </c>
      <c r="C12" s="79"/>
    </row>
    <row r="13" spans="1:11" x14ac:dyDescent="0.25">
      <c r="A13" s="77" t="s">
        <v>614</v>
      </c>
      <c r="B13" s="79">
        <v>0</v>
      </c>
      <c r="C13" s="79"/>
    </row>
    <row r="14" spans="1:11" x14ac:dyDescent="0.25">
      <c r="A14" s="77" t="s">
        <v>279</v>
      </c>
      <c r="B14" s="79">
        <v>621</v>
      </c>
      <c r="C14" s="79"/>
    </row>
    <row r="15" spans="1:11" x14ac:dyDescent="0.25">
      <c r="A15" s="77" t="s">
        <v>617</v>
      </c>
      <c r="B15" s="79">
        <v>621</v>
      </c>
      <c r="C15" s="79"/>
    </row>
    <row r="16" spans="1:11" x14ac:dyDescent="0.25">
      <c r="A16" s="77" t="s">
        <v>281</v>
      </c>
      <c r="B16" s="79" t="s">
        <v>579</v>
      </c>
      <c r="C16" s="79"/>
    </row>
    <row r="17" spans="1:3" ht="82.5" customHeight="1" x14ac:dyDescent="0.25">
      <c r="A17" s="77" t="s">
        <v>282</v>
      </c>
      <c r="B17" s="203"/>
      <c r="C17" s="203"/>
    </row>
    <row r="18" spans="1:3" x14ac:dyDescent="0.25">
      <c r="A18" s="77" t="s">
        <v>283</v>
      </c>
      <c r="B18" s="142">
        <v>45135</v>
      </c>
      <c r="C18" s="79"/>
    </row>
    <row r="19" spans="1:3" x14ac:dyDescent="0.25">
      <c r="A19" s="77" t="s">
        <v>284</v>
      </c>
      <c r="B19" s="142">
        <v>45135</v>
      </c>
      <c r="C19" s="79"/>
    </row>
    <row r="20" spans="1:3" x14ac:dyDescent="0.25">
      <c r="A20" s="77" t="s">
        <v>285</v>
      </c>
      <c r="B20" s="79" t="s">
        <v>293</v>
      </c>
      <c r="C20" s="79"/>
    </row>
    <row r="21" spans="1:3" x14ac:dyDescent="0.25">
      <c r="A21" s="77" t="s">
        <v>689</v>
      </c>
      <c r="B21" s="79" t="s">
        <v>294</v>
      </c>
      <c r="C21" s="79"/>
    </row>
    <row r="23" spans="1:3" x14ac:dyDescent="0.25">
      <c r="B23" s="84" t="str">
        <f>HYPERLINK("#'Factor List'!A1","Back to Factor List")</f>
        <v>Back to Factor List</v>
      </c>
    </row>
    <row r="24" spans="1:3" x14ac:dyDescent="0.25">
      <c r="B24" s="84" t="str">
        <f>HYPERLINK("#'Assumptions'!A1","Assumptions")</f>
        <v>Assumptions</v>
      </c>
    </row>
    <row r="26" spans="1:3" ht="39" x14ac:dyDescent="0.25">
      <c r="A26" s="73" t="s">
        <v>412</v>
      </c>
      <c r="B26" s="73" t="s">
        <v>736</v>
      </c>
    </row>
    <row r="27" spans="1:3" x14ac:dyDescent="0.25">
      <c r="A27" s="74">
        <v>18</v>
      </c>
      <c r="B27" s="75">
        <v>7.88</v>
      </c>
    </row>
    <row r="28" spans="1:3" x14ac:dyDescent="0.25">
      <c r="A28" s="74">
        <v>19</v>
      </c>
      <c r="B28" s="75">
        <v>7.98</v>
      </c>
    </row>
    <row r="29" spans="1:3" x14ac:dyDescent="0.25">
      <c r="A29" s="74">
        <v>20</v>
      </c>
      <c r="B29" s="75">
        <v>8.1</v>
      </c>
    </row>
    <row r="30" spans="1:3" x14ac:dyDescent="0.25">
      <c r="A30" s="74">
        <v>21</v>
      </c>
      <c r="B30" s="75">
        <v>8.2100000000000009</v>
      </c>
    </row>
    <row r="31" spans="1:3" x14ac:dyDescent="0.25">
      <c r="A31" s="74">
        <v>22</v>
      </c>
      <c r="B31" s="75">
        <v>8.32</v>
      </c>
    </row>
    <row r="32" spans="1:3" x14ac:dyDescent="0.25">
      <c r="A32" s="74">
        <v>23</v>
      </c>
      <c r="B32" s="75">
        <v>8.44</v>
      </c>
    </row>
    <row r="33" spans="1:2" x14ac:dyDescent="0.25">
      <c r="A33" s="74">
        <v>24</v>
      </c>
      <c r="B33" s="75">
        <v>8.5500000000000007</v>
      </c>
    </row>
    <row r="34" spans="1:2" x14ac:dyDescent="0.25">
      <c r="A34" s="74">
        <v>25</v>
      </c>
      <c r="B34" s="75">
        <v>8.67</v>
      </c>
    </row>
    <row r="35" spans="1:2" x14ac:dyDescent="0.25">
      <c r="A35" s="74">
        <v>26</v>
      </c>
      <c r="B35" s="75">
        <v>8.7899999999999991</v>
      </c>
    </row>
    <row r="36" spans="1:2" x14ac:dyDescent="0.25">
      <c r="A36" s="74">
        <v>27</v>
      </c>
      <c r="B36" s="75">
        <v>8.91</v>
      </c>
    </row>
    <row r="37" spans="1:2" x14ac:dyDescent="0.25">
      <c r="A37" s="74">
        <v>28</v>
      </c>
      <c r="B37" s="75">
        <v>9.0399999999999991</v>
      </c>
    </row>
    <row r="38" spans="1:2" x14ac:dyDescent="0.25">
      <c r="A38" s="74">
        <v>29</v>
      </c>
      <c r="B38" s="75">
        <v>9.16</v>
      </c>
    </row>
    <row r="39" spans="1:2" x14ac:dyDescent="0.25">
      <c r="A39" s="74">
        <v>30</v>
      </c>
      <c r="B39" s="75">
        <v>9.2899999999999991</v>
      </c>
    </row>
    <row r="40" spans="1:2" x14ac:dyDescent="0.25">
      <c r="A40" s="74">
        <v>31</v>
      </c>
      <c r="B40" s="75">
        <v>9.42</v>
      </c>
    </row>
    <row r="41" spans="1:2" x14ac:dyDescent="0.25">
      <c r="A41" s="74">
        <v>32</v>
      </c>
      <c r="B41" s="75">
        <v>9.5500000000000007</v>
      </c>
    </row>
    <row r="42" spans="1:2" x14ac:dyDescent="0.25">
      <c r="A42" s="74">
        <v>33</v>
      </c>
      <c r="B42" s="75">
        <v>9.68</v>
      </c>
    </row>
    <row r="43" spans="1:2" x14ac:dyDescent="0.25">
      <c r="A43" s="74">
        <v>34</v>
      </c>
      <c r="B43" s="75">
        <v>9.82</v>
      </c>
    </row>
    <row r="44" spans="1:2" x14ac:dyDescent="0.25">
      <c r="A44" s="74">
        <v>35</v>
      </c>
      <c r="B44" s="75">
        <v>9.9600000000000009</v>
      </c>
    </row>
    <row r="45" spans="1:2" x14ac:dyDescent="0.25">
      <c r="A45" s="74">
        <v>36</v>
      </c>
      <c r="B45" s="75">
        <v>10.1</v>
      </c>
    </row>
    <row r="46" spans="1:2" x14ac:dyDescent="0.25">
      <c r="A46" s="74">
        <v>37</v>
      </c>
      <c r="B46" s="75">
        <v>10.24</v>
      </c>
    </row>
    <row r="47" spans="1:2" x14ac:dyDescent="0.25">
      <c r="A47" s="74">
        <v>38</v>
      </c>
      <c r="B47" s="75">
        <v>10.38</v>
      </c>
    </row>
    <row r="48" spans="1:2" x14ac:dyDescent="0.25">
      <c r="A48" s="74">
        <v>39</v>
      </c>
      <c r="B48" s="75">
        <v>10.53</v>
      </c>
    </row>
    <row r="49" spans="1:2" x14ac:dyDescent="0.25">
      <c r="A49" s="74">
        <v>40</v>
      </c>
      <c r="B49" s="75">
        <v>10.68</v>
      </c>
    </row>
    <row r="50" spans="1:2" x14ac:dyDescent="0.25">
      <c r="A50" s="74">
        <v>41</v>
      </c>
      <c r="B50" s="75">
        <v>10.83</v>
      </c>
    </row>
    <row r="51" spans="1:2" x14ac:dyDescent="0.25">
      <c r="A51" s="74">
        <v>42</v>
      </c>
      <c r="B51" s="75">
        <v>10.99</v>
      </c>
    </row>
    <row r="52" spans="1:2" x14ac:dyDescent="0.25">
      <c r="A52" s="74">
        <v>43</v>
      </c>
      <c r="B52" s="75">
        <v>11.15</v>
      </c>
    </row>
    <row r="53" spans="1:2" x14ac:dyDescent="0.25">
      <c r="A53" s="74">
        <v>44</v>
      </c>
      <c r="B53" s="75">
        <v>11.31</v>
      </c>
    </row>
    <row r="54" spans="1:2" x14ac:dyDescent="0.25">
      <c r="A54" s="74">
        <v>45</v>
      </c>
      <c r="B54" s="75">
        <v>11.47</v>
      </c>
    </row>
    <row r="55" spans="1:2" x14ac:dyDescent="0.25">
      <c r="A55" s="74">
        <v>46</v>
      </c>
      <c r="B55" s="75">
        <v>11.64</v>
      </c>
    </row>
    <row r="56" spans="1:2" x14ac:dyDescent="0.25">
      <c r="A56" s="74">
        <v>47</v>
      </c>
      <c r="B56" s="75">
        <v>11.82</v>
      </c>
    </row>
    <row r="57" spans="1:2" x14ac:dyDescent="0.25">
      <c r="A57" s="74">
        <v>48</v>
      </c>
      <c r="B57" s="75">
        <v>11.99</v>
      </c>
    </row>
    <row r="58" spans="1:2" x14ac:dyDescent="0.25">
      <c r="A58" s="74">
        <v>49</v>
      </c>
      <c r="B58" s="75">
        <v>12.17</v>
      </c>
    </row>
    <row r="59" spans="1:2" x14ac:dyDescent="0.25">
      <c r="A59" s="74">
        <v>50</v>
      </c>
      <c r="B59" s="75">
        <v>12.35</v>
      </c>
    </row>
    <row r="60" spans="1:2" x14ac:dyDescent="0.25">
      <c r="A60" s="74">
        <v>51</v>
      </c>
      <c r="B60" s="75">
        <v>12.54</v>
      </c>
    </row>
    <row r="61" spans="1:2" x14ac:dyDescent="0.25">
      <c r="A61" s="74">
        <v>52</v>
      </c>
      <c r="B61" s="75">
        <v>12.74</v>
      </c>
    </row>
    <row r="62" spans="1:2" x14ac:dyDescent="0.25">
      <c r="A62" s="74">
        <v>53</v>
      </c>
      <c r="B62" s="75">
        <v>12.93</v>
      </c>
    </row>
    <row r="63" spans="1:2" x14ac:dyDescent="0.25">
      <c r="A63" s="74">
        <v>54</v>
      </c>
      <c r="B63" s="75">
        <v>13.14</v>
      </c>
    </row>
    <row r="64" spans="1:2" x14ac:dyDescent="0.25">
      <c r="A64" s="74">
        <v>55</v>
      </c>
      <c r="B64" s="75">
        <v>13.35</v>
      </c>
    </row>
    <row r="65" spans="1:2" x14ac:dyDescent="0.25">
      <c r="A65" s="74">
        <v>56</v>
      </c>
      <c r="B65" s="75">
        <v>13.56</v>
      </c>
    </row>
    <row r="66" spans="1:2" x14ac:dyDescent="0.25">
      <c r="A66" s="74">
        <v>57</v>
      </c>
      <c r="B66" s="75">
        <v>13.78</v>
      </c>
    </row>
    <row r="67" spans="1:2" x14ac:dyDescent="0.25">
      <c r="A67" s="74">
        <v>58</v>
      </c>
      <c r="B67" s="75">
        <v>14.01</v>
      </c>
    </row>
    <row r="68" spans="1:2" x14ac:dyDescent="0.25">
      <c r="A68" s="74">
        <v>59</v>
      </c>
      <c r="B68" s="75">
        <v>14.25</v>
      </c>
    </row>
    <row r="69" spans="1:2" x14ac:dyDescent="0.25">
      <c r="A69" s="74">
        <v>60</v>
      </c>
      <c r="B69" s="75">
        <v>14.5</v>
      </c>
    </row>
    <row r="70" spans="1:2" x14ac:dyDescent="0.25">
      <c r="A70" s="74">
        <v>61</v>
      </c>
      <c r="B70" s="75">
        <v>14.75</v>
      </c>
    </row>
    <row r="71" spans="1:2" x14ac:dyDescent="0.25">
      <c r="A71" s="74">
        <v>62</v>
      </c>
      <c r="B71" s="75">
        <v>15.02</v>
      </c>
    </row>
    <row r="72" spans="1:2" x14ac:dyDescent="0.25">
      <c r="A72" s="74">
        <v>63</v>
      </c>
      <c r="B72" s="75">
        <v>15.3</v>
      </c>
    </row>
    <row r="73" spans="1:2" x14ac:dyDescent="0.25">
      <c r="A73" s="74">
        <v>64</v>
      </c>
      <c r="B73" s="75">
        <v>15.6</v>
      </c>
    </row>
    <row r="74" spans="1:2" x14ac:dyDescent="0.25">
      <c r="A74" s="74">
        <v>65</v>
      </c>
      <c r="B74" s="75">
        <v>15.91</v>
      </c>
    </row>
    <row r="75" spans="1:2" x14ac:dyDescent="0.25">
      <c r="A75" s="74">
        <v>66</v>
      </c>
      <c r="B75" s="75">
        <v>16.25</v>
      </c>
    </row>
  </sheetData>
  <sheetProtection algorithmName="SHA-512" hashValue="VjaXD2X1EaVZi73ag0Vq2SzwlfK3T/ljEn9Z7VZvQ6NwM8kBwD5r7/0TLoqRQ9BFyY9Ob5CB61OarE/4vtCCqw==" saltValue="CHA+RFGgVihycCdaAy6mHA==" spinCount="100000" sheet="1" objects="1" scenarios="1"/>
  <conditionalFormatting sqref="A26:A75">
    <cfRule type="expression" dxfId="167" priority="23" stopIfTrue="1">
      <formula>MOD(ROW(),2)=0</formula>
    </cfRule>
    <cfRule type="expression" dxfId="166" priority="24" stopIfTrue="1">
      <formula>MOD(ROW(),2)&lt;&gt;0</formula>
    </cfRule>
  </conditionalFormatting>
  <conditionalFormatting sqref="B26:B75">
    <cfRule type="expression" dxfId="165" priority="25" stopIfTrue="1">
      <formula>MOD(ROW(),2)=0</formula>
    </cfRule>
    <cfRule type="expression" dxfId="164" priority="26" stopIfTrue="1">
      <formula>MOD(ROW(),2)&lt;&gt;0</formula>
    </cfRule>
  </conditionalFormatting>
  <conditionalFormatting sqref="A6:A21">
    <cfRule type="expression" dxfId="163" priority="13" stopIfTrue="1">
      <formula>MOD(ROW(),2)=0</formula>
    </cfRule>
    <cfRule type="expression" dxfId="162" priority="14" stopIfTrue="1">
      <formula>MOD(ROW(),2)&lt;&gt;0</formula>
    </cfRule>
  </conditionalFormatting>
  <conditionalFormatting sqref="B6:C16">
    <cfRule type="expression" dxfId="161" priority="9" stopIfTrue="1">
      <formula>MOD(ROW(),2)=0</formula>
    </cfRule>
    <cfRule type="expression" dxfId="160" priority="10" stopIfTrue="1">
      <formula>MOD(ROW(),2)&lt;&gt;0</formula>
    </cfRule>
  </conditionalFormatting>
  <conditionalFormatting sqref="B18:C18 B17">
    <cfRule type="expression" dxfId="159" priority="11" stopIfTrue="1">
      <formula>MOD(ROW(),2)=0</formula>
    </cfRule>
    <cfRule type="expression" dxfId="158" priority="12" stopIfTrue="1">
      <formula>MOD(ROW(),2)&lt;&gt;0</formula>
    </cfRule>
  </conditionalFormatting>
  <conditionalFormatting sqref="C17">
    <cfRule type="expression" dxfId="157" priority="7" stopIfTrue="1">
      <formula>MOD(ROW(),2)=0</formula>
    </cfRule>
    <cfRule type="expression" dxfId="156" priority="8" stopIfTrue="1">
      <formula>MOD(ROW(),2)&lt;&gt;0</formula>
    </cfRule>
  </conditionalFormatting>
  <conditionalFormatting sqref="B20:B21">
    <cfRule type="expression" dxfId="155" priority="3" stopIfTrue="1">
      <formula>MOD(ROW(),2)=0</formula>
    </cfRule>
    <cfRule type="expression" dxfId="154" priority="4" stopIfTrue="1">
      <formula>MOD(ROW(),2)&lt;&gt;0</formula>
    </cfRule>
  </conditionalFormatting>
  <conditionalFormatting sqref="C19:C21">
    <cfRule type="expression" dxfId="153" priority="5" stopIfTrue="1">
      <formula>MOD(ROW(),2)=0</formula>
    </cfRule>
    <cfRule type="expression" dxfId="152" priority="6" stopIfTrue="1">
      <formula>MOD(ROW(),2)&lt;&gt;0</formula>
    </cfRule>
  </conditionalFormatting>
  <conditionalFormatting sqref="B19">
    <cfRule type="expression" dxfId="151" priority="1" stopIfTrue="1">
      <formula>MOD(ROW(),2)=0</formula>
    </cfRule>
    <cfRule type="expression" dxfId="150" priority="2" stopIfTrue="1">
      <formula>MOD(ROW(),2)&lt;&gt;0</formula>
    </cfRule>
  </conditionalFormatting>
  <hyperlinks>
    <hyperlink ref="B24" location="Assumptions!A1" display="Assumptions" xr:uid="{7FB8BD51-0CD1-4DAA-B924-691C4A9215B0}"/>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C00-000000000000}">
  <sheetPr codeName="Sheet131"/>
  <dimension ref="A1:K76"/>
  <sheetViews>
    <sheetView showGridLines="0" zoomScale="85" zoomScaleNormal="85" workbookViewId="0">
      <selection activeCell="A4" sqref="A4"/>
    </sheetView>
  </sheetViews>
  <sheetFormatPr defaultColWidth="10" defaultRowHeight="12.5" x14ac:dyDescent="0.25"/>
  <cols>
    <col min="1" max="1" width="31.6328125" style="28" customWidth="1"/>
    <col min="2" max="2" width="22.6328125" style="28" customWidth="1"/>
    <col min="3" max="3" width="10.36328125" style="28" customWidth="1"/>
    <col min="4" max="4" width="10" style="28" customWidth="1"/>
    <col min="5"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Scheme Pays AA - x-622</v>
      </c>
      <c r="B3" s="43"/>
      <c r="C3" s="43"/>
      <c r="D3" s="43"/>
      <c r="E3" s="43"/>
      <c r="F3" s="43"/>
      <c r="G3" s="43"/>
      <c r="H3" s="43"/>
      <c r="I3" s="43"/>
    </row>
    <row r="4" spans="1:11" x14ac:dyDescent="0.25">
      <c r="A4" s="45"/>
    </row>
    <row r="6" spans="1:11" ht="13" x14ac:dyDescent="0.3">
      <c r="A6" s="76" t="s">
        <v>606</v>
      </c>
      <c r="B6" s="78" t="s">
        <v>607</v>
      </c>
      <c r="C6" s="78"/>
    </row>
    <row r="7" spans="1:11" x14ac:dyDescent="0.25">
      <c r="A7" s="77" t="s">
        <v>273</v>
      </c>
      <c r="B7" s="79" t="s">
        <v>72</v>
      </c>
      <c r="C7" s="79"/>
    </row>
    <row r="8" spans="1:11" x14ac:dyDescent="0.25">
      <c r="A8" s="77" t="s">
        <v>274</v>
      </c>
      <c r="B8" s="79">
        <v>2015</v>
      </c>
      <c r="C8" s="79"/>
    </row>
    <row r="9" spans="1:11" x14ac:dyDescent="0.25">
      <c r="A9" s="77" t="s">
        <v>275</v>
      </c>
      <c r="B9" s="79" t="s">
        <v>520</v>
      </c>
      <c r="C9" s="79"/>
    </row>
    <row r="10" spans="1:11" ht="25" x14ac:dyDescent="0.25">
      <c r="A10" s="77" t="s">
        <v>6</v>
      </c>
      <c r="B10" s="79" t="s">
        <v>553</v>
      </c>
      <c r="C10" s="79"/>
    </row>
    <row r="11" spans="1:11" x14ac:dyDescent="0.25">
      <c r="A11" s="77" t="s">
        <v>276</v>
      </c>
      <c r="B11" s="79" t="s">
        <v>308</v>
      </c>
      <c r="C11" s="79"/>
    </row>
    <row r="12" spans="1:11" x14ac:dyDescent="0.25">
      <c r="A12" s="77" t="s">
        <v>277</v>
      </c>
      <c r="B12" s="79" t="s">
        <v>290</v>
      </c>
      <c r="C12" s="79"/>
    </row>
    <row r="13" spans="1:11" x14ac:dyDescent="0.25">
      <c r="A13" s="77" t="s">
        <v>614</v>
      </c>
      <c r="B13" s="79">
        <v>0</v>
      </c>
      <c r="C13" s="79"/>
    </row>
    <row r="14" spans="1:11" x14ac:dyDescent="0.25">
      <c r="A14" s="77" t="s">
        <v>279</v>
      </c>
      <c r="B14" s="79">
        <v>622</v>
      </c>
      <c r="C14" s="79"/>
    </row>
    <row r="15" spans="1:11" x14ac:dyDescent="0.25">
      <c r="A15" s="77" t="s">
        <v>617</v>
      </c>
      <c r="B15" s="79">
        <v>622</v>
      </c>
      <c r="C15" s="79"/>
    </row>
    <row r="16" spans="1:11" x14ac:dyDescent="0.25">
      <c r="A16" s="77" t="s">
        <v>281</v>
      </c>
      <c r="B16" s="79" t="s">
        <v>581</v>
      </c>
      <c r="C16" s="79"/>
    </row>
    <row r="17" spans="1:3" ht="84" customHeight="1" x14ac:dyDescent="0.25">
      <c r="A17" s="77" t="s">
        <v>282</v>
      </c>
      <c r="B17" s="203"/>
      <c r="C17" s="203"/>
    </row>
    <row r="18" spans="1:3" x14ac:dyDescent="0.25">
      <c r="A18" s="77" t="s">
        <v>283</v>
      </c>
      <c r="B18" s="142">
        <v>45135</v>
      </c>
      <c r="C18" s="79"/>
    </row>
    <row r="19" spans="1:3" x14ac:dyDescent="0.25">
      <c r="A19" s="77" t="s">
        <v>284</v>
      </c>
      <c r="B19" s="142">
        <v>45135</v>
      </c>
      <c r="C19" s="79"/>
    </row>
    <row r="20" spans="1:3" x14ac:dyDescent="0.25">
      <c r="A20" s="77" t="s">
        <v>285</v>
      </c>
      <c r="B20" s="79" t="s">
        <v>293</v>
      </c>
      <c r="C20" s="79"/>
    </row>
    <row r="21" spans="1:3" x14ac:dyDescent="0.25">
      <c r="A21" s="77" t="s">
        <v>689</v>
      </c>
      <c r="B21" s="79" t="s">
        <v>294</v>
      </c>
      <c r="C21" s="79"/>
    </row>
    <row r="23" spans="1:3" x14ac:dyDescent="0.25">
      <c r="B23" s="84" t="str">
        <f>HYPERLINK("#'Factor List'!A1","Back to Factor List")</f>
        <v>Back to Factor List</v>
      </c>
    </row>
    <row r="24" spans="1:3" x14ac:dyDescent="0.25">
      <c r="B24" s="84" t="str">
        <f>HYPERLINK("#'Assumptions'!A1","Assumptions")</f>
        <v>Assumptions</v>
      </c>
    </row>
    <row r="26" spans="1:3" ht="39" x14ac:dyDescent="0.25">
      <c r="A26" s="73" t="s">
        <v>412</v>
      </c>
      <c r="B26" s="73" t="s">
        <v>736</v>
      </c>
    </row>
    <row r="27" spans="1:3" x14ac:dyDescent="0.25">
      <c r="A27" s="74">
        <v>18</v>
      </c>
      <c r="B27" s="75">
        <v>7.47</v>
      </c>
    </row>
    <row r="28" spans="1:3" x14ac:dyDescent="0.25">
      <c r="A28" s="74">
        <v>19</v>
      </c>
      <c r="B28" s="75">
        <v>7.57</v>
      </c>
    </row>
    <row r="29" spans="1:3" x14ac:dyDescent="0.25">
      <c r="A29" s="74">
        <v>20</v>
      </c>
      <c r="B29" s="75">
        <v>7.67</v>
      </c>
    </row>
    <row r="30" spans="1:3" x14ac:dyDescent="0.25">
      <c r="A30" s="74">
        <v>21</v>
      </c>
      <c r="B30" s="75">
        <v>7.78</v>
      </c>
    </row>
    <row r="31" spans="1:3" x14ac:dyDescent="0.25">
      <c r="A31" s="74">
        <v>22</v>
      </c>
      <c r="B31" s="75">
        <v>7.88</v>
      </c>
    </row>
    <row r="32" spans="1:3" x14ac:dyDescent="0.25">
      <c r="A32" s="74">
        <v>23</v>
      </c>
      <c r="B32" s="75">
        <v>7.99</v>
      </c>
    </row>
    <row r="33" spans="1:2" x14ac:dyDescent="0.25">
      <c r="A33" s="74">
        <v>24</v>
      </c>
      <c r="B33" s="75">
        <v>8.1</v>
      </c>
    </row>
    <row r="34" spans="1:2" x14ac:dyDescent="0.25">
      <c r="A34" s="74">
        <v>25</v>
      </c>
      <c r="B34" s="75">
        <v>8.2100000000000009</v>
      </c>
    </row>
    <row r="35" spans="1:2" x14ac:dyDescent="0.25">
      <c r="A35" s="74">
        <v>26</v>
      </c>
      <c r="B35" s="75">
        <v>8.32</v>
      </c>
    </row>
    <row r="36" spans="1:2" x14ac:dyDescent="0.25">
      <c r="A36" s="74">
        <v>27</v>
      </c>
      <c r="B36" s="75">
        <v>8.44</v>
      </c>
    </row>
    <row r="37" spans="1:2" x14ac:dyDescent="0.25">
      <c r="A37" s="74">
        <v>28</v>
      </c>
      <c r="B37" s="75">
        <v>8.5500000000000007</v>
      </c>
    </row>
    <row r="38" spans="1:2" x14ac:dyDescent="0.25">
      <c r="A38" s="74">
        <v>29</v>
      </c>
      <c r="B38" s="75">
        <v>8.67</v>
      </c>
    </row>
    <row r="39" spans="1:2" x14ac:dyDescent="0.25">
      <c r="A39" s="74">
        <v>30</v>
      </c>
      <c r="B39" s="75">
        <v>8.7899999999999991</v>
      </c>
    </row>
    <row r="40" spans="1:2" x14ac:dyDescent="0.25">
      <c r="A40" s="74">
        <v>31</v>
      </c>
      <c r="B40" s="75">
        <v>8.91</v>
      </c>
    </row>
    <row r="41" spans="1:2" x14ac:dyDescent="0.25">
      <c r="A41" s="74">
        <v>32</v>
      </c>
      <c r="B41" s="75">
        <v>9.0299999999999994</v>
      </c>
    </row>
    <row r="42" spans="1:2" x14ac:dyDescent="0.25">
      <c r="A42" s="74">
        <v>33</v>
      </c>
      <c r="B42" s="75">
        <v>9.16</v>
      </c>
    </row>
    <row r="43" spans="1:2" x14ac:dyDescent="0.25">
      <c r="A43" s="74">
        <v>34</v>
      </c>
      <c r="B43" s="75">
        <v>9.2799999999999994</v>
      </c>
    </row>
    <row r="44" spans="1:2" x14ac:dyDescent="0.25">
      <c r="A44" s="74">
        <v>35</v>
      </c>
      <c r="B44" s="75">
        <v>9.41</v>
      </c>
    </row>
    <row r="45" spans="1:2" x14ac:dyDescent="0.25">
      <c r="A45" s="74">
        <v>36</v>
      </c>
      <c r="B45" s="75">
        <v>9.5399999999999991</v>
      </c>
    </row>
    <row r="46" spans="1:2" x14ac:dyDescent="0.25">
      <c r="A46" s="74">
        <v>37</v>
      </c>
      <c r="B46" s="75">
        <v>9.68</v>
      </c>
    </row>
    <row r="47" spans="1:2" x14ac:dyDescent="0.25">
      <c r="A47" s="74">
        <v>38</v>
      </c>
      <c r="B47" s="75">
        <v>9.81</v>
      </c>
    </row>
    <row r="48" spans="1:2" x14ac:dyDescent="0.25">
      <c r="A48" s="74">
        <v>39</v>
      </c>
      <c r="B48" s="75">
        <v>9.9499999999999993</v>
      </c>
    </row>
    <row r="49" spans="1:2" x14ac:dyDescent="0.25">
      <c r="A49" s="74">
        <v>40</v>
      </c>
      <c r="B49" s="75">
        <v>10.09</v>
      </c>
    </row>
    <row r="50" spans="1:2" x14ac:dyDescent="0.25">
      <c r="A50" s="74">
        <v>41</v>
      </c>
      <c r="B50" s="75">
        <v>10.23</v>
      </c>
    </row>
    <row r="51" spans="1:2" x14ac:dyDescent="0.25">
      <c r="A51" s="74">
        <v>42</v>
      </c>
      <c r="B51" s="75">
        <v>10.38</v>
      </c>
    </row>
    <row r="52" spans="1:2" x14ac:dyDescent="0.25">
      <c r="A52" s="74">
        <v>43</v>
      </c>
      <c r="B52" s="75">
        <v>10.52</v>
      </c>
    </row>
    <row r="53" spans="1:2" x14ac:dyDescent="0.25">
      <c r="A53" s="74">
        <v>44</v>
      </c>
      <c r="B53" s="75">
        <v>10.68</v>
      </c>
    </row>
    <row r="54" spans="1:2" x14ac:dyDescent="0.25">
      <c r="A54" s="74">
        <v>45</v>
      </c>
      <c r="B54" s="75">
        <v>10.83</v>
      </c>
    </row>
    <row r="55" spans="1:2" x14ac:dyDescent="0.25">
      <c r="A55" s="74">
        <v>46</v>
      </c>
      <c r="B55" s="75">
        <v>10.99</v>
      </c>
    </row>
    <row r="56" spans="1:2" x14ac:dyDescent="0.25">
      <c r="A56" s="74">
        <v>47</v>
      </c>
      <c r="B56" s="75">
        <v>11.15</v>
      </c>
    </row>
    <row r="57" spans="1:2" x14ac:dyDescent="0.25">
      <c r="A57" s="74">
        <v>48</v>
      </c>
      <c r="B57" s="75">
        <v>11.31</v>
      </c>
    </row>
    <row r="58" spans="1:2" x14ac:dyDescent="0.25">
      <c r="A58" s="74">
        <v>49</v>
      </c>
      <c r="B58" s="75">
        <v>11.48</v>
      </c>
    </row>
    <row r="59" spans="1:2" x14ac:dyDescent="0.25">
      <c r="A59" s="74">
        <v>50</v>
      </c>
      <c r="B59" s="75">
        <v>11.65</v>
      </c>
    </row>
    <row r="60" spans="1:2" x14ac:dyDescent="0.25">
      <c r="A60" s="74">
        <v>51</v>
      </c>
      <c r="B60" s="75">
        <v>11.82</v>
      </c>
    </row>
    <row r="61" spans="1:2" x14ac:dyDescent="0.25">
      <c r="A61" s="74">
        <v>52</v>
      </c>
      <c r="B61" s="75">
        <v>12</v>
      </c>
    </row>
    <row r="62" spans="1:2" x14ac:dyDescent="0.25">
      <c r="A62" s="74">
        <v>53</v>
      </c>
      <c r="B62" s="75">
        <v>12.19</v>
      </c>
    </row>
    <row r="63" spans="1:2" x14ac:dyDescent="0.25">
      <c r="A63" s="74">
        <v>54</v>
      </c>
      <c r="B63" s="75">
        <v>12.38</v>
      </c>
    </row>
    <row r="64" spans="1:2" x14ac:dyDescent="0.25">
      <c r="A64" s="74">
        <v>55</v>
      </c>
      <c r="B64" s="75">
        <v>12.57</v>
      </c>
    </row>
    <row r="65" spans="1:2" x14ac:dyDescent="0.25">
      <c r="A65" s="74">
        <v>56</v>
      </c>
      <c r="B65" s="75">
        <v>12.77</v>
      </c>
    </row>
    <row r="66" spans="1:2" x14ac:dyDescent="0.25">
      <c r="A66" s="74">
        <v>57</v>
      </c>
      <c r="B66" s="75">
        <v>12.98</v>
      </c>
    </row>
    <row r="67" spans="1:2" x14ac:dyDescent="0.25">
      <c r="A67" s="74">
        <v>58</v>
      </c>
      <c r="B67" s="75">
        <v>13.19</v>
      </c>
    </row>
    <row r="68" spans="1:2" x14ac:dyDescent="0.25">
      <c r="A68" s="74">
        <v>59</v>
      </c>
      <c r="B68" s="75">
        <v>13.41</v>
      </c>
    </row>
    <row r="69" spans="1:2" x14ac:dyDescent="0.25">
      <c r="A69" s="74">
        <v>60</v>
      </c>
      <c r="B69" s="75">
        <v>13.64</v>
      </c>
    </row>
    <row r="70" spans="1:2" x14ac:dyDescent="0.25">
      <c r="A70" s="74">
        <v>61</v>
      </c>
      <c r="B70" s="75">
        <v>13.88</v>
      </c>
    </row>
    <row r="71" spans="1:2" x14ac:dyDescent="0.25">
      <c r="A71" s="74">
        <v>62</v>
      </c>
      <c r="B71" s="75">
        <v>14.13</v>
      </c>
    </row>
    <row r="72" spans="1:2" x14ac:dyDescent="0.25">
      <c r="A72" s="74">
        <v>63</v>
      </c>
      <c r="B72" s="75">
        <v>14.39</v>
      </c>
    </row>
    <row r="73" spans="1:2" x14ac:dyDescent="0.25">
      <c r="A73" s="74">
        <v>64</v>
      </c>
      <c r="B73" s="75">
        <v>14.67</v>
      </c>
    </row>
    <row r="74" spans="1:2" x14ac:dyDescent="0.25">
      <c r="A74" s="74">
        <v>65</v>
      </c>
      <c r="B74" s="75">
        <v>14.96</v>
      </c>
    </row>
    <row r="75" spans="1:2" x14ac:dyDescent="0.25">
      <c r="A75" s="74">
        <v>66</v>
      </c>
      <c r="B75" s="75">
        <v>15.27</v>
      </c>
    </row>
    <row r="76" spans="1:2" x14ac:dyDescent="0.25">
      <c r="A76" s="74">
        <v>67</v>
      </c>
      <c r="B76" s="75">
        <v>15.6</v>
      </c>
    </row>
  </sheetData>
  <sheetProtection algorithmName="SHA-512" hashValue="Zl1591KxAEoTqfDbI31omSjJuycTNgY7VrVwh52I49eIR5JUdcLacGDOqZfVE3c9LmsHXVErbgyDzMdLWPSlCA==" saltValue="UeDgrzQ3CufShwVwJrqVZA==" spinCount="100000" sheet="1" objects="1" scenarios="1"/>
  <conditionalFormatting sqref="A26:A76">
    <cfRule type="expression" dxfId="149" priority="23" stopIfTrue="1">
      <formula>MOD(ROW(),2)=0</formula>
    </cfRule>
    <cfRule type="expression" dxfId="148" priority="24" stopIfTrue="1">
      <formula>MOD(ROW(),2)&lt;&gt;0</formula>
    </cfRule>
  </conditionalFormatting>
  <conditionalFormatting sqref="B26:B76">
    <cfRule type="expression" dxfId="147" priority="25" stopIfTrue="1">
      <formula>MOD(ROW(),2)=0</formula>
    </cfRule>
    <cfRule type="expression" dxfId="146" priority="26" stopIfTrue="1">
      <formula>MOD(ROW(),2)&lt;&gt;0</formula>
    </cfRule>
  </conditionalFormatting>
  <conditionalFormatting sqref="A6:A21">
    <cfRule type="expression" dxfId="145" priority="13" stopIfTrue="1">
      <formula>MOD(ROW(),2)=0</formula>
    </cfRule>
    <cfRule type="expression" dxfId="144" priority="14" stopIfTrue="1">
      <formula>MOD(ROW(),2)&lt;&gt;0</formula>
    </cfRule>
  </conditionalFormatting>
  <conditionalFormatting sqref="B6:C16">
    <cfRule type="expression" dxfId="143" priority="9" stopIfTrue="1">
      <formula>MOD(ROW(),2)=0</formula>
    </cfRule>
    <cfRule type="expression" dxfId="142" priority="10" stopIfTrue="1">
      <formula>MOD(ROW(),2)&lt;&gt;0</formula>
    </cfRule>
  </conditionalFormatting>
  <conditionalFormatting sqref="B18:C18 B17">
    <cfRule type="expression" dxfId="141" priority="11" stopIfTrue="1">
      <formula>MOD(ROW(),2)=0</formula>
    </cfRule>
    <cfRule type="expression" dxfId="140" priority="12" stopIfTrue="1">
      <formula>MOD(ROW(),2)&lt;&gt;0</formula>
    </cfRule>
  </conditionalFormatting>
  <conditionalFormatting sqref="C17">
    <cfRule type="expression" dxfId="139" priority="7" stopIfTrue="1">
      <formula>MOD(ROW(),2)=0</formula>
    </cfRule>
    <cfRule type="expression" dxfId="138" priority="8" stopIfTrue="1">
      <formula>MOD(ROW(),2)&lt;&gt;0</formula>
    </cfRule>
  </conditionalFormatting>
  <conditionalFormatting sqref="B20:B21">
    <cfRule type="expression" dxfId="137" priority="3" stopIfTrue="1">
      <formula>MOD(ROW(),2)=0</formula>
    </cfRule>
    <cfRule type="expression" dxfId="136" priority="4" stopIfTrue="1">
      <formula>MOD(ROW(),2)&lt;&gt;0</formula>
    </cfRule>
  </conditionalFormatting>
  <conditionalFormatting sqref="C19:C21">
    <cfRule type="expression" dxfId="135" priority="5" stopIfTrue="1">
      <formula>MOD(ROW(),2)=0</formula>
    </cfRule>
    <cfRule type="expression" dxfId="134" priority="6" stopIfTrue="1">
      <formula>MOD(ROW(),2)&lt;&gt;0</formula>
    </cfRule>
  </conditionalFormatting>
  <conditionalFormatting sqref="B19">
    <cfRule type="expression" dxfId="133" priority="1" stopIfTrue="1">
      <formula>MOD(ROW(),2)=0</formula>
    </cfRule>
    <cfRule type="expression" dxfId="132" priority="2" stopIfTrue="1">
      <formula>MOD(ROW(),2)&lt;&gt;0</formula>
    </cfRule>
  </conditionalFormatting>
  <hyperlinks>
    <hyperlink ref="B24" location="Assumptions!A1" display="Assumptions" xr:uid="{1F5B5FD5-8AC3-465A-851B-B97A46785FD6}"/>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D00-000000000000}">
  <sheetPr codeName="Sheet132"/>
  <dimension ref="A1:P59"/>
  <sheetViews>
    <sheetView showGridLines="0" zoomScale="85" zoomScaleNormal="85" workbookViewId="0">
      <selection activeCell="A4" sqref="A4"/>
    </sheetView>
  </sheetViews>
  <sheetFormatPr defaultColWidth="10" defaultRowHeight="12.5" x14ac:dyDescent="0.25"/>
  <cols>
    <col min="1" max="1" width="31.6328125" style="28" customWidth="1"/>
    <col min="2" max="2" width="22.54296875" style="28" customWidth="1"/>
    <col min="3" max="3" width="9.6328125" style="28" customWidth="1"/>
    <col min="4" max="4" width="10" style="28" customWidth="1"/>
    <col min="5" max="16384" width="10" style="28"/>
  </cols>
  <sheetData>
    <row r="1" spans="1:16" ht="20" x14ac:dyDescent="0.4">
      <c r="A1" s="40" t="s">
        <v>0</v>
      </c>
      <c r="B1" s="41"/>
      <c r="C1" s="41"/>
      <c r="D1" s="41"/>
      <c r="E1" s="41"/>
      <c r="F1" s="41"/>
      <c r="G1" s="41"/>
      <c r="H1" s="41"/>
      <c r="I1" s="41"/>
      <c r="K1" s="84"/>
    </row>
    <row r="2" spans="1:16" ht="15.5" x14ac:dyDescent="0.35">
      <c r="A2" s="42" t="str">
        <f>IF(title="&gt; Enter workbook title here","Enter workbook title in Cover sheet",title)</f>
        <v>Police_S - Consolidated Factor Spreadsheet</v>
      </c>
      <c r="B2" s="43"/>
      <c r="C2" s="43"/>
      <c r="D2" s="43"/>
      <c r="E2" s="43"/>
      <c r="F2" s="43"/>
      <c r="G2" s="43"/>
      <c r="H2" s="43"/>
      <c r="I2" s="43"/>
    </row>
    <row r="3" spans="1:16" ht="15.5" x14ac:dyDescent="0.35">
      <c r="A3" s="156" t="str">
        <f>TABLE_FACTOR_TYPE_1&amp;" - x-"&amp;TABLE_SERIES_NUMBER_1</f>
        <v>Scheme Pays AA - x-623</v>
      </c>
      <c r="B3" s="43"/>
      <c r="C3" s="43"/>
      <c r="D3" s="43"/>
      <c r="E3" s="43"/>
      <c r="F3" s="43"/>
      <c r="G3" s="43"/>
      <c r="H3" s="43"/>
      <c r="I3" s="43"/>
    </row>
    <row r="4" spans="1:16" x14ac:dyDescent="0.25">
      <c r="A4" s="45"/>
    </row>
    <row r="6" spans="1:16" ht="13" x14ac:dyDescent="0.3">
      <c r="A6" s="76" t="s">
        <v>606</v>
      </c>
      <c r="B6" s="78" t="s">
        <v>607</v>
      </c>
      <c r="C6" s="78"/>
      <c r="D6" s="109"/>
      <c r="E6" s="109"/>
      <c r="F6" s="109"/>
      <c r="G6" s="109"/>
      <c r="H6" s="109"/>
      <c r="I6" s="109"/>
      <c r="J6" s="109"/>
      <c r="K6" s="109"/>
      <c r="L6" s="109"/>
      <c r="M6" s="109"/>
      <c r="N6" s="109"/>
      <c r="O6" s="109"/>
      <c r="P6" s="109"/>
    </row>
    <row r="7" spans="1:16" x14ac:dyDescent="0.25">
      <c r="A7" s="77" t="s">
        <v>273</v>
      </c>
      <c r="B7" s="79" t="s">
        <v>72</v>
      </c>
      <c r="C7" s="79"/>
      <c r="D7" s="109"/>
      <c r="E7" s="109"/>
      <c r="F7" s="109"/>
      <c r="G7" s="109"/>
      <c r="H7" s="109"/>
      <c r="I7" s="109"/>
      <c r="J7" s="109"/>
      <c r="K7" s="109"/>
      <c r="L7" s="109"/>
      <c r="M7" s="109"/>
      <c r="N7" s="109"/>
      <c r="O7" s="109"/>
      <c r="P7" s="109"/>
    </row>
    <row r="8" spans="1:16" x14ac:dyDescent="0.25">
      <c r="A8" s="77" t="s">
        <v>274</v>
      </c>
      <c r="B8" s="79">
        <v>2015</v>
      </c>
      <c r="C8" s="79"/>
      <c r="D8" s="109"/>
      <c r="E8" s="109"/>
      <c r="F8" s="109"/>
      <c r="G8" s="109"/>
      <c r="H8" s="109"/>
      <c r="I8" s="109"/>
      <c r="J8" s="109"/>
      <c r="K8" s="109"/>
      <c r="L8" s="109"/>
      <c r="M8" s="109"/>
      <c r="N8" s="109"/>
      <c r="O8" s="109"/>
      <c r="P8" s="109"/>
    </row>
    <row r="9" spans="1:16" x14ac:dyDescent="0.25">
      <c r="A9" s="77" t="s">
        <v>275</v>
      </c>
      <c r="B9" s="79" t="s">
        <v>520</v>
      </c>
      <c r="C9" s="79"/>
      <c r="D9" s="109"/>
      <c r="E9" s="109"/>
      <c r="F9" s="109"/>
      <c r="G9" s="109"/>
      <c r="H9" s="109"/>
      <c r="I9" s="109"/>
      <c r="J9" s="109"/>
      <c r="K9" s="109"/>
      <c r="L9" s="109"/>
      <c r="M9" s="109"/>
      <c r="N9" s="109"/>
      <c r="O9" s="109"/>
      <c r="P9" s="109"/>
    </row>
    <row r="10" spans="1:16" ht="50" x14ac:dyDescent="0.25">
      <c r="A10" s="77" t="s">
        <v>6</v>
      </c>
      <c r="B10" s="79" t="s">
        <v>582</v>
      </c>
      <c r="C10" s="79"/>
      <c r="D10" s="109"/>
      <c r="E10" s="109"/>
      <c r="F10" s="109"/>
      <c r="G10" s="109"/>
      <c r="H10" s="109"/>
      <c r="I10" s="109"/>
      <c r="J10" s="109"/>
      <c r="K10" s="109"/>
      <c r="L10" s="109"/>
      <c r="M10" s="109"/>
      <c r="N10" s="109"/>
      <c r="O10" s="109"/>
      <c r="P10" s="109"/>
    </row>
    <row r="11" spans="1:16" x14ac:dyDescent="0.25">
      <c r="A11" s="77" t="s">
        <v>276</v>
      </c>
      <c r="B11" s="79" t="s">
        <v>308</v>
      </c>
      <c r="C11" s="79"/>
      <c r="D11" s="109"/>
      <c r="E11" s="109"/>
      <c r="F11" s="109"/>
      <c r="G11" s="109"/>
      <c r="H11" s="109"/>
      <c r="I11" s="109"/>
      <c r="J11" s="109"/>
      <c r="K11" s="109"/>
      <c r="L11" s="109"/>
      <c r="M11" s="109"/>
      <c r="N11" s="109"/>
      <c r="O11" s="109"/>
      <c r="P11" s="109"/>
    </row>
    <row r="12" spans="1:16" ht="25" x14ac:dyDescent="0.25">
      <c r="A12" s="77" t="s">
        <v>277</v>
      </c>
      <c r="B12" s="79" t="s">
        <v>461</v>
      </c>
      <c r="C12" s="79"/>
      <c r="D12" s="109"/>
      <c r="E12" s="109"/>
      <c r="F12" s="109"/>
      <c r="G12" s="109"/>
      <c r="H12" s="109"/>
      <c r="I12" s="109"/>
      <c r="J12" s="109"/>
      <c r="K12" s="109"/>
      <c r="L12" s="109"/>
      <c r="M12" s="109"/>
      <c r="N12" s="109"/>
      <c r="O12" s="109"/>
      <c r="P12" s="109"/>
    </row>
    <row r="13" spans="1:16" x14ac:dyDescent="0.25">
      <c r="A13" s="77" t="s">
        <v>614</v>
      </c>
      <c r="B13" s="79">
        <v>0</v>
      </c>
      <c r="C13" s="79"/>
      <c r="D13" s="109"/>
      <c r="E13" s="109"/>
      <c r="F13" s="109"/>
      <c r="G13" s="109"/>
      <c r="H13" s="109"/>
      <c r="I13" s="109"/>
      <c r="J13" s="109"/>
      <c r="K13" s="109"/>
      <c r="L13" s="109"/>
      <c r="M13" s="109"/>
      <c r="N13" s="109"/>
      <c r="O13" s="109"/>
      <c r="P13" s="109"/>
    </row>
    <row r="14" spans="1:16" x14ac:dyDescent="0.25">
      <c r="A14" s="77" t="s">
        <v>279</v>
      </c>
      <c r="B14" s="79">
        <v>623</v>
      </c>
      <c r="C14" s="79"/>
      <c r="D14" s="109"/>
      <c r="E14" s="109"/>
      <c r="F14" s="109"/>
      <c r="G14" s="109"/>
      <c r="H14" s="109"/>
      <c r="I14" s="109"/>
      <c r="J14" s="109"/>
      <c r="K14" s="109"/>
      <c r="L14" s="109"/>
      <c r="M14" s="109"/>
      <c r="N14" s="109"/>
      <c r="O14" s="109"/>
      <c r="P14" s="109"/>
    </row>
    <row r="15" spans="1:16" x14ac:dyDescent="0.25">
      <c r="A15" s="77" t="s">
        <v>617</v>
      </c>
      <c r="B15" s="79">
        <v>623</v>
      </c>
      <c r="C15" s="79"/>
      <c r="D15" s="109"/>
      <c r="E15" s="109"/>
      <c r="F15" s="109"/>
      <c r="G15" s="109"/>
      <c r="H15" s="109"/>
      <c r="I15" s="109"/>
      <c r="J15" s="109"/>
      <c r="K15" s="109"/>
      <c r="L15" s="109"/>
      <c r="M15" s="109"/>
      <c r="N15" s="109"/>
      <c r="O15" s="109"/>
      <c r="P15" s="109"/>
    </row>
    <row r="16" spans="1:16" x14ac:dyDescent="0.25">
      <c r="A16" s="77" t="s">
        <v>281</v>
      </c>
      <c r="B16" s="79" t="s">
        <v>584</v>
      </c>
      <c r="C16" s="79"/>
      <c r="D16" s="109"/>
      <c r="E16" s="109"/>
      <c r="F16" s="109"/>
      <c r="G16" s="109"/>
      <c r="H16" s="109"/>
      <c r="I16" s="109"/>
      <c r="J16" s="109"/>
      <c r="K16" s="109"/>
      <c r="L16" s="109"/>
      <c r="M16" s="109"/>
      <c r="N16" s="109"/>
      <c r="O16" s="109"/>
      <c r="P16" s="109"/>
    </row>
    <row r="17" spans="1:16" x14ac:dyDescent="0.25">
      <c r="A17" s="77" t="s">
        <v>282</v>
      </c>
      <c r="B17" s="203"/>
      <c r="C17" s="203"/>
      <c r="D17" s="109"/>
      <c r="E17" s="109"/>
      <c r="F17" s="109"/>
      <c r="G17" s="109"/>
      <c r="H17" s="109"/>
      <c r="I17" s="109"/>
      <c r="J17" s="109"/>
      <c r="K17" s="109"/>
      <c r="L17" s="109"/>
      <c r="M17" s="109"/>
      <c r="N17" s="109"/>
      <c r="O17" s="109"/>
      <c r="P17" s="109"/>
    </row>
    <row r="18" spans="1:16" x14ac:dyDescent="0.25">
      <c r="A18" s="77" t="s">
        <v>283</v>
      </c>
      <c r="B18" s="142">
        <v>45135</v>
      </c>
      <c r="C18" s="79"/>
      <c r="D18" s="109"/>
      <c r="E18" s="109"/>
      <c r="F18" s="109"/>
      <c r="G18" s="109"/>
      <c r="H18" s="109"/>
      <c r="I18" s="109"/>
      <c r="J18" s="109"/>
      <c r="K18" s="109"/>
      <c r="L18" s="109"/>
      <c r="M18" s="109"/>
      <c r="N18" s="109"/>
      <c r="O18" s="109"/>
      <c r="P18" s="109"/>
    </row>
    <row r="19" spans="1:16" x14ac:dyDescent="0.25">
      <c r="A19" s="77" t="s">
        <v>284</v>
      </c>
      <c r="B19" s="142">
        <v>45135</v>
      </c>
      <c r="C19" s="79"/>
      <c r="D19" s="109"/>
      <c r="E19" s="109"/>
      <c r="F19" s="109"/>
      <c r="G19" s="109"/>
      <c r="H19" s="109"/>
      <c r="I19" s="109"/>
      <c r="J19" s="109"/>
      <c r="K19" s="109"/>
      <c r="L19" s="109"/>
      <c r="M19" s="109"/>
      <c r="N19" s="109"/>
      <c r="O19" s="109"/>
      <c r="P19" s="109"/>
    </row>
    <row r="20" spans="1:16" x14ac:dyDescent="0.25">
      <c r="A20" s="77" t="s">
        <v>285</v>
      </c>
      <c r="B20" s="79" t="s">
        <v>293</v>
      </c>
      <c r="C20" s="79"/>
      <c r="D20" s="109"/>
      <c r="E20" s="109"/>
      <c r="F20" s="109"/>
      <c r="G20" s="109"/>
      <c r="H20" s="109"/>
      <c r="I20" s="109"/>
      <c r="J20" s="109"/>
      <c r="K20" s="109"/>
      <c r="L20" s="109"/>
      <c r="M20" s="109"/>
      <c r="N20" s="109"/>
      <c r="O20" s="109"/>
      <c r="P20" s="109"/>
    </row>
    <row r="21" spans="1:16" x14ac:dyDescent="0.25">
      <c r="A21" s="77" t="s">
        <v>689</v>
      </c>
      <c r="B21" s="79" t="s">
        <v>294</v>
      </c>
      <c r="C21" s="79"/>
      <c r="D21" s="109"/>
      <c r="E21" s="109"/>
      <c r="F21" s="109"/>
      <c r="G21" s="109"/>
      <c r="H21" s="109"/>
      <c r="I21" s="109"/>
      <c r="J21" s="109"/>
      <c r="K21" s="109"/>
      <c r="L21" s="109"/>
      <c r="M21" s="109"/>
      <c r="N21" s="109"/>
      <c r="O21" s="109"/>
      <c r="P21" s="109"/>
    </row>
    <row r="23" spans="1:16" x14ac:dyDescent="0.25">
      <c r="B23" s="84" t="str">
        <f>HYPERLINK("#'Factor List'!A1","Back to Factor List")</f>
        <v>Back to Factor List</v>
      </c>
    </row>
    <row r="24" spans="1:16" x14ac:dyDescent="0.25">
      <c r="B24" s="84" t="str">
        <f>HYPERLINK("#'Assumptions'!A1","Assumptions")</f>
        <v>Assumptions</v>
      </c>
    </row>
    <row r="26" spans="1:16" ht="13" x14ac:dyDescent="0.25">
      <c r="A26" s="73" t="s">
        <v>714</v>
      </c>
      <c r="B26" s="73">
        <v>0</v>
      </c>
      <c r="C26" s="73">
        <v>1</v>
      </c>
      <c r="D26" s="73">
        <v>2</v>
      </c>
      <c r="E26" s="73">
        <v>3</v>
      </c>
      <c r="F26" s="73">
        <v>4</v>
      </c>
      <c r="G26" s="73">
        <v>5</v>
      </c>
      <c r="H26" s="73">
        <v>6</v>
      </c>
      <c r="I26" s="73">
        <v>7</v>
      </c>
      <c r="J26" s="73">
        <v>8</v>
      </c>
      <c r="K26" s="73">
        <v>9</v>
      </c>
      <c r="L26" s="73">
        <v>10</v>
      </c>
      <c r="M26" s="73">
        <v>11</v>
      </c>
      <c r="N26" s="73">
        <v>12</v>
      </c>
      <c r="O26" s="73">
        <v>13</v>
      </c>
      <c r="P26" s="73">
        <v>14</v>
      </c>
    </row>
    <row r="27" spans="1:16" x14ac:dyDescent="0.25">
      <c r="A27" s="74">
        <v>0</v>
      </c>
      <c r="B27" s="81">
        <v>1</v>
      </c>
      <c r="C27" s="81">
        <v>0.94199999999999995</v>
      </c>
      <c r="D27" s="81">
        <v>0.89</v>
      </c>
      <c r="E27" s="81">
        <v>0.84199999999999997</v>
      </c>
      <c r="F27" s="81">
        <v>0.79900000000000004</v>
      </c>
      <c r="G27" s="81">
        <v>0.75900000000000001</v>
      </c>
      <c r="H27" s="81">
        <v>0.72199999999999998</v>
      </c>
      <c r="I27" s="81">
        <v>0.68899999999999995</v>
      </c>
      <c r="J27" s="81">
        <v>0.65800000000000003</v>
      </c>
      <c r="K27" s="81">
        <v>0.629</v>
      </c>
      <c r="L27" s="81">
        <v>0.60199999999999998</v>
      </c>
      <c r="M27" s="81">
        <v>0.57699999999999996</v>
      </c>
      <c r="N27" s="81">
        <v>0.55400000000000005</v>
      </c>
      <c r="O27" s="81">
        <v>0.53300000000000003</v>
      </c>
      <c r="P27" s="81">
        <v>0.51300000000000001</v>
      </c>
    </row>
    <row r="28" spans="1:16" x14ac:dyDescent="0.25">
      <c r="A28" s="74">
        <v>1</v>
      </c>
      <c r="B28" s="81">
        <v>0.995</v>
      </c>
      <c r="C28" s="81">
        <v>0.93799999999999994</v>
      </c>
      <c r="D28" s="81">
        <v>0.88600000000000001</v>
      </c>
      <c r="E28" s="81">
        <v>0.83799999999999997</v>
      </c>
      <c r="F28" s="81">
        <v>0.79500000000000004</v>
      </c>
      <c r="G28" s="81">
        <v>0.75600000000000001</v>
      </c>
      <c r="H28" s="81">
        <v>0.71899999999999997</v>
      </c>
      <c r="I28" s="81">
        <v>0.68600000000000005</v>
      </c>
      <c r="J28" s="81">
        <v>0.65500000000000003</v>
      </c>
      <c r="K28" s="81">
        <v>0.627</v>
      </c>
      <c r="L28" s="81">
        <v>0.6</v>
      </c>
      <c r="M28" s="81">
        <v>0.57599999999999996</v>
      </c>
      <c r="N28" s="81">
        <v>0.55300000000000005</v>
      </c>
      <c r="O28" s="81">
        <v>0.53100000000000003</v>
      </c>
      <c r="P28" s="81"/>
    </row>
    <row r="29" spans="1:16" x14ac:dyDescent="0.25">
      <c r="A29" s="74">
        <v>2</v>
      </c>
      <c r="B29" s="81">
        <v>0.99</v>
      </c>
      <c r="C29" s="81">
        <v>0.93300000000000005</v>
      </c>
      <c r="D29" s="81">
        <v>0.88200000000000001</v>
      </c>
      <c r="E29" s="81">
        <v>0.83499999999999996</v>
      </c>
      <c r="F29" s="81">
        <v>0.79200000000000004</v>
      </c>
      <c r="G29" s="81">
        <v>0.753</v>
      </c>
      <c r="H29" s="81">
        <v>0.71699999999999997</v>
      </c>
      <c r="I29" s="81">
        <v>0.68400000000000005</v>
      </c>
      <c r="J29" s="81">
        <v>0.65300000000000002</v>
      </c>
      <c r="K29" s="81">
        <v>0.624</v>
      </c>
      <c r="L29" s="81">
        <v>0.59799999999999998</v>
      </c>
      <c r="M29" s="81">
        <v>0.57399999999999995</v>
      </c>
      <c r="N29" s="81">
        <v>0.55100000000000005</v>
      </c>
      <c r="O29" s="81">
        <v>0.53</v>
      </c>
      <c r="P29" s="81"/>
    </row>
    <row r="30" spans="1:16" x14ac:dyDescent="0.25">
      <c r="A30" s="74">
        <v>3</v>
      </c>
      <c r="B30" s="81">
        <v>0.98599999999999999</v>
      </c>
      <c r="C30" s="81">
        <v>0.92900000000000005</v>
      </c>
      <c r="D30" s="81">
        <v>0.878</v>
      </c>
      <c r="E30" s="81">
        <v>0.83099999999999996</v>
      </c>
      <c r="F30" s="81">
        <v>0.78900000000000003</v>
      </c>
      <c r="G30" s="81">
        <v>0.75</v>
      </c>
      <c r="H30" s="81">
        <v>0.71399999999999997</v>
      </c>
      <c r="I30" s="81">
        <v>0.68100000000000005</v>
      </c>
      <c r="J30" s="81">
        <v>0.65</v>
      </c>
      <c r="K30" s="81">
        <v>0.622</v>
      </c>
      <c r="L30" s="81">
        <v>0.59599999999999997</v>
      </c>
      <c r="M30" s="81">
        <v>0.57199999999999995</v>
      </c>
      <c r="N30" s="81">
        <v>0.54900000000000004</v>
      </c>
      <c r="O30" s="81">
        <v>0.52800000000000002</v>
      </c>
      <c r="P30" s="81"/>
    </row>
    <row r="31" spans="1:16" x14ac:dyDescent="0.25">
      <c r="A31" s="74">
        <v>4</v>
      </c>
      <c r="B31" s="81">
        <v>0.98099999999999998</v>
      </c>
      <c r="C31" s="81">
        <v>0.92500000000000004</v>
      </c>
      <c r="D31" s="81">
        <v>0.874</v>
      </c>
      <c r="E31" s="81">
        <v>0.82799999999999996</v>
      </c>
      <c r="F31" s="81">
        <v>0.78500000000000003</v>
      </c>
      <c r="G31" s="81">
        <v>0.747</v>
      </c>
      <c r="H31" s="81">
        <v>0.71099999999999997</v>
      </c>
      <c r="I31" s="81">
        <v>0.67800000000000005</v>
      </c>
      <c r="J31" s="81">
        <v>0.64800000000000002</v>
      </c>
      <c r="K31" s="81">
        <v>0.62</v>
      </c>
      <c r="L31" s="81">
        <v>0.59399999999999997</v>
      </c>
      <c r="M31" s="81">
        <v>0.56999999999999995</v>
      </c>
      <c r="N31" s="81">
        <v>0.54700000000000004</v>
      </c>
      <c r="O31" s="81">
        <v>0.52600000000000002</v>
      </c>
      <c r="P31" s="81"/>
    </row>
    <row r="32" spans="1:16" x14ac:dyDescent="0.25">
      <c r="A32" s="74">
        <v>5</v>
      </c>
      <c r="B32" s="81">
        <v>0.97599999999999998</v>
      </c>
      <c r="C32" s="81">
        <v>0.92</v>
      </c>
      <c r="D32" s="81">
        <v>0.87</v>
      </c>
      <c r="E32" s="81">
        <v>0.82399999999999995</v>
      </c>
      <c r="F32" s="81">
        <v>0.78200000000000003</v>
      </c>
      <c r="G32" s="81">
        <v>0.74399999999999999</v>
      </c>
      <c r="H32" s="81">
        <v>0.70799999999999996</v>
      </c>
      <c r="I32" s="81">
        <v>0.67600000000000005</v>
      </c>
      <c r="J32" s="81">
        <v>0.64600000000000002</v>
      </c>
      <c r="K32" s="81">
        <v>0.61799999999999999</v>
      </c>
      <c r="L32" s="81">
        <v>0.59199999999999997</v>
      </c>
      <c r="M32" s="81">
        <v>0.56799999999999995</v>
      </c>
      <c r="N32" s="81">
        <v>0.54500000000000004</v>
      </c>
      <c r="O32" s="81">
        <v>0.52500000000000002</v>
      </c>
      <c r="P32" s="81"/>
    </row>
    <row r="33" spans="1:16" x14ac:dyDescent="0.25">
      <c r="A33" s="74">
        <v>6</v>
      </c>
      <c r="B33" s="81">
        <v>0.97099999999999997</v>
      </c>
      <c r="C33" s="81">
        <v>0.91600000000000004</v>
      </c>
      <c r="D33" s="81">
        <v>0.86599999999999999</v>
      </c>
      <c r="E33" s="81">
        <v>0.82</v>
      </c>
      <c r="F33" s="81">
        <v>0.77900000000000003</v>
      </c>
      <c r="G33" s="81">
        <v>0.74099999999999999</v>
      </c>
      <c r="H33" s="81">
        <v>0.70499999999999996</v>
      </c>
      <c r="I33" s="81">
        <v>0.67300000000000004</v>
      </c>
      <c r="J33" s="81">
        <v>0.64300000000000002</v>
      </c>
      <c r="K33" s="81">
        <v>0.61599999999999999</v>
      </c>
      <c r="L33" s="81">
        <v>0.59</v>
      </c>
      <c r="M33" s="81">
        <v>0.56599999999999995</v>
      </c>
      <c r="N33" s="81">
        <v>0.54400000000000004</v>
      </c>
      <c r="O33" s="81">
        <v>0.52300000000000002</v>
      </c>
      <c r="P33" s="81"/>
    </row>
    <row r="34" spans="1:16" x14ac:dyDescent="0.25">
      <c r="A34" s="74">
        <v>7</v>
      </c>
      <c r="B34" s="81">
        <v>0.96599999999999997</v>
      </c>
      <c r="C34" s="81">
        <v>0.91200000000000003</v>
      </c>
      <c r="D34" s="81">
        <v>0.86199999999999999</v>
      </c>
      <c r="E34" s="81">
        <v>0.81699999999999995</v>
      </c>
      <c r="F34" s="81">
        <v>0.77500000000000002</v>
      </c>
      <c r="G34" s="81">
        <v>0.73799999999999999</v>
      </c>
      <c r="H34" s="81">
        <v>0.70299999999999996</v>
      </c>
      <c r="I34" s="81">
        <v>0.67100000000000004</v>
      </c>
      <c r="J34" s="81">
        <v>0.64100000000000001</v>
      </c>
      <c r="K34" s="81">
        <v>0.61299999999999999</v>
      </c>
      <c r="L34" s="81">
        <v>0.58799999999999997</v>
      </c>
      <c r="M34" s="81">
        <v>0.56399999999999995</v>
      </c>
      <c r="N34" s="81">
        <v>0.54200000000000004</v>
      </c>
      <c r="O34" s="81">
        <v>0.52100000000000002</v>
      </c>
      <c r="P34" s="81"/>
    </row>
    <row r="35" spans="1:16" x14ac:dyDescent="0.25">
      <c r="A35" s="74">
        <v>8</v>
      </c>
      <c r="B35" s="81">
        <v>0.96099999999999997</v>
      </c>
      <c r="C35" s="81">
        <v>0.90700000000000003</v>
      </c>
      <c r="D35" s="81">
        <v>0.85799999999999998</v>
      </c>
      <c r="E35" s="81">
        <v>0.81299999999999994</v>
      </c>
      <c r="F35" s="81">
        <v>0.77200000000000002</v>
      </c>
      <c r="G35" s="81">
        <v>0.73399999999999999</v>
      </c>
      <c r="H35" s="81">
        <v>0.7</v>
      </c>
      <c r="I35" s="81">
        <v>0.66800000000000004</v>
      </c>
      <c r="J35" s="81">
        <v>0.63900000000000001</v>
      </c>
      <c r="K35" s="81">
        <v>0.61099999999999999</v>
      </c>
      <c r="L35" s="81">
        <v>0.58599999999999997</v>
      </c>
      <c r="M35" s="81">
        <v>0.56200000000000006</v>
      </c>
      <c r="N35" s="81">
        <v>0.54</v>
      </c>
      <c r="O35" s="81">
        <v>0.52</v>
      </c>
      <c r="P35" s="81"/>
    </row>
    <row r="36" spans="1:16" x14ac:dyDescent="0.25">
      <c r="A36" s="74">
        <v>9</v>
      </c>
      <c r="B36" s="81">
        <v>0.95699999999999996</v>
      </c>
      <c r="C36" s="81">
        <v>0.90300000000000002</v>
      </c>
      <c r="D36" s="81">
        <v>0.85399999999999998</v>
      </c>
      <c r="E36" s="81">
        <v>0.80900000000000005</v>
      </c>
      <c r="F36" s="81">
        <v>0.76900000000000002</v>
      </c>
      <c r="G36" s="81">
        <v>0.73099999999999998</v>
      </c>
      <c r="H36" s="81">
        <v>0.69699999999999995</v>
      </c>
      <c r="I36" s="81">
        <v>0.66500000000000004</v>
      </c>
      <c r="J36" s="81">
        <v>0.63600000000000001</v>
      </c>
      <c r="K36" s="81">
        <v>0.60899999999999999</v>
      </c>
      <c r="L36" s="81">
        <v>0.58399999999999996</v>
      </c>
      <c r="M36" s="81">
        <v>0.56000000000000005</v>
      </c>
      <c r="N36" s="81">
        <v>0.53800000000000003</v>
      </c>
      <c r="O36" s="81">
        <v>0.51800000000000002</v>
      </c>
      <c r="P36" s="81"/>
    </row>
    <row r="37" spans="1:16" x14ac:dyDescent="0.25">
      <c r="A37" s="74">
        <v>10</v>
      </c>
      <c r="B37" s="81">
        <v>0.95199999999999996</v>
      </c>
      <c r="C37" s="81">
        <v>0.89800000000000002</v>
      </c>
      <c r="D37" s="81">
        <v>0.85</v>
      </c>
      <c r="E37" s="81">
        <v>0.80600000000000005</v>
      </c>
      <c r="F37" s="81">
        <v>0.76500000000000001</v>
      </c>
      <c r="G37" s="81">
        <v>0.72799999999999998</v>
      </c>
      <c r="H37" s="81">
        <v>0.69399999999999995</v>
      </c>
      <c r="I37" s="81">
        <v>0.66300000000000003</v>
      </c>
      <c r="J37" s="81">
        <v>0.63400000000000001</v>
      </c>
      <c r="K37" s="81">
        <v>0.60699999999999998</v>
      </c>
      <c r="L37" s="81">
        <v>0.58199999999999996</v>
      </c>
      <c r="M37" s="81">
        <v>0.55800000000000005</v>
      </c>
      <c r="N37" s="81">
        <v>0.53700000000000003</v>
      </c>
      <c r="O37" s="81">
        <v>0.51700000000000002</v>
      </c>
      <c r="P37" s="81"/>
    </row>
    <row r="38" spans="1:16" x14ac:dyDescent="0.25">
      <c r="A38" s="74">
        <v>11</v>
      </c>
      <c r="B38" s="81">
        <v>0.94699999999999995</v>
      </c>
      <c r="C38" s="81">
        <v>0.89400000000000002</v>
      </c>
      <c r="D38" s="81">
        <v>0.84599999999999997</v>
      </c>
      <c r="E38" s="81">
        <v>0.80200000000000005</v>
      </c>
      <c r="F38" s="81">
        <v>0.76200000000000001</v>
      </c>
      <c r="G38" s="81">
        <v>0.72499999999999998</v>
      </c>
      <c r="H38" s="81">
        <v>0.69099999999999995</v>
      </c>
      <c r="I38" s="81">
        <v>0.66</v>
      </c>
      <c r="J38" s="81">
        <v>0.63100000000000001</v>
      </c>
      <c r="K38" s="81">
        <v>0.60399999999999998</v>
      </c>
      <c r="L38" s="81">
        <v>0.57999999999999996</v>
      </c>
      <c r="M38" s="81">
        <v>0.55600000000000005</v>
      </c>
      <c r="N38" s="81">
        <v>0.53500000000000003</v>
      </c>
      <c r="O38" s="81">
        <v>0.51500000000000001</v>
      </c>
      <c r="P38" s="81"/>
    </row>
    <row r="39" spans="1:16" x14ac:dyDescent="0.25">
      <c r="A39"/>
      <c r="B39"/>
    </row>
    <row r="40" spans="1:16" ht="27.65" customHeight="1" x14ac:dyDescent="0.25">
      <c r="A40"/>
      <c r="B40"/>
    </row>
    <row r="41" spans="1:16" x14ac:dyDescent="0.25">
      <c r="A41"/>
      <c r="B41"/>
    </row>
    <row r="42" spans="1:16" x14ac:dyDescent="0.25">
      <c r="A42"/>
      <c r="B42"/>
    </row>
    <row r="43" spans="1:16" x14ac:dyDescent="0.25">
      <c r="A43"/>
      <c r="B43"/>
    </row>
    <row r="44" spans="1:16" x14ac:dyDescent="0.25">
      <c r="A44"/>
      <c r="B44"/>
    </row>
    <row r="45" spans="1:16" x14ac:dyDescent="0.25">
      <c r="A45"/>
      <c r="B45"/>
    </row>
    <row r="46" spans="1:16" x14ac:dyDescent="0.25">
      <c r="A46"/>
      <c r="B46"/>
    </row>
    <row r="47" spans="1:16" x14ac:dyDescent="0.25">
      <c r="A47"/>
      <c r="B47"/>
    </row>
    <row r="48" spans="1:16"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sheetData>
  <sheetProtection algorithmName="SHA-512" hashValue="AY1OOwIf16+cn43AB23GYAKR52WISQjCX1DDW3NiLLYtx1mwEs12Ohcv7+9C9ZmQjIDG42v0WjrX0RjI1hLVyA==" saltValue="KHR5xOTZNzlXJ+gC3kSLnA==" spinCount="100000" sheet="1" objects="1" scenarios="1"/>
  <conditionalFormatting sqref="A26:A38">
    <cfRule type="expression" dxfId="131" priority="23" stopIfTrue="1">
      <formula>MOD(ROW(),2)=0</formula>
    </cfRule>
    <cfRule type="expression" dxfId="130" priority="24" stopIfTrue="1">
      <formula>MOD(ROW(),2)&lt;&gt;0</formula>
    </cfRule>
  </conditionalFormatting>
  <conditionalFormatting sqref="B26:P38">
    <cfRule type="expression" dxfId="129" priority="25" stopIfTrue="1">
      <formula>MOD(ROW(),2)=0</formula>
    </cfRule>
    <cfRule type="expression" dxfId="128" priority="26" stopIfTrue="1">
      <formula>MOD(ROW(),2)&lt;&gt;0</formula>
    </cfRule>
  </conditionalFormatting>
  <conditionalFormatting sqref="A6:A21">
    <cfRule type="expression" dxfId="127" priority="13" stopIfTrue="1">
      <formula>MOD(ROW(),2)=0</formula>
    </cfRule>
    <cfRule type="expression" dxfId="126" priority="14" stopIfTrue="1">
      <formula>MOD(ROW(),2)&lt;&gt;0</formula>
    </cfRule>
  </conditionalFormatting>
  <conditionalFormatting sqref="D6:P21">
    <cfRule type="expression" dxfId="125" priority="15" stopIfTrue="1">
      <formula>MOD(ROW(),2)=0</formula>
    </cfRule>
    <cfRule type="expression" dxfId="124" priority="16" stopIfTrue="1">
      <formula>MOD(ROW(),2)&lt;&gt;0</formula>
    </cfRule>
  </conditionalFormatting>
  <conditionalFormatting sqref="B6:C16">
    <cfRule type="expression" dxfId="123" priority="9" stopIfTrue="1">
      <formula>MOD(ROW(),2)=0</formula>
    </cfRule>
    <cfRule type="expression" dxfId="122" priority="10" stopIfTrue="1">
      <formula>MOD(ROW(),2)&lt;&gt;0</formula>
    </cfRule>
  </conditionalFormatting>
  <conditionalFormatting sqref="B18:C18 B17">
    <cfRule type="expression" dxfId="121" priority="11" stopIfTrue="1">
      <formula>MOD(ROW(),2)=0</formula>
    </cfRule>
    <cfRule type="expression" dxfId="120" priority="12" stopIfTrue="1">
      <formula>MOD(ROW(),2)&lt;&gt;0</formula>
    </cfRule>
  </conditionalFormatting>
  <conditionalFormatting sqref="C17">
    <cfRule type="expression" dxfId="119" priority="7" stopIfTrue="1">
      <formula>MOD(ROW(),2)=0</formula>
    </cfRule>
    <cfRule type="expression" dxfId="118" priority="8" stopIfTrue="1">
      <formula>MOD(ROW(),2)&lt;&gt;0</formula>
    </cfRule>
  </conditionalFormatting>
  <conditionalFormatting sqref="B20:B21">
    <cfRule type="expression" dxfId="117" priority="3" stopIfTrue="1">
      <formula>MOD(ROW(),2)=0</formula>
    </cfRule>
    <cfRule type="expression" dxfId="116" priority="4" stopIfTrue="1">
      <formula>MOD(ROW(),2)&lt;&gt;0</formula>
    </cfRule>
  </conditionalFormatting>
  <conditionalFormatting sqref="C19:C21">
    <cfRule type="expression" dxfId="115" priority="5" stopIfTrue="1">
      <formula>MOD(ROW(),2)=0</formula>
    </cfRule>
    <cfRule type="expression" dxfId="114" priority="6" stopIfTrue="1">
      <formula>MOD(ROW(),2)&lt;&gt;0</formula>
    </cfRule>
  </conditionalFormatting>
  <conditionalFormatting sqref="B19">
    <cfRule type="expression" dxfId="113" priority="1" stopIfTrue="1">
      <formula>MOD(ROW(),2)=0</formula>
    </cfRule>
    <cfRule type="expression" dxfId="112" priority="2" stopIfTrue="1">
      <formula>MOD(ROW(),2)&lt;&gt;0</formula>
    </cfRule>
  </conditionalFormatting>
  <hyperlinks>
    <hyperlink ref="B24" location="Assumptions!A1" display="Assumptions" xr:uid="{0DA020A9-38FB-4D11-9278-A373F9AB42E5}"/>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E00-000000000000}">
  <sheetPr codeName="Sheet133"/>
  <dimension ref="A1:AY59"/>
  <sheetViews>
    <sheetView showGridLines="0" zoomScale="85" zoomScaleNormal="85" workbookViewId="0">
      <selection activeCell="A4" sqref="A4"/>
    </sheetView>
  </sheetViews>
  <sheetFormatPr defaultColWidth="10" defaultRowHeight="12.5" x14ac:dyDescent="0.25"/>
  <cols>
    <col min="1" max="1" width="31.6328125" style="28" customWidth="1"/>
    <col min="2" max="2" width="19.54296875" style="28" customWidth="1"/>
    <col min="3" max="3" width="11.6328125" style="28" customWidth="1"/>
    <col min="4" max="4" width="10" style="28" customWidth="1"/>
    <col min="5" max="16384" width="10" style="28"/>
  </cols>
  <sheetData>
    <row r="1" spans="1:51" ht="20" x14ac:dyDescent="0.4">
      <c r="A1" s="40" t="s">
        <v>0</v>
      </c>
      <c r="B1" s="41"/>
      <c r="C1" s="41"/>
      <c r="D1" s="41"/>
      <c r="E1" s="41"/>
      <c r="F1" s="41"/>
      <c r="G1" s="41"/>
      <c r="H1" s="41"/>
      <c r="I1" s="41"/>
      <c r="K1" s="84"/>
    </row>
    <row r="2" spans="1:51" ht="15.5" x14ac:dyDescent="0.35">
      <c r="A2" s="42" t="str">
        <f>IF(title="&gt; Enter workbook title here","Enter workbook title in Cover sheet",title)</f>
        <v>Police_S - Consolidated Factor Spreadsheet</v>
      </c>
      <c r="B2" s="43"/>
      <c r="C2" s="43"/>
      <c r="D2" s="43"/>
      <c r="E2" s="43"/>
      <c r="F2" s="43"/>
      <c r="G2" s="43"/>
      <c r="H2" s="43"/>
      <c r="I2" s="43"/>
    </row>
    <row r="3" spans="1:51" ht="15.5" x14ac:dyDescent="0.35">
      <c r="A3" s="156" t="str">
        <f>TABLE_FACTOR_TYPE_1&amp;" - x-"&amp;TABLE_SERIES_NUMBER_1</f>
        <v>Scheme Pays AA - x-624</v>
      </c>
      <c r="B3" s="43"/>
      <c r="C3" s="43"/>
      <c r="D3" s="43"/>
      <c r="E3" s="43"/>
      <c r="F3" s="43"/>
      <c r="G3" s="43"/>
      <c r="H3" s="43"/>
      <c r="I3" s="43"/>
    </row>
    <row r="4" spans="1:51" x14ac:dyDescent="0.25">
      <c r="A4" s="45"/>
    </row>
    <row r="6" spans="1:51" ht="13" x14ac:dyDescent="0.3">
      <c r="A6" s="76" t="s">
        <v>606</v>
      </c>
      <c r="B6" s="78" t="s">
        <v>607</v>
      </c>
      <c r="C6" s="78"/>
      <c r="D6" s="109"/>
      <c r="E6" s="109"/>
      <c r="F6" s="109"/>
      <c r="G6" s="109"/>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9"/>
      <c r="AL6" s="109"/>
      <c r="AM6" s="109"/>
      <c r="AN6" s="109"/>
      <c r="AO6" s="109"/>
      <c r="AP6" s="109"/>
      <c r="AQ6" s="109"/>
      <c r="AR6" s="109"/>
      <c r="AS6" s="109"/>
      <c r="AT6" s="109"/>
      <c r="AU6" s="109"/>
      <c r="AV6" s="109"/>
      <c r="AW6" s="109"/>
      <c r="AX6" s="109"/>
      <c r="AY6" s="109"/>
    </row>
    <row r="7" spans="1:51" x14ac:dyDescent="0.25">
      <c r="A7" s="77" t="s">
        <v>273</v>
      </c>
      <c r="B7" s="79" t="s">
        <v>72</v>
      </c>
      <c r="C7" s="79"/>
      <c r="D7" s="109"/>
      <c r="E7" s="109"/>
      <c r="F7" s="109"/>
      <c r="G7" s="109"/>
      <c r="H7" s="109"/>
      <c r="I7" s="109"/>
      <c r="J7" s="109"/>
      <c r="K7" s="109"/>
      <c r="L7" s="109"/>
      <c r="M7" s="109"/>
      <c r="N7" s="109"/>
      <c r="O7" s="109"/>
      <c r="P7" s="109"/>
      <c r="Q7" s="109"/>
      <c r="R7" s="109"/>
      <c r="S7" s="109"/>
      <c r="T7" s="109"/>
      <c r="U7" s="109"/>
      <c r="V7" s="109"/>
      <c r="W7" s="109"/>
      <c r="X7" s="109"/>
      <c r="Y7" s="109"/>
      <c r="Z7" s="109"/>
      <c r="AA7" s="109"/>
      <c r="AB7" s="109"/>
      <c r="AC7" s="109"/>
      <c r="AD7" s="109"/>
      <c r="AE7" s="109"/>
      <c r="AF7" s="109"/>
      <c r="AG7" s="109"/>
      <c r="AH7" s="109"/>
      <c r="AI7" s="109"/>
      <c r="AJ7" s="109"/>
      <c r="AK7" s="109"/>
      <c r="AL7" s="109"/>
      <c r="AM7" s="109"/>
      <c r="AN7" s="109"/>
      <c r="AO7" s="109"/>
      <c r="AP7" s="109"/>
      <c r="AQ7" s="109"/>
      <c r="AR7" s="109"/>
      <c r="AS7" s="109"/>
      <c r="AT7" s="109"/>
      <c r="AU7" s="109"/>
      <c r="AV7" s="109"/>
      <c r="AW7" s="109"/>
      <c r="AX7" s="109"/>
      <c r="AY7" s="109"/>
    </row>
    <row r="8" spans="1:51" x14ac:dyDescent="0.25">
      <c r="A8" s="77" t="s">
        <v>274</v>
      </c>
      <c r="B8" s="79">
        <v>2015</v>
      </c>
      <c r="C8" s="79"/>
      <c r="D8" s="109"/>
      <c r="E8" s="109"/>
      <c r="F8" s="109"/>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109"/>
      <c r="AJ8" s="109"/>
      <c r="AK8" s="109"/>
      <c r="AL8" s="109"/>
      <c r="AM8" s="109"/>
      <c r="AN8" s="109"/>
      <c r="AO8" s="109"/>
      <c r="AP8" s="109"/>
      <c r="AQ8" s="109"/>
      <c r="AR8" s="109"/>
      <c r="AS8" s="109"/>
      <c r="AT8" s="109"/>
      <c r="AU8" s="109"/>
      <c r="AV8" s="109"/>
      <c r="AW8" s="109"/>
      <c r="AX8" s="109"/>
      <c r="AY8" s="109"/>
    </row>
    <row r="9" spans="1:51" x14ac:dyDescent="0.25">
      <c r="A9" s="77" t="s">
        <v>275</v>
      </c>
      <c r="B9" s="79" t="s">
        <v>520</v>
      </c>
      <c r="C9" s="79"/>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9"/>
      <c r="AL9" s="109"/>
      <c r="AM9" s="109"/>
      <c r="AN9" s="109"/>
      <c r="AO9" s="109"/>
      <c r="AP9" s="109"/>
      <c r="AQ9" s="109"/>
      <c r="AR9" s="109"/>
      <c r="AS9" s="109"/>
      <c r="AT9" s="109"/>
      <c r="AU9" s="109"/>
      <c r="AV9" s="109"/>
      <c r="AW9" s="109"/>
      <c r="AX9" s="109"/>
      <c r="AY9" s="109"/>
    </row>
    <row r="10" spans="1:51" ht="37.5" x14ac:dyDescent="0.25">
      <c r="A10" s="77" t="s">
        <v>6</v>
      </c>
      <c r="B10" s="79" t="s">
        <v>585</v>
      </c>
      <c r="C10" s="7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09"/>
      <c r="AL10" s="109"/>
      <c r="AM10" s="109"/>
      <c r="AN10" s="109"/>
      <c r="AO10" s="109"/>
      <c r="AP10" s="109"/>
      <c r="AQ10" s="109"/>
      <c r="AR10" s="109"/>
      <c r="AS10" s="109"/>
      <c r="AT10" s="109"/>
      <c r="AU10" s="109"/>
      <c r="AV10" s="109"/>
      <c r="AW10" s="109"/>
      <c r="AX10" s="109"/>
      <c r="AY10" s="109"/>
    </row>
    <row r="11" spans="1:51" x14ac:dyDescent="0.25">
      <c r="A11" s="77" t="s">
        <v>276</v>
      </c>
      <c r="B11" s="79" t="s">
        <v>308</v>
      </c>
      <c r="C11" s="7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c r="AL11" s="109"/>
      <c r="AM11" s="109"/>
      <c r="AN11" s="109"/>
      <c r="AO11" s="109"/>
      <c r="AP11" s="109"/>
      <c r="AQ11" s="109"/>
      <c r="AR11" s="109"/>
      <c r="AS11" s="109"/>
      <c r="AT11" s="109"/>
      <c r="AU11" s="109"/>
      <c r="AV11" s="109"/>
      <c r="AW11" s="109"/>
      <c r="AX11" s="109"/>
      <c r="AY11" s="109"/>
    </row>
    <row r="12" spans="1:51" ht="25" x14ac:dyDescent="0.25">
      <c r="A12" s="77" t="s">
        <v>277</v>
      </c>
      <c r="B12" s="79" t="s">
        <v>461</v>
      </c>
      <c r="C12" s="7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9"/>
      <c r="AL12" s="109"/>
      <c r="AM12" s="109"/>
      <c r="AN12" s="109"/>
      <c r="AO12" s="109"/>
      <c r="AP12" s="109"/>
      <c r="AQ12" s="109"/>
      <c r="AR12" s="109"/>
      <c r="AS12" s="109"/>
      <c r="AT12" s="109"/>
      <c r="AU12" s="109"/>
      <c r="AV12" s="109"/>
      <c r="AW12" s="109"/>
      <c r="AX12" s="109"/>
      <c r="AY12" s="109"/>
    </row>
    <row r="13" spans="1:51" x14ac:dyDescent="0.25">
      <c r="A13" s="77" t="s">
        <v>614</v>
      </c>
      <c r="B13" s="79">
        <v>0</v>
      </c>
      <c r="C13" s="79"/>
      <c r="D13" s="109"/>
      <c r="E13" s="109"/>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109"/>
      <c r="AL13" s="109"/>
      <c r="AM13" s="109"/>
      <c r="AN13" s="109"/>
      <c r="AO13" s="109"/>
      <c r="AP13" s="109"/>
      <c r="AQ13" s="109"/>
      <c r="AR13" s="109"/>
      <c r="AS13" s="109"/>
      <c r="AT13" s="109"/>
      <c r="AU13" s="109"/>
      <c r="AV13" s="109"/>
      <c r="AW13" s="109"/>
      <c r="AX13" s="109"/>
      <c r="AY13" s="109"/>
    </row>
    <row r="14" spans="1:51" x14ac:dyDescent="0.25">
      <c r="A14" s="77" t="s">
        <v>279</v>
      </c>
      <c r="B14" s="79">
        <v>624</v>
      </c>
      <c r="C14" s="79"/>
      <c r="D14" s="109"/>
      <c r="E14" s="109"/>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109"/>
      <c r="AU14" s="109"/>
      <c r="AV14" s="109"/>
      <c r="AW14" s="109"/>
      <c r="AX14" s="109"/>
      <c r="AY14" s="109"/>
    </row>
    <row r="15" spans="1:51" x14ac:dyDescent="0.25">
      <c r="A15" s="77" t="s">
        <v>617</v>
      </c>
      <c r="B15" s="79">
        <v>624</v>
      </c>
      <c r="C15" s="79"/>
      <c r="D15" s="109"/>
      <c r="E15" s="109"/>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109"/>
      <c r="AL15" s="109"/>
      <c r="AM15" s="109"/>
      <c r="AN15" s="109"/>
      <c r="AO15" s="109"/>
      <c r="AP15" s="109"/>
      <c r="AQ15" s="109"/>
      <c r="AR15" s="109"/>
      <c r="AS15" s="109"/>
      <c r="AT15" s="109"/>
      <c r="AU15" s="109"/>
      <c r="AV15" s="109"/>
      <c r="AW15" s="109"/>
      <c r="AX15" s="109"/>
      <c r="AY15" s="109"/>
    </row>
    <row r="16" spans="1:51" x14ac:dyDescent="0.25">
      <c r="A16" s="77" t="s">
        <v>281</v>
      </c>
      <c r="B16" s="79" t="s">
        <v>587</v>
      </c>
      <c r="C16" s="7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09"/>
      <c r="AL16" s="109"/>
      <c r="AM16" s="109"/>
      <c r="AN16" s="109"/>
      <c r="AO16" s="109"/>
      <c r="AP16" s="109"/>
      <c r="AQ16" s="109"/>
      <c r="AR16" s="109"/>
      <c r="AS16" s="109"/>
      <c r="AT16" s="109"/>
      <c r="AU16" s="109"/>
      <c r="AV16" s="109"/>
      <c r="AW16" s="109"/>
      <c r="AX16" s="109"/>
      <c r="AY16" s="109"/>
    </row>
    <row r="17" spans="1:51" x14ac:dyDescent="0.25">
      <c r="A17" s="77" t="s">
        <v>282</v>
      </c>
      <c r="B17" s="203"/>
      <c r="C17" s="203"/>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c r="AS17" s="109"/>
      <c r="AT17" s="109"/>
      <c r="AU17" s="109"/>
      <c r="AV17" s="109"/>
      <c r="AW17" s="109"/>
      <c r="AX17" s="109"/>
      <c r="AY17" s="109"/>
    </row>
    <row r="18" spans="1:51" x14ac:dyDescent="0.25">
      <c r="A18" s="77" t="s">
        <v>283</v>
      </c>
      <c r="B18" s="142">
        <v>45135</v>
      </c>
      <c r="C18" s="79"/>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109"/>
      <c r="AL18" s="109"/>
      <c r="AM18" s="109"/>
      <c r="AN18" s="109"/>
      <c r="AO18" s="109"/>
      <c r="AP18" s="109"/>
      <c r="AQ18" s="109"/>
      <c r="AR18" s="109"/>
      <c r="AS18" s="109"/>
      <c r="AT18" s="109"/>
      <c r="AU18" s="109"/>
      <c r="AV18" s="109"/>
      <c r="AW18" s="109"/>
      <c r="AX18" s="109"/>
      <c r="AY18" s="109"/>
    </row>
    <row r="19" spans="1:51" x14ac:dyDescent="0.25">
      <c r="A19" s="77" t="s">
        <v>284</v>
      </c>
      <c r="B19" s="142">
        <v>45135</v>
      </c>
      <c r="C19" s="7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c r="AL19" s="109"/>
      <c r="AM19" s="109"/>
      <c r="AN19" s="109"/>
      <c r="AO19" s="109"/>
      <c r="AP19" s="109"/>
      <c r="AQ19" s="109"/>
      <c r="AR19" s="109"/>
      <c r="AS19" s="109"/>
      <c r="AT19" s="109"/>
      <c r="AU19" s="109"/>
      <c r="AV19" s="109"/>
      <c r="AW19" s="109"/>
      <c r="AX19" s="109"/>
      <c r="AY19" s="109"/>
    </row>
    <row r="20" spans="1:51" x14ac:dyDescent="0.25">
      <c r="A20" s="77" t="s">
        <v>285</v>
      </c>
      <c r="B20" s="79" t="s">
        <v>293</v>
      </c>
      <c r="C20" s="79"/>
      <c r="D20" s="109"/>
      <c r="E20" s="109"/>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109"/>
      <c r="AL20" s="109"/>
      <c r="AM20" s="109"/>
      <c r="AN20" s="109"/>
      <c r="AO20" s="109"/>
      <c r="AP20" s="109"/>
      <c r="AQ20" s="109"/>
      <c r="AR20" s="109"/>
      <c r="AS20" s="109"/>
      <c r="AT20" s="109"/>
      <c r="AU20" s="109"/>
      <c r="AV20" s="109"/>
      <c r="AW20" s="109"/>
      <c r="AX20" s="109"/>
      <c r="AY20" s="109"/>
    </row>
    <row r="21" spans="1:51" x14ac:dyDescent="0.25">
      <c r="A21" s="77" t="s">
        <v>689</v>
      </c>
      <c r="B21" s="79" t="s">
        <v>294</v>
      </c>
      <c r="C21" s="79"/>
      <c r="D21" s="109"/>
      <c r="E21" s="109"/>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109"/>
      <c r="AL21" s="109"/>
      <c r="AM21" s="109"/>
      <c r="AN21" s="109"/>
      <c r="AO21" s="109"/>
      <c r="AP21" s="109"/>
      <c r="AQ21" s="109"/>
      <c r="AR21" s="109"/>
      <c r="AS21" s="109"/>
      <c r="AT21" s="109"/>
      <c r="AU21" s="109"/>
      <c r="AV21" s="109"/>
      <c r="AW21" s="109"/>
      <c r="AX21" s="109"/>
      <c r="AY21" s="109"/>
    </row>
    <row r="23" spans="1:51" x14ac:dyDescent="0.25">
      <c r="B23" s="84" t="str">
        <f>HYPERLINK("#'Factor List'!A1","Back to Factor List")</f>
        <v>Back to Factor List</v>
      </c>
    </row>
    <row r="24" spans="1:51" x14ac:dyDescent="0.25">
      <c r="B24" s="84" t="str">
        <f>HYPERLINK("#'Assumptions'!A1","Assumptions")</f>
        <v>Assumptions</v>
      </c>
    </row>
    <row r="26" spans="1:51" ht="13" x14ac:dyDescent="0.25">
      <c r="A26" s="73" t="s">
        <v>714</v>
      </c>
      <c r="B26" s="73">
        <v>0</v>
      </c>
      <c r="C26" s="73">
        <v>1</v>
      </c>
      <c r="D26" s="73">
        <v>2</v>
      </c>
      <c r="E26" s="73">
        <v>3</v>
      </c>
      <c r="F26" s="73">
        <v>4</v>
      </c>
      <c r="G26" s="73">
        <v>5</v>
      </c>
      <c r="H26" s="73">
        <v>6</v>
      </c>
      <c r="I26" s="73">
        <v>7</v>
      </c>
      <c r="J26" s="73">
        <v>8</v>
      </c>
      <c r="K26" s="73">
        <v>9</v>
      </c>
      <c r="L26" s="73">
        <v>10</v>
      </c>
      <c r="M26" s="73">
        <v>11</v>
      </c>
      <c r="N26" s="73">
        <v>12</v>
      </c>
      <c r="O26" s="73">
        <v>13</v>
      </c>
      <c r="P26" s="73">
        <v>14</v>
      </c>
      <c r="Q26" s="73">
        <v>15</v>
      </c>
      <c r="R26" s="73">
        <v>16</v>
      </c>
      <c r="S26" s="73">
        <v>17</v>
      </c>
      <c r="T26" s="73">
        <v>18</v>
      </c>
      <c r="U26" s="73">
        <v>19</v>
      </c>
      <c r="V26" s="73">
        <v>20</v>
      </c>
      <c r="W26" s="73">
        <v>21</v>
      </c>
      <c r="X26" s="73">
        <v>22</v>
      </c>
      <c r="Y26" s="73">
        <v>23</v>
      </c>
      <c r="Z26" s="73">
        <v>24</v>
      </c>
      <c r="AA26" s="73">
        <v>25</v>
      </c>
      <c r="AB26" s="73">
        <v>26</v>
      </c>
      <c r="AC26" s="73">
        <v>27</v>
      </c>
      <c r="AD26" s="73">
        <v>28</v>
      </c>
      <c r="AE26" s="73">
        <v>29</v>
      </c>
      <c r="AF26" s="73">
        <v>30</v>
      </c>
      <c r="AG26" s="73">
        <v>31</v>
      </c>
      <c r="AH26" s="73">
        <v>32</v>
      </c>
      <c r="AI26" s="73">
        <v>33</v>
      </c>
      <c r="AJ26" s="73">
        <v>34</v>
      </c>
      <c r="AK26" s="73">
        <v>35</v>
      </c>
      <c r="AL26" s="73">
        <v>36</v>
      </c>
      <c r="AM26" s="73">
        <v>37</v>
      </c>
      <c r="AN26" s="73">
        <v>38</v>
      </c>
      <c r="AO26" s="73">
        <v>39</v>
      </c>
      <c r="AP26" s="73">
        <v>40</v>
      </c>
      <c r="AQ26" s="73">
        <v>41</v>
      </c>
      <c r="AR26" s="73">
        <v>42</v>
      </c>
      <c r="AS26" s="73">
        <v>43</v>
      </c>
      <c r="AT26" s="73">
        <v>44</v>
      </c>
      <c r="AU26" s="73">
        <v>45</v>
      </c>
      <c r="AV26" s="73">
        <v>46</v>
      </c>
      <c r="AW26" s="73">
        <v>47</v>
      </c>
      <c r="AX26" s="73">
        <v>48</v>
      </c>
      <c r="AY26" s="73">
        <v>49</v>
      </c>
    </row>
    <row r="27" spans="1:51" x14ac:dyDescent="0.25">
      <c r="A27" s="74">
        <v>0</v>
      </c>
      <c r="B27" s="81">
        <v>1</v>
      </c>
      <c r="C27" s="81">
        <v>0.93600000000000005</v>
      </c>
      <c r="D27" s="81">
        <v>0.879</v>
      </c>
      <c r="E27" s="81">
        <v>0.82799999999999996</v>
      </c>
      <c r="F27" s="81">
        <v>0.78100000000000003</v>
      </c>
      <c r="G27" s="81">
        <v>0.73899999999999999</v>
      </c>
      <c r="H27" s="81">
        <v>0.70099999999999996</v>
      </c>
      <c r="I27" s="81">
        <v>0.66600000000000004</v>
      </c>
      <c r="J27" s="81">
        <v>0.63300000000000001</v>
      </c>
      <c r="K27" s="81">
        <v>0.60399999999999998</v>
      </c>
      <c r="L27" s="81">
        <v>0.57599999999999996</v>
      </c>
      <c r="M27" s="81">
        <v>0.55100000000000005</v>
      </c>
      <c r="N27" s="81">
        <v>0.52700000000000002</v>
      </c>
      <c r="O27" s="81">
        <v>0.50600000000000001</v>
      </c>
      <c r="P27" s="81">
        <v>0.48599999999999999</v>
      </c>
      <c r="Q27" s="81">
        <v>0.46800000000000003</v>
      </c>
      <c r="R27" s="81">
        <v>0.45100000000000001</v>
      </c>
      <c r="S27" s="81">
        <v>0.436</v>
      </c>
      <c r="T27" s="81">
        <v>0.42099999999999999</v>
      </c>
      <c r="U27" s="81">
        <v>0.40799999999999997</v>
      </c>
      <c r="V27" s="81">
        <v>0.39600000000000002</v>
      </c>
      <c r="W27" s="81">
        <v>0.38400000000000001</v>
      </c>
      <c r="X27" s="81">
        <v>0.373</v>
      </c>
      <c r="Y27" s="81">
        <v>0.36299999999999999</v>
      </c>
      <c r="Z27" s="81">
        <v>0.35299999999999998</v>
      </c>
      <c r="AA27" s="81">
        <v>0.34399999999999997</v>
      </c>
      <c r="AB27" s="81">
        <v>0.33600000000000002</v>
      </c>
      <c r="AC27" s="81">
        <v>0.32800000000000001</v>
      </c>
      <c r="AD27" s="81">
        <v>0.32</v>
      </c>
      <c r="AE27" s="81">
        <v>0.313</v>
      </c>
      <c r="AF27" s="81">
        <v>0.30599999999999999</v>
      </c>
      <c r="AG27" s="81">
        <v>0.29899999999999999</v>
      </c>
      <c r="AH27" s="81">
        <v>0.29299999999999998</v>
      </c>
      <c r="AI27" s="81">
        <v>0.28699999999999998</v>
      </c>
      <c r="AJ27" s="81">
        <v>0.28100000000000003</v>
      </c>
      <c r="AK27" s="81">
        <v>0.27600000000000002</v>
      </c>
      <c r="AL27" s="81">
        <v>0.27100000000000002</v>
      </c>
      <c r="AM27" s="81">
        <v>0.26600000000000001</v>
      </c>
      <c r="AN27" s="81">
        <v>0.26100000000000001</v>
      </c>
      <c r="AO27" s="81">
        <v>0.25600000000000001</v>
      </c>
      <c r="AP27" s="81">
        <v>0.252</v>
      </c>
      <c r="AQ27" s="81">
        <v>0.247</v>
      </c>
      <c r="AR27" s="81">
        <v>0.24299999999999999</v>
      </c>
      <c r="AS27" s="81">
        <v>0.23899999999999999</v>
      </c>
      <c r="AT27" s="81">
        <v>0.23499999999999999</v>
      </c>
      <c r="AU27" s="81">
        <v>0.23100000000000001</v>
      </c>
      <c r="AV27" s="81">
        <v>0.22800000000000001</v>
      </c>
      <c r="AW27" s="81">
        <v>0.224</v>
      </c>
      <c r="AX27" s="81">
        <v>0.221</v>
      </c>
      <c r="AY27" s="81">
        <v>0.217</v>
      </c>
    </row>
    <row r="28" spans="1:51" x14ac:dyDescent="0.25">
      <c r="A28" s="74">
        <v>1</v>
      </c>
      <c r="B28" s="81">
        <v>0.995</v>
      </c>
      <c r="C28" s="81">
        <v>0.93200000000000005</v>
      </c>
      <c r="D28" s="81">
        <v>0.875</v>
      </c>
      <c r="E28" s="81">
        <v>0.82399999999999995</v>
      </c>
      <c r="F28" s="81">
        <v>0.77800000000000002</v>
      </c>
      <c r="G28" s="81">
        <v>0.73599999999999999</v>
      </c>
      <c r="H28" s="81">
        <v>0.69799999999999995</v>
      </c>
      <c r="I28" s="81">
        <v>0.66300000000000003</v>
      </c>
      <c r="J28" s="81">
        <v>0.63100000000000001</v>
      </c>
      <c r="K28" s="81">
        <v>0.60099999999999998</v>
      </c>
      <c r="L28" s="81">
        <v>0.57399999999999995</v>
      </c>
      <c r="M28" s="81">
        <v>0.54900000000000004</v>
      </c>
      <c r="N28" s="81">
        <v>0.52600000000000002</v>
      </c>
      <c r="O28" s="81">
        <v>0.504</v>
      </c>
      <c r="P28" s="81">
        <v>0.48499999999999999</v>
      </c>
      <c r="Q28" s="81">
        <v>0.46600000000000003</v>
      </c>
      <c r="R28" s="81">
        <v>0.45</v>
      </c>
      <c r="S28" s="81">
        <v>0.435</v>
      </c>
      <c r="T28" s="81">
        <v>0.42</v>
      </c>
      <c r="U28" s="81">
        <v>0.40699999999999997</v>
      </c>
      <c r="V28" s="81">
        <v>0.39500000000000002</v>
      </c>
      <c r="W28" s="81">
        <v>0.38300000000000001</v>
      </c>
      <c r="X28" s="81">
        <v>0.372</v>
      </c>
      <c r="Y28" s="81">
        <v>0.36199999999999999</v>
      </c>
      <c r="Z28" s="81">
        <v>0.35299999999999998</v>
      </c>
      <c r="AA28" s="81">
        <v>0.34399999999999997</v>
      </c>
      <c r="AB28" s="81">
        <v>0.33500000000000002</v>
      </c>
      <c r="AC28" s="81">
        <v>0.32700000000000001</v>
      </c>
      <c r="AD28" s="81">
        <v>0.32</v>
      </c>
      <c r="AE28" s="81">
        <v>0.312</v>
      </c>
      <c r="AF28" s="81">
        <v>0.30499999999999999</v>
      </c>
      <c r="AG28" s="81">
        <v>0.29899999999999999</v>
      </c>
      <c r="AH28" s="81">
        <v>0.29299999999999998</v>
      </c>
      <c r="AI28" s="81">
        <v>0.28699999999999998</v>
      </c>
      <c r="AJ28" s="81">
        <v>0.28100000000000003</v>
      </c>
      <c r="AK28" s="81">
        <v>0.27600000000000002</v>
      </c>
      <c r="AL28" s="81">
        <v>0.27</v>
      </c>
      <c r="AM28" s="81">
        <v>0.26500000000000001</v>
      </c>
      <c r="AN28" s="81">
        <v>0.26</v>
      </c>
      <c r="AO28" s="81">
        <v>0.25600000000000001</v>
      </c>
      <c r="AP28" s="81">
        <v>0.251</v>
      </c>
      <c r="AQ28" s="81">
        <v>0.247</v>
      </c>
      <c r="AR28" s="81">
        <v>0.24299999999999999</v>
      </c>
      <c r="AS28" s="81">
        <v>0.23899999999999999</v>
      </c>
      <c r="AT28" s="81">
        <v>0.23499999999999999</v>
      </c>
      <c r="AU28" s="81">
        <v>0.23100000000000001</v>
      </c>
      <c r="AV28" s="81">
        <v>0.22700000000000001</v>
      </c>
      <c r="AW28" s="81">
        <v>0.224</v>
      </c>
      <c r="AX28" s="81">
        <v>0.22</v>
      </c>
      <c r="AY28" s="81"/>
    </row>
    <row r="29" spans="1:51" x14ac:dyDescent="0.25">
      <c r="A29" s="74">
        <v>2</v>
      </c>
      <c r="B29" s="81">
        <v>0.98899999999999999</v>
      </c>
      <c r="C29" s="81">
        <v>0.92700000000000005</v>
      </c>
      <c r="D29" s="81">
        <v>0.871</v>
      </c>
      <c r="E29" s="81">
        <v>0.82</v>
      </c>
      <c r="F29" s="81">
        <v>0.77400000000000002</v>
      </c>
      <c r="G29" s="81">
        <v>0.73299999999999998</v>
      </c>
      <c r="H29" s="81">
        <v>0.69499999999999995</v>
      </c>
      <c r="I29" s="81">
        <v>0.66</v>
      </c>
      <c r="J29" s="81">
        <v>0.628</v>
      </c>
      <c r="K29" s="81">
        <v>0.59899999999999998</v>
      </c>
      <c r="L29" s="81">
        <v>0.57199999999999995</v>
      </c>
      <c r="M29" s="81">
        <v>0.54700000000000004</v>
      </c>
      <c r="N29" s="81">
        <v>0.52400000000000002</v>
      </c>
      <c r="O29" s="81">
        <v>0.502</v>
      </c>
      <c r="P29" s="81">
        <v>0.48299999999999998</v>
      </c>
      <c r="Q29" s="81">
        <v>0.46500000000000002</v>
      </c>
      <c r="R29" s="81">
        <v>0.44900000000000001</v>
      </c>
      <c r="S29" s="81">
        <v>0.433</v>
      </c>
      <c r="T29" s="81">
        <v>0.41899999999999998</v>
      </c>
      <c r="U29" s="81">
        <v>0.40600000000000003</v>
      </c>
      <c r="V29" s="81">
        <v>0.39400000000000002</v>
      </c>
      <c r="W29" s="81">
        <v>0.38200000000000001</v>
      </c>
      <c r="X29" s="81">
        <v>0.372</v>
      </c>
      <c r="Y29" s="81">
        <v>0.36099999999999999</v>
      </c>
      <c r="Z29" s="81">
        <v>0.35199999999999998</v>
      </c>
      <c r="AA29" s="81">
        <v>0.34300000000000003</v>
      </c>
      <c r="AB29" s="81">
        <v>0.33500000000000002</v>
      </c>
      <c r="AC29" s="81">
        <v>0.32700000000000001</v>
      </c>
      <c r="AD29" s="81">
        <v>0.31900000000000001</v>
      </c>
      <c r="AE29" s="81">
        <v>0.312</v>
      </c>
      <c r="AF29" s="81">
        <v>0.30499999999999999</v>
      </c>
      <c r="AG29" s="81">
        <v>0.29799999999999999</v>
      </c>
      <c r="AH29" s="81">
        <v>0.29199999999999998</v>
      </c>
      <c r="AI29" s="81">
        <v>0.28599999999999998</v>
      </c>
      <c r="AJ29" s="81">
        <v>0.28100000000000003</v>
      </c>
      <c r="AK29" s="81">
        <v>0.27500000000000002</v>
      </c>
      <c r="AL29" s="81">
        <v>0.27</v>
      </c>
      <c r="AM29" s="81">
        <v>0.26500000000000001</v>
      </c>
      <c r="AN29" s="81">
        <v>0.26</v>
      </c>
      <c r="AO29" s="81">
        <v>0.255</v>
      </c>
      <c r="AP29" s="81">
        <v>0.251</v>
      </c>
      <c r="AQ29" s="81">
        <v>0.247</v>
      </c>
      <c r="AR29" s="81">
        <v>0.24199999999999999</v>
      </c>
      <c r="AS29" s="81">
        <v>0.23799999999999999</v>
      </c>
      <c r="AT29" s="81">
        <v>0.23499999999999999</v>
      </c>
      <c r="AU29" s="81">
        <v>0.23100000000000001</v>
      </c>
      <c r="AV29" s="81">
        <v>0.22700000000000001</v>
      </c>
      <c r="AW29" s="81">
        <v>0.224</v>
      </c>
      <c r="AX29" s="81">
        <v>0.22</v>
      </c>
      <c r="AY29" s="81"/>
    </row>
    <row r="30" spans="1:51" x14ac:dyDescent="0.25">
      <c r="A30" s="74">
        <v>3</v>
      </c>
      <c r="B30" s="81">
        <v>0.98399999999999999</v>
      </c>
      <c r="C30" s="81">
        <v>0.92200000000000004</v>
      </c>
      <c r="D30" s="81">
        <v>0.86699999999999999</v>
      </c>
      <c r="E30" s="81">
        <v>0.81599999999999995</v>
      </c>
      <c r="F30" s="81">
        <v>0.77100000000000002</v>
      </c>
      <c r="G30" s="81">
        <v>0.73</v>
      </c>
      <c r="H30" s="81">
        <v>0.69199999999999995</v>
      </c>
      <c r="I30" s="81">
        <v>0.65700000000000003</v>
      </c>
      <c r="J30" s="81">
        <v>0.626</v>
      </c>
      <c r="K30" s="81">
        <v>0.59699999999999998</v>
      </c>
      <c r="L30" s="81">
        <v>0.56999999999999995</v>
      </c>
      <c r="M30" s="81">
        <v>0.54500000000000004</v>
      </c>
      <c r="N30" s="81">
        <v>0.52200000000000002</v>
      </c>
      <c r="O30" s="81">
        <v>0.501</v>
      </c>
      <c r="P30" s="81">
        <v>0.48099999999999998</v>
      </c>
      <c r="Q30" s="81">
        <v>0.46400000000000002</v>
      </c>
      <c r="R30" s="81">
        <v>0.44700000000000001</v>
      </c>
      <c r="S30" s="81">
        <v>0.432</v>
      </c>
      <c r="T30" s="81">
        <v>0.41799999999999998</v>
      </c>
      <c r="U30" s="81">
        <v>0.40500000000000003</v>
      </c>
      <c r="V30" s="81">
        <v>0.39300000000000002</v>
      </c>
      <c r="W30" s="81">
        <v>0.38100000000000001</v>
      </c>
      <c r="X30" s="81">
        <v>0.371</v>
      </c>
      <c r="Y30" s="81">
        <v>0.36099999999999999</v>
      </c>
      <c r="Z30" s="81">
        <v>0.35099999999999998</v>
      </c>
      <c r="AA30" s="81">
        <v>0.34200000000000003</v>
      </c>
      <c r="AB30" s="81">
        <v>0.33400000000000002</v>
      </c>
      <c r="AC30" s="81">
        <v>0.32600000000000001</v>
      </c>
      <c r="AD30" s="81">
        <v>0.318</v>
      </c>
      <c r="AE30" s="81">
        <v>0.311</v>
      </c>
      <c r="AF30" s="81">
        <v>0.30399999999999999</v>
      </c>
      <c r="AG30" s="81">
        <v>0.29799999999999999</v>
      </c>
      <c r="AH30" s="81">
        <v>0.29199999999999998</v>
      </c>
      <c r="AI30" s="81">
        <v>0.28599999999999998</v>
      </c>
      <c r="AJ30" s="81">
        <v>0.28000000000000003</v>
      </c>
      <c r="AK30" s="81">
        <v>0.27500000000000002</v>
      </c>
      <c r="AL30" s="81">
        <v>0.26900000000000002</v>
      </c>
      <c r="AM30" s="81">
        <v>0.26400000000000001</v>
      </c>
      <c r="AN30" s="81">
        <v>0.26</v>
      </c>
      <c r="AO30" s="81">
        <v>0.255</v>
      </c>
      <c r="AP30" s="81">
        <v>0.251</v>
      </c>
      <c r="AQ30" s="81">
        <v>0.246</v>
      </c>
      <c r="AR30" s="81">
        <v>0.24199999999999999</v>
      </c>
      <c r="AS30" s="81">
        <v>0.23799999999999999</v>
      </c>
      <c r="AT30" s="81">
        <v>0.23400000000000001</v>
      </c>
      <c r="AU30" s="81">
        <v>0.23100000000000001</v>
      </c>
      <c r="AV30" s="81">
        <v>0.22700000000000001</v>
      </c>
      <c r="AW30" s="81">
        <v>0.223</v>
      </c>
      <c r="AX30" s="81">
        <v>0.22</v>
      </c>
      <c r="AY30" s="81"/>
    </row>
    <row r="31" spans="1:51" x14ac:dyDescent="0.25">
      <c r="A31" s="74">
        <v>4</v>
      </c>
      <c r="B31" s="81">
        <v>0.97899999999999998</v>
      </c>
      <c r="C31" s="81">
        <v>0.91700000000000004</v>
      </c>
      <c r="D31" s="81">
        <v>0.86199999999999999</v>
      </c>
      <c r="E31" s="81">
        <v>0.81200000000000006</v>
      </c>
      <c r="F31" s="81">
        <v>0.76700000000000002</v>
      </c>
      <c r="G31" s="81">
        <v>0.72599999999999998</v>
      </c>
      <c r="H31" s="81">
        <v>0.68899999999999995</v>
      </c>
      <c r="I31" s="81">
        <v>0.65500000000000003</v>
      </c>
      <c r="J31" s="81">
        <v>0.623</v>
      </c>
      <c r="K31" s="81">
        <v>0.59399999999999997</v>
      </c>
      <c r="L31" s="81">
        <v>0.56799999999999995</v>
      </c>
      <c r="M31" s="81">
        <v>0.54300000000000004</v>
      </c>
      <c r="N31" s="81">
        <v>0.52</v>
      </c>
      <c r="O31" s="81">
        <v>0.499</v>
      </c>
      <c r="P31" s="81">
        <v>0.48</v>
      </c>
      <c r="Q31" s="81">
        <v>0.46200000000000002</v>
      </c>
      <c r="R31" s="81">
        <v>0.44600000000000001</v>
      </c>
      <c r="S31" s="81">
        <v>0.43099999999999999</v>
      </c>
      <c r="T31" s="81">
        <v>0.41699999999999998</v>
      </c>
      <c r="U31" s="81">
        <v>0.40400000000000003</v>
      </c>
      <c r="V31" s="81">
        <v>0.39200000000000002</v>
      </c>
      <c r="W31" s="81">
        <v>0.38</v>
      </c>
      <c r="X31" s="81">
        <v>0.37</v>
      </c>
      <c r="Y31" s="81">
        <v>0.36</v>
      </c>
      <c r="Z31" s="81">
        <v>0.35</v>
      </c>
      <c r="AA31" s="81">
        <v>0.34200000000000003</v>
      </c>
      <c r="AB31" s="81">
        <v>0.33300000000000002</v>
      </c>
      <c r="AC31" s="81">
        <v>0.32500000000000001</v>
      </c>
      <c r="AD31" s="81">
        <v>0.318</v>
      </c>
      <c r="AE31" s="81">
        <v>0.311</v>
      </c>
      <c r="AF31" s="81">
        <v>0.30399999999999999</v>
      </c>
      <c r="AG31" s="81">
        <v>0.29699999999999999</v>
      </c>
      <c r="AH31" s="81">
        <v>0.29099999999999998</v>
      </c>
      <c r="AI31" s="81">
        <v>0.28499999999999998</v>
      </c>
      <c r="AJ31" s="81">
        <v>0.28000000000000003</v>
      </c>
      <c r="AK31" s="81">
        <v>0.27400000000000002</v>
      </c>
      <c r="AL31" s="81">
        <v>0.26900000000000002</v>
      </c>
      <c r="AM31" s="81">
        <v>0.26400000000000001</v>
      </c>
      <c r="AN31" s="81">
        <v>0.25900000000000001</v>
      </c>
      <c r="AO31" s="81">
        <v>0.255</v>
      </c>
      <c r="AP31" s="81">
        <v>0.25</v>
      </c>
      <c r="AQ31" s="81">
        <v>0.246</v>
      </c>
      <c r="AR31" s="81">
        <v>0.24199999999999999</v>
      </c>
      <c r="AS31" s="81">
        <v>0.23799999999999999</v>
      </c>
      <c r="AT31" s="81">
        <v>0.23400000000000001</v>
      </c>
      <c r="AU31" s="81">
        <v>0.23</v>
      </c>
      <c r="AV31" s="81">
        <v>0.22700000000000001</v>
      </c>
      <c r="AW31" s="81">
        <v>0.223</v>
      </c>
      <c r="AX31" s="81">
        <v>0.22</v>
      </c>
      <c r="AY31" s="81"/>
    </row>
    <row r="32" spans="1:51" x14ac:dyDescent="0.25">
      <c r="A32" s="74">
        <v>5</v>
      </c>
      <c r="B32" s="81">
        <v>0.97399999999999998</v>
      </c>
      <c r="C32" s="81">
        <v>0.91300000000000003</v>
      </c>
      <c r="D32" s="81">
        <v>0.85799999999999998</v>
      </c>
      <c r="E32" s="81">
        <v>0.80900000000000005</v>
      </c>
      <c r="F32" s="81">
        <v>0.76400000000000001</v>
      </c>
      <c r="G32" s="81">
        <v>0.72299999999999998</v>
      </c>
      <c r="H32" s="81">
        <v>0.68600000000000005</v>
      </c>
      <c r="I32" s="81">
        <v>0.65200000000000002</v>
      </c>
      <c r="J32" s="81">
        <v>0.621</v>
      </c>
      <c r="K32" s="81">
        <v>0.59199999999999997</v>
      </c>
      <c r="L32" s="81">
        <v>0.56599999999999995</v>
      </c>
      <c r="M32" s="81">
        <v>0.54100000000000004</v>
      </c>
      <c r="N32" s="81">
        <v>0.51800000000000002</v>
      </c>
      <c r="O32" s="81">
        <v>0.498</v>
      </c>
      <c r="P32" s="81">
        <v>0.47799999999999998</v>
      </c>
      <c r="Q32" s="81">
        <v>0.46100000000000002</v>
      </c>
      <c r="R32" s="81">
        <v>0.44500000000000001</v>
      </c>
      <c r="S32" s="81">
        <v>0.43</v>
      </c>
      <c r="T32" s="81">
        <v>0.41599999999999998</v>
      </c>
      <c r="U32" s="81">
        <v>0.40300000000000002</v>
      </c>
      <c r="V32" s="81">
        <v>0.39100000000000001</v>
      </c>
      <c r="W32" s="81">
        <v>0.38</v>
      </c>
      <c r="X32" s="81">
        <v>0.36899999999999999</v>
      </c>
      <c r="Y32" s="81">
        <v>0.35899999999999999</v>
      </c>
      <c r="Z32" s="81">
        <v>0.35</v>
      </c>
      <c r="AA32" s="81">
        <v>0.34100000000000003</v>
      </c>
      <c r="AB32" s="81">
        <v>0.33300000000000002</v>
      </c>
      <c r="AC32" s="81">
        <v>0.32500000000000001</v>
      </c>
      <c r="AD32" s="81">
        <v>0.317</v>
      </c>
      <c r="AE32" s="81">
        <v>0.31</v>
      </c>
      <c r="AF32" s="81">
        <v>0.30299999999999999</v>
      </c>
      <c r="AG32" s="81">
        <v>0.29699999999999999</v>
      </c>
      <c r="AH32" s="81">
        <v>0.29099999999999998</v>
      </c>
      <c r="AI32" s="81">
        <v>0.28499999999999998</v>
      </c>
      <c r="AJ32" s="81">
        <v>0.27900000000000003</v>
      </c>
      <c r="AK32" s="81">
        <v>0.27400000000000002</v>
      </c>
      <c r="AL32" s="81">
        <v>0.26900000000000002</v>
      </c>
      <c r="AM32" s="81">
        <v>0.26400000000000001</v>
      </c>
      <c r="AN32" s="81">
        <v>0.25900000000000001</v>
      </c>
      <c r="AO32" s="81">
        <v>0.254</v>
      </c>
      <c r="AP32" s="81">
        <v>0.25</v>
      </c>
      <c r="AQ32" s="81">
        <v>0.246</v>
      </c>
      <c r="AR32" s="81">
        <v>0.24099999999999999</v>
      </c>
      <c r="AS32" s="81">
        <v>0.23699999999999999</v>
      </c>
      <c r="AT32" s="81">
        <v>0.23400000000000001</v>
      </c>
      <c r="AU32" s="81">
        <v>0.23</v>
      </c>
      <c r="AV32" s="81">
        <v>0.22600000000000001</v>
      </c>
      <c r="AW32" s="81">
        <v>0.223</v>
      </c>
      <c r="AX32" s="81">
        <v>0.219</v>
      </c>
      <c r="AY32" s="81"/>
    </row>
    <row r="33" spans="1:51" x14ac:dyDescent="0.25">
      <c r="A33" s="74">
        <v>6</v>
      </c>
      <c r="B33" s="81">
        <v>0.96799999999999997</v>
      </c>
      <c r="C33" s="81">
        <v>0.90800000000000003</v>
      </c>
      <c r="D33" s="81">
        <v>0.85399999999999998</v>
      </c>
      <c r="E33" s="81">
        <v>0.80500000000000005</v>
      </c>
      <c r="F33" s="81">
        <v>0.76</v>
      </c>
      <c r="G33" s="81">
        <v>0.72</v>
      </c>
      <c r="H33" s="81">
        <v>0.68300000000000005</v>
      </c>
      <c r="I33" s="81">
        <v>0.64900000000000002</v>
      </c>
      <c r="J33" s="81">
        <v>0.61799999999999999</v>
      </c>
      <c r="K33" s="81">
        <v>0.59</v>
      </c>
      <c r="L33" s="81">
        <v>0.56399999999999995</v>
      </c>
      <c r="M33" s="81">
        <v>0.53900000000000003</v>
      </c>
      <c r="N33" s="81">
        <v>0.51700000000000002</v>
      </c>
      <c r="O33" s="81">
        <v>0.496</v>
      </c>
      <c r="P33" s="81">
        <v>0.47699999999999998</v>
      </c>
      <c r="Q33" s="81">
        <v>0.46</v>
      </c>
      <c r="R33" s="81">
        <v>0.443</v>
      </c>
      <c r="S33" s="81">
        <v>0.42899999999999999</v>
      </c>
      <c r="T33" s="81">
        <v>0.41499999999999998</v>
      </c>
      <c r="U33" s="81">
        <v>0.40200000000000002</v>
      </c>
      <c r="V33" s="81">
        <v>0.39</v>
      </c>
      <c r="W33" s="81">
        <v>0.379</v>
      </c>
      <c r="X33" s="81">
        <v>0.36799999999999999</v>
      </c>
      <c r="Y33" s="81">
        <v>0.35799999999999998</v>
      </c>
      <c r="Z33" s="81">
        <v>0.34899999999999998</v>
      </c>
      <c r="AA33" s="81">
        <v>0.34</v>
      </c>
      <c r="AB33" s="81">
        <v>0.33200000000000002</v>
      </c>
      <c r="AC33" s="81">
        <v>0.32400000000000001</v>
      </c>
      <c r="AD33" s="81">
        <v>0.317</v>
      </c>
      <c r="AE33" s="81">
        <v>0.309</v>
      </c>
      <c r="AF33" s="81">
        <v>0.30299999999999999</v>
      </c>
      <c r="AG33" s="81">
        <v>0.29599999999999999</v>
      </c>
      <c r="AH33" s="81">
        <v>0.28999999999999998</v>
      </c>
      <c r="AI33" s="81">
        <v>0.28399999999999997</v>
      </c>
      <c r="AJ33" s="81">
        <v>0.27900000000000003</v>
      </c>
      <c r="AK33" s="81">
        <v>0.27300000000000002</v>
      </c>
      <c r="AL33" s="81">
        <v>0.26800000000000002</v>
      </c>
      <c r="AM33" s="81">
        <v>0.26300000000000001</v>
      </c>
      <c r="AN33" s="81">
        <v>0.25800000000000001</v>
      </c>
      <c r="AO33" s="81">
        <v>0.254</v>
      </c>
      <c r="AP33" s="81">
        <v>0.25</v>
      </c>
      <c r="AQ33" s="81">
        <v>0.245</v>
      </c>
      <c r="AR33" s="81">
        <v>0.24099999999999999</v>
      </c>
      <c r="AS33" s="81">
        <v>0.23699999999999999</v>
      </c>
      <c r="AT33" s="81">
        <v>0.23300000000000001</v>
      </c>
      <c r="AU33" s="81">
        <v>0.23</v>
      </c>
      <c r="AV33" s="81">
        <v>0.22600000000000001</v>
      </c>
      <c r="AW33" s="81">
        <v>0.222</v>
      </c>
      <c r="AX33" s="81">
        <v>0.219</v>
      </c>
      <c r="AY33" s="81"/>
    </row>
    <row r="34" spans="1:51" x14ac:dyDescent="0.25">
      <c r="A34" s="74">
        <v>7</v>
      </c>
      <c r="B34" s="81">
        <v>0.96299999999999997</v>
      </c>
      <c r="C34" s="81">
        <v>0.90300000000000002</v>
      </c>
      <c r="D34" s="81">
        <v>0.84899999999999998</v>
      </c>
      <c r="E34" s="81">
        <v>0.80100000000000005</v>
      </c>
      <c r="F34" s="81">
        <v>0.75700000000000001</v>
      </c>
      <c r="G34" s="81">
        <v>0.71699999999999997</v>
      </c>
      <c r="H34" s="81">
        <v>0.68</v>
      </c>
      <c r="I34" s="81">
        <v>0.64700000000000002</v>
      </c>
      <c r="J34" s="81">
        <v>0.61599999999999999</v>
      </c>
      <c r="K34" s="81">
        <v>0.58799999999999997</v>
      </c>
      <c r="L34" s="81">
        <v>0.56100000000000005</v>
      </c>
      <c r="M34" s="81">
        <v>0.53700000000000003</v>
      </c>
      <c r="N34" s="81">
        <v>0.51500000000000001</v>
      </c>
      <c r="O34" s="81">
        <v>0.49399999999999999</v>
      </c>
      <c r="P34" s="81">
        <v>0.47499999999999998</v>
      </c>
      <c r="Q34" s="81">
        <v>0.45800000000000002</v>
      </c>
      <c r="R34" s="81">
        <v>0.442</v>
      </c>
      <c r="S34" s="81">
        <v>0.42699999999999999</v>
      </c>
      <c r="T34" s="81">
        <v>0.41399999999999998</v>
      </c>
      <c r="U34" s="81">
        <v>0.40100000000000002</v>
      </c>
      <c r="V34" s="81">
        <v>0.38900000000000001</v>
      </c>
      <c r="W34" s="81">
        <v>0.378</v>
      </c>
      <c r="X34" s="81">
        <v>0.36699999999999999</v>
      </c>
      <c r="Y34" s="81">
        <v>0.35699999999999998</v>
      </c>
      <c r="Z34" s="81">
        <v>0.34799999999999998</v>
      </c>
      <c r="AA34" s="81">
        <v>0.33900000000000002</v>
      </c>
      <c r="AB34" s="81">
        <v>0.33100000000000002</v>
      </c>
      <c r="AC34" s="81">
        <v>0.32300000000000001</v>
      </c>
      <c r="AD34" s="81">
        <v>0.316</v>
      </c>
      <c r="AE34" s="81">
        <v>0.309</v>
      </c>
      <c r="AF34" s="81">
        <v>0.30199999999999999</v>
      </c>
      <c r="AG34" s="81">
        <v>0.29599999999999999</v>
      </c>
      <c r="AH34" s="81">
        <v>0.28999999999999998</v>
      </c>
      <c r="AI34" s="81">
        <v>0.28399999999999997</v>
      </c>
      <c r="AJ34" s="81">
        <v>0.27800000000000002</v>
      </c>
      <c r="AK34" s="81">
        <v>0.27300000000000002</v>
      </c>
      <c r="AL34" s="81">
        <v>0.26800000000000002</v>
      </c>
      <c r="AM34" s="81">
        <v>0.26300000000000001</v>
      </c>
      <c r="AN34" s="81">
        <v>0.25800000000000001</v>
      </c>
      <c r="AO34" s="81">
        <v>0.254</v>
      </c>
      <c r="AP34" s="81">
        <v>0.249</v>
      </c>
      <c r="AQ34" s="81">
        <v>0.245</v>
      </c>
      <c r="AR34" s="81">
        <v>0.24099999999999999</v>
      </c>
      <c r="AS34" s="81">
        <v>0.23699999999999999</v>
      </c>
      <c r="AT34" s="81">
        <v>0.23300000000000001</v>
      </c>
      <c r="AU34" s="81">
        <v>0.22900000000000001</v>
      </c>
      <c r="AV34" s="81">
        <v>0.22600000000000001</v>
      </c>
      <c r="AW34" s="81">
        <v>0.222</v>
      </c>
      <c r="AX34" s="81">
        <v>0.219</v>
      </c>
      <c r="AY34" s="81"/>
    </row>
    <row r="35" spans="1:51" x14ac:dyDescent="0.25">
      <c r="A35" s="74">
        <v>8</v>
      </c>
      <c r="B35" s="81">
        <v>0.95799999999999996</v>
      </c>
      <c r="C35" s="81">
        <v>0.89800000000000002</v>
      </c>
      <c r="D35" s="81">
        <v>0.84499999999999997</v>
      </c>
      <c r="E35" s="81">
        <v>0.79700000000000004</v>
      </c>
      <c r="F35" s="81">
        <v>0.753</v>
      </c>
      <c r="G35" s="81">
        <v>0.71399999999999997</v>
      </c>
      <c r="H35" s="81">
        <v>0.67700000000000005</v>
      </c>
      <c r="I35" s="81">
        <v>0.64400000000000002</v>
      </c>
      <c r="J35" s="81">
        <v>0.61299999999999999</v>
      </c>
      <c r="K35" s="81">
        <v>0.58499999999999996</v>
      </c>
      <c r="L35" s="81">
        <v>0.55900000000000005</v>
      </c>
      <c r="M35" s="81">
        <v>0.53500000000000003</v>
      </c>
      <c r="N35" s="81">
        <v>0.51300000000000001</v>
      </c>
      <c r="O35" s="81">
        <v>0.49299999999999999</v>
      </c>
      <c r="P35" s="81">
        <v>0.47399999999999998</v>
      </c>
      <c r="Q35" s="81">
        <v>0.45700000000000002</v>
      </c>
      <c r="R35" s="81">
        <v>0.441</v>
      </c>
      <c r="S35" s="81">
        <v>0.42599999999999999</v>
      </c>
      <c r="T35" s="81">
        <v>0.41299999999999998</v>
      </c>
      <c r="U35" s="81">
        <v>0.4</v>
      </c>
      <c r="V35" s="81">
        <v>0.38800000000000001</v>
      </c>
      <c r="W35" s="81">
        <v>0.377</v>
      </c>
      <c r="X35" s="81">
        <v>0.36599999999999999</v>
      </c>
      <c r="Y35" s="81">
        <v>0.35699999999999998</v>
      </c>
      <c r="Z35" s="81">
        <v>0.34699999999999998</v>
      </c>
      <c r="AA35" s="81">
        <v>0.33900000000000002</v>
      </c>
      <c r="AB35" s="81">
        <v>0.33100000000000002</v>
      </c>
      <c r="AC35" s="81">
        <v>0.32300000000000001</v>
      </c>
      <c r="AD35" s="81">
        <v>0.315</v>
      </c>
      <c r="AE35" s="81">
        <v>0.308</v>
      </c>
      <c r="AF35" s="81">
        <v>0.30199999999999999</v>
      </c>
      <c r="AG35" s="81">
        <v>0.29499999999999998</v>
      </c>
      <c r="AH35" s="81">
        <v>0.28899999999999998</v>
      </c>
      <c r="AI35" s="81">
        <v>0.28299999999999997</v>
      </c>
      <c r="AJ35" s="81">
        <v>0.27800000000000002</v>
      </c>
      <c r="AK35" s="81">
        <v>0.27200000000000002</v>
      </c>
      <c r="AL35" s="81">
        <v>0.26700000000000002</v>
      </c>
      <c r="AM35" s="81">
        <v>0.26200000000000001</v>
      </c>
      <c r="AN35" s="81">
        <v>0.25800000000000001</v>
      </c>
      <c r="AO35" s="81">
        <v>0.253</v>
      </c>
      <c r="AP35" s="81">
        <v>0.249</v>
      </c>
      <c r="AQ35" s="81">
        <v>0.245</v>
      </c>
      <c r="AR35" s="81">
        <v>0.24</v>
      </c>
      <c r="AS35" s="81">
        <v>0.23699999999999999</v>
      </c>
      <c r="AT35" s="81">
        <v>0.23300000000000001</v>
      </c>
      <c r="AU35" s="81">
        <v>0.22900000000000001</v>
      </c>
      <c r="AV35" s="81">
        <v>0.22500000000000001</v>
      </c>
      <c r="AW35" s="81">
        <v>0.222</v>
      </c>
      <c r="AX35" s="81">
        <v>0.219</v>
      </c>
      <c r="AY35" s="81"/>
    </row>
    <row r="36" spans="1:51" x14ac:dyDescent="0.25">
      <c r="A36" s="74">
        <v>9</v>
      </c>
      <c r="B36" s="81">
        <v>0.95199999999999996</v>
      </c>
      <c r="C36" s="81">
        <v>0.89400000000000002</v>
      </c>
      <c r="D36" s="81">
        <v>0.84099999999999997</v>
      </c>
      <c r="E36" s="81">
        <v>0.79300000000000004</v>
      </c>
      <c r="F36" s="81">
        <v>0.75</v>
      </c>
      <c r="G36" s="81">
        <v>0.71</v>
      </c>
      <c r="H36" s="81">
        <v>0.67400000000000004</v>
      </c>
      <c r="I36" s="81">
        <v>0.64100000000000001</v>
      </c>
      <c r="J36" s="81">
        <v>0.61099999999999999</v>
      </c>
      <c r="K36" s="81">
        <v>0.58299999999999996</v>
      </c>
      <c r="L36" s="81">
        <v>0.55700000000000005</v>
      </c>
      <c r="M36" s="81">
        <v>0.53300000000000003</v>
      </c>
      <c r="N36" s="81">
        <v>0.51100000000000001</v>
      </c>
      <c r="O36" s="81">
        <v>0.49099999999999999</v>
      </c>
      <c r="P36" s="81">
        <v>0.47199999999999998</v>
      </c>
      <c r="Q36" s="81">
        <v>0.45500000000000002</v>
      </c>
      <c r="R36" s="81">
        <v>0.44</v>
      </c>
      <c r="S36" s="81">
        <v>0.42499999999999999</v>
      </c>
      <c r="T36" s="81">
        <v>0.41099999999999998</v>
      </c>
      <c r="U36" s="81">
        <v>0.39900000000000002</v>
      </c>
      <c r="V36" s="81">
        <v>0.38700000000000001</v>
      </c>
      <c r="W36" s="81">
        <v>0.376</v>
      </c>
      <c r="X36" s="81">
        <v>0.36599999999999999</v>
      </c>
      <c r="Y36" s="81">
        <v>0.35599999999999998</v>
      </c>
      <c r="Z36" s="81">
        <v>0.34699999999999998</v>
      </c>
      <c r="AA36" s="81">
        <v>0.33800000000000002</v>
      </c>
      <c r="AB36" s="81">
        <v>0.33</v>
      </c>
      <c r="AC36" s="81">
        <v>0.32200000000000001</v>
      </c>
      <c r="AD36" s="81">
        <v>0.315</v>
      </c>
      <c r="AE36" s="81">
        <v>0.308</v>
      </c>
      <c r="AF36" s="81">
        <v>0.30099999999999999</v>
      </c>
      <c r="AG36" s="81">
        <v>0.29499999999999998</v>
      </c>
      <c r="AH36" s="81">
        <v>0.28899999999999998</v>
      </c>
      <c r="AI36" s="81">
        <v>0.28299999999999997</v>
      </c>
      <c r="AJ36" s="81">
        <v>0.27700000000000002</v>
      </c>
      <c r="AK36" s="81">
        <v>0.27200000000000002</v>
      </c>
      <c r="AL36" s="81">
        <v>0.26700000000000002</v>
      </c>
      <c r="AM36" s="81">
        <v>0.26200000000000001</v>
      </c>
      <c r="AN36" s="81">
        <v>0.25700000000000001</v>
      </c>
      <c r="AO36" s="81">
        <v>0.253</v>
      </c>
      <c r="AP36" s="81">
        <v>0.248</v>
      </c>
      <c r="AQ36" s="81">
        <v>0.24399999999999999</v>
      </c>
      <c r="AR36" s="81">
        <v>0.24</v>
      </c>
      <c r="AS36" s="81">
        <v>0.23599999999999999</v>
      </c>
      <c r="AT36" s="81">
        <v>0.23200000000000001</v>
      </c>
      <c r="AU36" s="81">
        <v>0.22900000000000001</v>
      </c>
      <c r="AV36" s="81">
        <v>0.22500000000000001</v>
      </c>
      <c r="AW36" s="81">
        <v>0.222</v>
      </c>
      <c r="AX36" s="81">
        <v>0.218</v>
      </c>
      <c r="AY36" s="81"/>
    </row>
    <row r="37" spans="1:51" x14ac:dyDescent="0.25">
      <c r="A37" s="74">
        <v>10</v>
      </c>
      <c r="B37" s="81">
        <v>0.94699999999999995</v>
      </c>
      <c r="C37" s="81">
        <v>0.88900000000000001</v>
      </c>
      <c r="D37" s="81">
        <v>0.83699999999999997</v>
      </c>
      <c r="E37" s="81">
        <v>0.78900000000000003</v>
      </c>
      <c r="F37" s="81">
        <v>0.746</v>
      </c>
      <c r="G37" s="81">
        <v>0.70699999999999996</v>
      </c>
      <c r="H37" s="81">
        <v>0.67100000000000004</v>
      </c>
      <c r="I37" s="81">
        <v>0.63900000000000001</v>
      </c>
      <c r="J37" s="81">
        <v>0.60799999999999998</v>
      </c>
      <c r="K37" s="81">
        <v>0.58099999999999996</v>
      </c>
      <c r="L37" s="81">
        <v>0.55500000000000005</v>
      </c>
      <c r="M37" s="81">
        <v>0.53100000000000003</v>
      </c>
      <c r="N37" s="81">
        <v>0.50900000000000001</v>
      </c>
      <c r="O37" s="81">
        <v>0.48899999999999999</v>
      </c>
      <c r="P37" s="81">
        <v>0.47099999999999997</v>
      </c>
      <c r="Q37" s="81">
        <v>0.45400000000000001</v>
      </c>
      <c r="R37" s="81">
        <v>0.438</v>
      </c>
      <c r="S37" s="81">
        <v>0.42399999999999999</v>
      </c>
      <c r="T37" s="81">
        <v>0.41</v>
      </c>
      <c r="U37" s="81">
        <v>0.39800000000000002</v>
      </c>
      <c r="V37" s="81">
        <v>0.38600000000000001</v>
      </c>
      <c r="W37" s="81">
        <v>0.375</v>
      </c>
      <c r="X37" s="81">
        <v>0.36499999999999999</v>
      </c>
      <c r="Y37" s="81">
        <v>0.35499999999999998</v>
      </c>
      <c r="Z37" s="81">
        <v>0.34599999999999997</v>
      </c>
      <c r="AA37" s="81">
        <v>0.33700000000000002</v>
      </c>
      <c r="AB37" s="81">
        <v>0.32900000000000001</v>
      </c>
      <c r="AC37" s="81">
        <v>0.32100000000000001</v>
      </c>
      <c r="AD37" s="81">
        <v>0.314</v>
      </c>
      <c r="AE37" s="81">
        <v>0.307</v>
      </c>
      <c r="AF37" s="81">
        <v>0.30099999999999999</v>
      </c>
      <c r="AG37" s="81">
        <v>0.29399999999999998</v>
      </c>
      <c r="AH37" s="81">
        <v>0.28799999999999998</v>
      </c>
      <c r="AI37" s="81">
        <v>0.28199999999999997</v>
      </c>
      <c r="AJ37" s="81">
        <v>0.27700000000000002</v>
      </c>
      <c r="AK37" s="81">
        <v>0.27200000000000002</v>
      </c>
      <c r="AL37" s="81">
        <v>0.26700000000000002</v>
      </c>
      <c r="AM37" s="81">
        <v>0.26200000000000001</v>
      </c>
      <c r="AN37" s="81">
        <v>0.25700000000000001</v>
      </c>
      <c r="AO37" s="81">
        <v>0.252</v>
      </c>
      <c r="AP37" s="81">
        <v>0.248</v>
      </c>
      <c r="AQ37" s="81">
        <v>0.24399999999999999</v>
      </c>
      <c r="AR37" s="81">
        <v>0.24</v>
      </c>
      <c r="AS37" s="81">
        <v>0.23599999999999999</v>
      </c>
      <c r="AT37" s="81">
        <v>0.23200000000000001</v>
      </c>
      <c r="AU37" s="81">
        <v>0.22800000000000001</v>
      </c>
      <c r="AV37" s="81">
        <v>0.22500000000000001</v>
      </c>
      <c r="AW37" s="81">
        <v>0.221</v>
      </c>
      <c r="AX37" s="81">
        <v>0.218</v>
      </c>
      <c r="AY37" s="81"/>
    </row>
    <row r="38" spans="1:51" x14ac:dyDescent="0.25">
      <c r="A38" s="74">
        <v>11</v>
      </c>
      <c r="B38" s="81">
        <v>0.94199999999999995</v>
      </c>
      <c r="C38" s="81">
        <v>0.88400000000000001</v>
      </c>
      <c r="D38" s="81">
        <v>0.83199999999999996</v>
      </c>
      <c r="E38" s="81">
        <v>0.78500000000000003</v>
      </c>
      <c r="F38" s="81">
        <v>0.74299999999999999</v>
      </c>
      <c r="G38" s="81">
        <v>0.70399999999999996</v>
      </c>
      <c r="H38" s="81">
        <v>0.66800000000000004</v>
      </c>
      <c r="I38" s="81">
        <v>0.63600000000000001</v>
      </c>
      <c r="J38" s="81">
        <v>0.60599999999999998</v>
      </c>
      <c r="K38" s="81">
        <v>0.57799999999999996</v>
      </c>
      <c r="L38" s="81">
        <v>0.55300000000000005</v>
      </c>
      <c r="M38" s="81">
        <v>0.52900000000000003</v>
      </c>
      <c r="N38" s="81">
        <v>0.50800000000000001</v>
      </c>
      <c r="O38" s="81">
        <v>0.48799999999999999</v>
      </c>
      <c r="P38" s="81">
        <v>0.46899999999999997</v>
      </c>
      <c r="Q38" s="81">
        <v>0.45300000000000001</v>
      </c>
      <c r="R38" s="81">
        <v>0.437</v>
      </c>
      <c r="S38" s="81">
        <v>0.42299999999999999</v>
      </c>
      <c r="T38" s="81">
        <v>0.40899999999999997</v>
      </c>
      <c r="U38" s="81">
        <v>0.39700000000000002</v>
      </c>
      <c r="V38" s="81">
        <v>0.38500000000000001</v>
      </c>
      <c r="W38" s="81">
        <v>0.374</v>
      </c>
      <c r="X38" s="81">
        <v>0.36399999999999999</v>
      </c>
      <c r="Y38" s="81">
        <v>0.35399999999999998</v>
      </c>
      <c r="Z38" s="81">
        <v>0.34499999999999997</v>
      </c>
      <c r="AA38" s="81">
        <v>0.33700000000000002</v>
      </c>
      <c r="AB38" s="81">
        <v>0.32800000000000001</v>
      </c>
      <c r="AC38" s="81">
        <v>0.32100000000000001</v>
      </c>
      <c r="AD38" s="81">
        <v>0.314</v>
      </c>
      <c r="AE38" s="81">
        <v>0.307</v>
      </c>
      <c r="AF38" s="81">
        <v>0.3</v>
      </c>
      <c r="AG38" s="81">
        <v>0.29399999999999998</v>
      </c>
      <c r="AH38" s="81">
        <v>0.28799999999999998</v>
      </c>
      <c r="AI38" s="81">
        <v>0.28199999999999997</v>
      </c>
      <c r="AJ38" s="81">
        <v>0.27600000000000002</v>
      </c>
      <c r="AK38" s="81">
        <v>0.27100000000000002</v>
      </c>
      <c r="AL38" s="81">
        <v>0.26600000000000001</v>
      </c>
      <c r="AM38" s="81">
        <v>0.26100000000000001</v>
      </c>
      <c r="AN38" s="81">
        <v>0.25700000000000001</v>
      </c>
      <c r="AO38" s="81">
        <v>0.252</v>
      </c>
      <c r="AP38" s="81">
        <v>0.248</v>
      </c>
      <c r="AQ38" s="81">
        <v>0.24399999999999999</v>
      </c>
      <c r="AR38" s="81">
        <v>0.23899999999999999</v>
      </c>
      <c r="AS38" s="81">
        <v>0.23599999999999999</v>
      </c>
      <c r="AT38" s="81">
        <v>0.23200000000000001</v>
      </c>
      <c r="AU38" s="81">
        <v>0.22800000000000001</v>
      </c>
      <c r="AV38" s="81">
        <v>0.22500000000000001</v>
      </c>
      <c r="AW38" s="81">
        <v>0.221</v>
      </c>
      <c r="AX38" s="81">
        <v>0.218</v>
      </c>
      <c r="AY38" s="81"/>
    </row>
    <row r="39" spans="1:51" x14ac:dyDescent="0.25">
      <c r="A39"/>
      <c r="B39"/>
    </row>
    <row r="40" spans="1:51" ht="27.65" customHeight="1" x14ac:dyDescent="0.25">
      <c r="A40"/>
      <c r="B40"/>
    </row>
    <row r="41" spans="1:51" x14ac:dyDescent="0.25">
      <c r="A41"/>
      <c r="B41"/>
    </row>
    <row r="42" spans="1:51" x14ac:dyDescent="0.25">
      <c r="A42"/>
      <c r="B42"/>
    </row>
    <row r="43" spans="1:51" x14ac:dyDescent="0.25">
      <c r="A43"/>
      <c r="B43"/>
    </row>
    <row r="44" spans="1:51" x14ac:dyDescent="0.25">
      <c r="A44"/>
      <c r="B44"/>
    </row>
    <row r="45" spans="1:51" x14ac:dyDescent="0.25">
      <c r="A45"/>
      <c r="B45"/>
    </row>
    <row r="46" spans="1:51" x14ac:dyDescent="0.25">
      <c r="A46"/>
      <c r="B46"/>
    </row>
    <row r="47" spans="1:51" x14ac:dyDescent="0.25">
      <c r="A47"/>
      <c r="B47"/>
    </row>
    <row r="48" spans="1:51"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sheetData>
  <sheetProtection algorithmName="SHA-512" hashValue="rJbh30k39kjk0KXE9gs4jNOxCOyKKPB9yCp66ZUgCXE4E5dHcwAHnJhpAjhitUjXwS+IPMnH/gnWdIclnLnppQ==" saltValue="7bp8vI4TuP3OX2TFWqViKg==" spinCount="100000" sheet="1" objects="1" scenarios="1"/>
  <conditionalFormatting sqref="B26:AY38">
    <cfRule type="expression" dxfId="111" priority="25" stopIfTrue="1">
      <formula>MOD(ROW(),2)=0</formula>
    </cfRule>
    <cfRule type="expression" dxfId="110" priority="26" stopIfTrue="1">
      <formula>MOD(ROW(),2)&lt;&gt;0</formula>
    </cfRule>
  </conditionalFormatting>
  <conditionalFormatting sqref="A26:A38">
    <cfRule type="expression" dxfId="109" priority="23" stopIfTrue="1">
      <formula>MOD(ROW(),2)=0</formula>
    </cfRule>
    <cfRule type="expression" dxfId="108" priority="24" stopIfTrue="1">
      <formula>MOD(ROW(),2)&lt;&gt;0</formula>
    </cfRule>
  </conditionalFormatting>
  <conditionalFormatting sqref="A6:A21">
    <cfRule type="expression" dxfId="107" priority="13" stopIfTrue="1">
      <formula>MOD(ROW(),2)=0</formula>
    </cfRule>
    <cfRule type="expression" dxfId="106" priority="14" stopIfTrue="1">
      <formula>MOD(ROW(),2)&lt;&gt;0</formula>
    </cfRule>
  </conditionalFormatting>
  <conditionalFormatting sqref="D6:AY21">
    <cfRule type="expression" dxfId="105" priority="15" stopIfTrue="1">
      <formula>MOD(ROW(),2)=0</formula>
    </cfRule>
    <cfRule type="expression" dxfId="104" priority="16" stopIfTrue="1">
      <formula>MOD(ROW(),2)&lt;&gt;0</formula>
    </cfRule>
  </conditionalFormatting>
  <conditionalFormatting sqref="B6:C16">
    <cfRule type="expression" dxfId="103" priority="9" stopIfTrue="1">
      <formula>MOD(ROW(),2)=0</formula>
    </cfRule>
    <cfRule type="expression" dxfId="102" priority="10" stopIfTrue="1">
      <formula>MOD(ROW(),2)&lt;&gt;0</formula>
    </cfRule>
  </conditionalFormatting>
  <conditionalFormatting sqref="B18:C18 B17">
    <cfRule type="expression" dxfId="101" priority="11" stopIfTrue="1">
      <formula>MOD(ROW(),2)=0</formula>
    </cfRule>
    <cfRule type="expression" dxfId="100" priority="12" stopIfTrue="1">
      <formula>MOD(ROW(),2)&lt;&gt;0</formula>
    </cfRule>
  </conditionalFormatting>
  <conditionalFormatting sqref="C17">
    <cfRule type="expression" dxfId="99" priority="7" stopIfTrue="1">
      <formula>MOD(ROW(),2)=0</formula>
    </cfRule>
    <cfRule type="expression" dxfId="98" priority="8" stopIfTrue="1">
      <formula>MOD(ROW(),2)&lt;&gt;0</formula>
    </cfRule>
  </conditionalFormatting>
  <conditionalFormatting sqref="B20:B21">
    <cfRule type="expression" dxfId="97" priority="3" stopIfTrue="1">
      <formula>MOD(ROW(),2)=0</formula>
    </cfRule>
    <cfRule type="expression" dxfId="96" priority="4" stopIfTrue="1">
      <formula>MOD(ROW(),2)&lt;&gt;0</formula>
    </cfRule>
  </conditionalFormatting>
  <conditionalFormatting sqref="C19:C21">
    <cfRule type="expression" dxfId="95" priority="5" stopIfTrue="1">
      <formula>MOD(ROW(),2)=0</formula>
    </cfRule>
    <cfRule type="expression" dxfId="94" priority="6" stopIfTrue="1">
      <formula>MOD(ROW(),2)&lt;&gt;0</formula>
    </cfRule>
  </conditionalFormatting>
  <conditionalFormatting sqref="B19">
    <cfRule type="expression" dxfId="93" priority="1" stopIfTrue="1">
      <formula>MOD(ROW(),2)=0</formula>
    </cfRule>
    <cfRule type="expression" dxfId="92" priority="2" stopIfTrue="1">
      <formula>MOD(ROW(),2)&lt;&gt;0</formula>
    </cfRule>
  </conditionalFormatting>
  <hyperlinks>
    <hyperlink ref="B24" location="Assumptions!A1" display="Assumptions" xr:uid="{D9072ADA-517B-4FE0-AD75-2E0E346D655E}"/>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F00-000000000000}">
  <sheetPr codeName="Sheet134"/>
  <dimension ref="A1:K38"/>
  <sheetViews>
    <sheetView showGridLines="0" zoomScale="85" zoomScaleNormal="85" workbookViewId="0">
      <selection activeCell="A4" sqref="A4"/>
    </sheetView>
  </sheetViews>
  <sheetFormatPr defaultColWidth="10" defaultRowHeight="12.5" x14ac:dyDescent="0.25"/>
  <cols>
    <col min="1" max="1" width="31.6328125" style="28" customWidth="1"/>
    <col min="2" max="2" width="22.6328125" style="28" customWidth="1"/>
    <col min="3" max="3" width="10.36328125" style="28" customWidth="1"/>
    <col min="4" max="4" width="10" style="28" customWidth="1"/>
    <col min="5"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Scheme Pays LTA - x-625</v>
      </c>
      <c r="B3" s="43"/>
      <c r="C3" s="43"/>
      <c r="D3" s="43"/>
      <c r="E3" s="43"/>
      <c r="F3" s="43"/>
      <c r="G3" s="43"/>
      <c r="H3" s="43"/>
      <c r="I3" s="43"/>
    </row>
    <row r="4" spans="1:11" x14ac:dyDescent="0.25">
      <c r="A4" s="45"/>
    </row>
    <row r="6" spans="1:11" ht="13" x14ac:dyDescent="0.3">
      <c r="A6" s="76" t="s">
        <v>606</v>
      </c>
      <c r="B6" s="78" t="s">
        <v>607</v>
      </c>
      <c r="C6" s="78"/>
    </row>
    <row r="7" spans="1:11" x14ac:dyDescent="0.25">
      <c r="A7" s="77" t="s">
        <v>273</v>
      </c>
      <c r="B7" s="79" t="s">
        <v>72</v>
      </c>
      <c r="C7" s="79"/>
    </row>
    <row r="8" spans="1:11" x14ac:dyDescent="0.25">
      <c r="A8" s="77" t="s">
        <v>274</v>
      </c>
      <c r="B8" s="79">
        <v>2015</v>
      </c>
      <c r="C8" s="79"/>
    </row>
    <row r="9" spans="1:11" ht="13.5" customHeight="1" x14ac:dyDescent="0.25">
      <c r="A9" s="77" t="s">
        <v>275</v>
      </c>
      <c r="B9" s="79" t="s">
        <v>545</v>
      </c>
      <c r="C9" s="79"/>
    </row>
    <row r="10" spans="1:11" ht="55.25" customHeight="1" x14ac:dyDescent="0.25">
      <c r="A10" s="77" t="s">
        <v>6</v>
      </c>
      <c r="B10" s="79" t="s">
        <v>588</v>
      </c>
      <c r="C10" s="79"/>
    </row>
    <row r="11" spans="1:11" x14ac:dyDescent="0.25">
      <c r="A11" s="77" t="s">
        <v>276</v>
      </c>
      <c r="B11" s="79" t="s">
        <v>308</v>
      </c>
      <c r="C11" s="79"/>
    </row>
    <row r="12" spans="1:11" x14ac:dyDescent="0.25">
      <c r="A12" s="77" t="s">
        <v>277</v>
      </c>
      <c r="B12" s="79" t="s">
        <v>290</v>
      </c>
      <c r="C12" s="79"/>
    </row>
    <row r="13" spans="1:11" x14ac:dyDescent="0.25">
      <c r="A13" s="77" t="s">
        <v>614</v>
      </c>
      <c r="B13" s="79">
        <v>0</v>
      </c>
      <c r="C13" s="79"/>
    </row>
    <row r="14" spans="1:11" x14ac:dyDescent="0.25">
      <c r="A14" s="77" t="s">
        <v>279</v>
      </c>
      <c r="B14" s="79">
        <v>625</v>
      </c>
      <c r="C14" s="79"/>
    </row>
    <row r="15" spans="1:11" x14ac:dyDescent="0.25">
      <c r="A15" s="77" t="s">
        <v>617</v>
      </c>
      <c r="B15" s="79">
        <v>625</v>
      </c>
      <c r="C15" s="79"/>
    </row>
    <row r="16" spans="1:11" x14ac:dyDescent="0.25">
      <c r="A16" s="77" t="s">
        <v>281</v>
      </c>
      <c r="B16" s="79" t="s">
        <v>590</v>
      </c>
      <c r="C16" s="79"/>
    </row>
    <row r="17" spans="1:3" ht="79.5" customHeight="1" x14ac:dyDescent="0.25">
      <c r="A17" s="77" t="s">
        <v>282</v>
      </c>
      <c r="B17" s="203"/>
      <c r="C17" s="203"/>
    </row>
    <row r="18" spans="1:3" x14ac:dyDescent="0.25">
      <c r="A18" s="77" t="s">
        <v>283</v>
      </c>
      <c r="B18" s="142">
        <v>45135</v>
      </c>
      <c r="C18" s="79"/>
    </row>
    <row r="19" spans="1:3" x14ac:dyDescent="0.25">
      <c r="A19" s="77" t="s">
        <v>284</v>
      </c>
      <c r="B19" s="142">
        <v>45135</v>
      </c>
      <c r="C19" s="79"/>
    </row>
    <row r="20" spans="1:3" x14ac:dyDescent="0.25">
      <c r="A20" s="77" t="s">
        <v>285</v>
      </c>
      <c r="B20" s="79" t="s">
        <v>549</v>
      </c>
      <c r="C20" s="79"/>
    </row>
    <row r="21" spans="1:3" x14ac:dyDescent="0.25">
      <c r="A21" s="77" t="s">
        <v>689</v>
      </c>
      <c r="B21" s="79" t="s">
        <v>294</v>
      </c>
      <c r="C21" s="79"/>
    </row>
    <row r="23" spans="1:3" x14ac:dyDescent="0.25">
      <c r="B23" s="84" t="str">
        <f>HYPERLINK("#'Factor List'!A1","Back to Factor List")</f>
        <v>Back to Factor List</v>
      </c>
    </row>
    <row r="24" spans="1:3" x14ac:dyDescent="0.25">
      <c r="B24" s="84" t="str">
        <f>HYPERLINK("#'Assumptions'!A1","Assumptions")</f>
        <v>Assumptions</v>
      </c>
    </row>
    <row r="26" spans="1:3" x14ac:dyDescent="0.25">
      <c r="A26"/>
      <c r="B26"/>
    </row>
    <row r="27" spans="1:3" x14ac:dyDescent="0.25">
      <c r="A27"/>
      <c r="B27"/>
    </row>
    <row r="28" spans="1:3" x14ac:dyDescent="0.25">
      <c r="A28"/>
      <c r="B28"/>
    </row>
    <row r="29" spans="1:3" x14ac:dyDescent="0.25">
      <c r="A29"/>
      <c r="B29"/>
    </row>
    <row r="30" spans="1:3" x14ac:dyDescent="0.25">
      <c r="A30"/>
      <c r="B30"/>
    </row>
    <row r="31" spans="1:3" x14ac:dyDescent="0.25">
      <c r="A31"/>
      <c r="B31"/>
    </row>
    <row r="32" spans="1:3" x14ac:dyDescent="0.25">
      <c r="A32"/>
      <c r="B32"/>
    </row>
    <row r="33" spans="1:2" x14ac:dyDescent="0.25">
      <c r="A33"/>
      <c r="B33"/>
    </row>
    <row r="34" spans="1:2" x14ac:dyDescent="0.25">
      <c r="A34"/>
      <c r="B34"/>
    </row>
    <row r="35" spans="1:2" x14ac:dyDescent="0.25">
      <c r="A35"/>
      <c r="B35"/>
    </row>
    <row r="36" spans="1:2" x14ac:dyDescent="0.25">
      <c r="A36"/>
      <c r="B36"/>
    </row>
    <row r="37" spans="1:2" x14ac:dyDescent="0.25">
      <c r="A37"/>
      <c r="B37"/>
    </row>
    <row r="38" spans="1:2" x14ac:dyDescent="0.25">
      <c r="A38"/>
      <c r="B38"/>
    </row>
  </sheetData>
  <sheetProtection algorithmName="SHA-512" hashValue="KmT7u7M+XIz807UNctK0snsDWQO6OCT4mNVoYGE+wLmf6poJyGywnTdYFUTKnGisXKjLqv4FvFUEfOUSa+74sQ==" saltValue="i6kIjLgioVKSw2c/Z/wxrQ==" spinCount="100000" sheet="1" objects="1" scenarios="1"/>
  <conditionalFormatting sqref="A6:A21">
    <cfRule type="expression" dxfId="91" priority="17" stopIfTrue="1">
      <formula>MOD(ROW(),2)=0</formula>
    </cfRule>
    <cfRule type="expression" dxfId="90" priority="18" stopIfTrue="1">
      <formula>MOD(ROW(),2)&lt;&gt;0</formula>
    </cfRule>
  </conditionalFormatting>
  <conditionalFormatting sqref="B6:C16">
    <cfRule type="expression" dxfId="89" priority="9" stopIfTrue="1">
      <formula>MOD(ROW(),2)=0</formula>
    </cfRule>
    <cfRule type="expression" dxfId="88" priority="10" stopIfTrue="1">
      <formula>MOD(ROW(),2)&lt;&gt;0</formula>
    </cfRule>
  </conditionalFormatting>
  <conditionalFormatting sqref="B18:C18 B17">
    <cfRule type="expression" dxfId="87" priority="11" stopIfTrue="1">
      <formula>MOD(ROW(),2)=0</formula>
    </cfRule>
    <cfRule type="expression" dxfId="86" priority="12" stopIfTrue="1">
      <formula>MOD(ROW(),2)&lt;&gt;0</formula>
    </cfRule>
  </conditionalFormatting>
  <conditionalFormatting sqref="C17">
    <cfRule type="expression" dxfId="85" priority="7" stopIfTrue="1">
      <formula>MOD(ROW(),2)=0</formula>
    </cfRule>
    <cfRule type="expression" dxfId="84" priority="8" stopIfTrue="1">
      <formula>MOD(ROW(),2)&lt;&gt;0</formula>
    </cfRule>
  </conditionalFormatting>
  <conditionalFormatting sqref="B20:B21">
    <cfRule type="expression" dxfId="83" priority="3" stopIfTrue="1">
      <formula>MOD(ROW(),2)=0</formula>
    </cfRule>
    <cfRule type="expression" dxfId="82" priority="4" stopIfTrue="1">
      <formula>MOD(ROW(),2)&lt;&gt;0</formula>
    </cfRule>
  </conditionalFormatting>
  <conditionalFormatting sqref="C19:C21">
    <cfRule type="expression" dxfId="81" priority="5" stopIfTrue="1">
      <formula>MOD(ROW(),2)=0</formula>
    </cfRule>
    <cfRule type="expression" dxfId="80" priority="6" stopIfTrue="1">
      <formula>MOD(ROW(),2)&lt;&gt;0</formula>
    </cfRule>
  </conditionalFormatting>
  <conditionalFormatting sqref="B19">
    <cfRule type="expression" dxfId="79" priority="1" stopIfTrue="1">
      <formula>MOD(ROW(),2)=0</formula>
    </cfRule>
    <cfRule type="expression" dxfId="78" priority="2" stopIfTrue="1">
      <formula>MOD(ROW(),2)&lt;&gt;0</formula>
    </cfRule>
  </conditionalFormatting>
  <hyperlinks>
    <hyperlink ref="B24" location="Assumptions!A1" display="Assumptions" xr:uid="{4170411C-D5C2-4C1F-9047-5788A7D84912}"/>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000-000000000000}">
  <sheetPr codeName="Sheet135"/>
  <dimension ref="A1:K24"/>
  <sheetViews>
    <sheetView showGridLines="0" zoomScale="85" zoomScaleNormal="85" workbookViewId="0">
      <selection activeCell="A4" sqref="A4"/>
    </sheetView>
  </sheetViews>
  <sheetFormatPr defaultColWidth="10" defaultRowHeight="12.5" x14ac:dyDescent="0.25"/>
  <cols>
    <col min="1" max="1" width="31.6328125" style="28" customWidth="1"/>
    <col min="2" max="2" width="22.6328125" style="28" customWidth="1"/>
    <col min="3" max="3" width="10.36328125" style="28" customWidth="1"/>
    <col min="4" max="4" width="10" style="28" customWidth="1"/>
    <col min="5"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Scheme Pays LTA - x-626</v>
      </c>
      <c r="B3" s="43"/>
      <c r="C3" s="43"/>
      <c r="D3" s="43"/>
      <c r="E3" s="43"/>
      <c r="F3" s="43"/>
      <c r="G3" s="43"/>
      <c r="H3" s="43"/>
      <c r="I3" s="43"/>
    </row>
    <row r="4" spans="1:11" x14ac:dyDescent="0.25">
      <c r="A4" s="45"/>
    </row>
    <row r="6" spans="1:11" ht="13" x14ac:dyDescent="0.3">
      <c r="A6" s="76" t="s">
        <v>606</v>
      </c>
      <c r="B6" s="78" t="s">
        <v>607</v>
      </c>
      <c r="C6" s="78"/>
    </row>
    <row r="7" spans="1:11" x14ac:dyDescent="0.25">
      <c r="A7" s="77" t="s">
        <v>273</v>
      </c>
      <c r="B7" s="79" t="s">
        <v>72</v>
      </c>
      <c r="C7" s="79"/>
    </row>
    <row r="8" spans="1:11" x14ac:dyDescent="0.25">
      <c r="A8" s="77" t="s">
        <v>274</v>
      </c>
      <c r="B8" s="79">
        <v>2015</v>
      </c>
      <c r="C8" s="79"/>
    </row>
    <row r="9" spans="1:11" ht="17.75" customHeight="1" x14ac:dyDescent="0.25">
      <c r="A9" s="77" t="s">
        <v>275</v>
      </c>
      <c r="B9" s="79" t="s">
        <v>545</v>
      </c>
      <c r="C9" s="79"/>
    </row>
    <row r="10" spans="1:11" ht="43.5" customHeight="1" x14ac:dyDescent="0.25">
      <c r="A10" s="77" t="s">
        <v>6</v>
      </c>
      <c r="B10" s="79" t="s">
        <v>591</v>
      </c>
      <c r="C10" s="79"/>
    </row>
    <row r="11" spans="1:11" x14ac:dyDescent="0.25">
      <c r="A11" s="77" t="s">
        <v>276</v>
      </c>
      <c r="B11" s="79" t="s">
        <v>308</v>
      </c>
      <c r="C11" s="79"/>
    </row>
    <row r="12" spans="1:11" x14ac:dyDescent="0.25">
      <c r="A12" s="77" t="s">
        <v>277</v>
      </c>
      <c r="B12" s="79" t="s">
        <v>290</v>
      </c>
      <c r="C12" s="79"/>
    </row>
    <row r="13" spans="1:11" x14ac:dyDescent="0.25">
      <c r="A13" s="77" t="s">
        <v>614</v>
      </c>
      <c r="B13" s="79">
        <v>0</v>
      </c>
      <c r="C13" s="79"/>
    </row>
    <row r="14" spans="1:11" x14ac:dyDescent="0.25">
      <c r="A14" s="77" t="s">
        <v>279</v>
      </c>
      <c r="B14" s="79">
        <v>626</v>
      </c>
      <c r="C14" s="79"/>
    </row>
    <row r="15" spans="1:11" x14ac:dyDescent="0.25">
      <c r="A15" s="77" t="s">
        <v>617</v>
      </c>
      <c r="B15" s="79">
        <v>626</v>
      </c>
      <c r="C15" s="79"/>
    </row>
    <row r="16" spans="1:11" x14ac:dyDescent="0.25">
      <c r="A16" s="77" t="s">
        <v>281</v>
      </c>
      <c r="B16" s="79" t="s">
        <v>593</v>
      </c>
      <c r="C16" s="79"/>
    </row>
    <row r="17" spans="1:3" ht="84" customHeight="1" x14ac:dyDescent="0.25">
      <c r="A17" s="77" t="s">
        <v>282</v>
      </c>
      <c r="B17" s="203"/>
      <c r="C17" s="203"/>
    </row>
    <row r="18" spans="1:3" x14ac:dyDescent="0.25">
      <c r="A18" s="77" t="s">
        <v>283</v>
      </c>
      <c r="B18" s="142">
        <v>45135</v>
      </c>
      <c r="C18" s="79"/>
    </row>
    <row r="19" spans="1:3" x14ac:dyDescent="0.25">
      <c r="A19" s="77" t="s">
        <v>284</v>
      </c>
      <c r="B19" s="142">
        <v>45135</v>
      </c>
      <c r="C19" s="79"/>
    </row>
    <row r="20" spans="1:3" x14ac:dyDescent="0.25">
      <c r="A20" s="77" t="s">
        <v>285</v>
      </c>
      <c r="B20" s="79" t="s">
        <v>549</v>
      </c>
      <c r="C20" s="79"/>
    </row>
    <row r="21" spans="1:3" x14ac:dyDescent="0.25">
      <c r="A21" s="77" t="s">
        <v>689</v>
      </c>
      <c r="B21" s="79" t="s">
        <v>294</v>
      </c>
      <c r="C21" s="79"/>
    </row>
    <row r="23" spans="1:3" x14ac:dyDescent="0.25">
      <c r="B23" s="84" t="str">
        <f>HYPERLINK("#'Factor List'!A1","Back to Factor List")</f>
        <v>Back to Factor List</v>
      </c>
    </row>
    <row r="24" spans="1:3" x14ac:dyDescent="0.25">
      <c r="B24" s="84" t="str">
        <f>HYPERLINK("#'Assumptions'!A1","Assumptions")</f>
        <v>Assumptions</v>
      </c>
    </row>
  </sheetData>
  <sheetProtection algorithmName="SHA-512" hashValue="1obbg65HZsnSzCw7f+b00gsVth33JiHTK66EZwJ14XKYneKIeNe6o29+jonWAw9/iLmLx9Jx72sNMgU0SFN8sg==" saltValue="sWBIh8x+Uw1EVrwcYV6ufg==" spinCount="100000" sheet="1" objects="1" scenarios="1"/>
  <conditionalFormatting sqref="A6:A21">
    <cfRule type="expression" dxfId="77" priority="17" stopIfTrue="1">
      <formula>MOD(ROW(),2)=0</formula>
    </cfRule>
    <cfRule type="expression" dxfId="76" priority="18" stopIfTrue="1">
      <formula>MOD(ROW(),2)&lt;&gt;0</formula>
    </cfRule>
  </conditionalFormatting>
  <conditionalFormatting sqref="B6:C16">
    <cfRule type="expression" dxfId="75" priority="9" stopIfTrue="1">
      <formula>MOD(ROW(),2)=0</formula>
    </cfRule>
    <cfRule type="expression" dxfId="74" priority="10" stopIfTrue="1">
      <formula>MOD(ROW(),2)&lt;&gt;0</formula>
    </cfRule>
  </conditionalFormatting>
  <conditionalFormatting sqref="B18:C18 B17">
    <cfRule type="expression" dxfId="73" priority="11" stopIfTrue="1">
      <formula>MOD(ROW(),2)=0</formula>
    </cfRule>
    <cfRule type="expression" dxfId="72" priority="12" stopIfTrue="1">
      <formula>MOD(ROW(),2)&lt;&gt;0</formula>
    </cfRule>
  </conditionalFormatting>
  <conditionalFormatting sqref="C17">
    <cfRule type="expression" dxfId="71" priority="7" stopIfTrue="1">
      <formula>MOD(ROW(),2)=0</formula>
    </cfRule>
    <cfRule type="expression" dxfId="70" priority="8" stopIfTrue="1">
      <formula>MOD(ROW(),2)&lt;&gt;0</formula>
    </cfRule>
  </conditionalFormatting>
  <conditionalFormatting sqref="B20:B21">
    <cfRule type="expression" dxfId="69" priority="3" stopIfTrue="1">
      <formula>MOD(ROW(),2)=0</formula>
    </cfRule>
    <cfRule type="expression" dxfId="68" priority="4" stopIfTrue="1">
      <formula>MOD(ROW(),2)&lt;&gt;0</formula>
    </cfRule>
  </conditionalFormatting>
  <conditionalFormatting sqref="C19:C21">
    <cfRule type="expression" dxfId="67" priority="5" stopIfTrue="1">
      <formula>MOD(ROW(),2)=0</formula>
    </cfRule>
    <cfRule type="expression" dxfId="66" priority="6" stopIfTrue="1">
      <formula>MOD(ROW(),2)&lt;&gt;0</formula>
    </cfRule>
  </conditionalFormatting>
  <conditionalFormatting sqref="B19">
    <cfRule type="expression" dxfId="65" priority="1" stopIfTrue="1">
      <formula>MOD(ROW(),2)=0</formula>
    </cfRule>
    <cfRule type="expression" dxfId="64" priority="2" stopIfTrue="1">
      <formula>MOD(ROW(),2)&lt;&gt;0</formula>
    </cfRule>
  </conditionalFormatting>
  <hyperlinks>
    <hyperlink ref="B24" location="Assumptions!A1" display="Assumptions" xr:uid="{CC9529ED-04B8-4D0C-AC59-6971C2892C3B}"/>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100-000000000000}">
  <sheetPr codeName="Sheet68"/>
  <dimension ref="A1:M58"/>
  <sheetViews>
    <sheetView showGridLines="0" zoomScale="85" zoomScaleNormal="85" workbookViewId="0">
      <selection activeCell="A4" sqref="A4"/>
    </sheetView>
  </sheetViews>
  <sheetFormatPr defaultColWidth="10" defaultRowHeight="12.5" x14ac:dyDescent="0.25"/>
  <cols>
    <col min="1" max="1" width="31.6328125" style="28" customWidth="1"/>
    <col min="2" max="2" width="27.36328125" style="28" customWidth="1"/>
    <col min="3" max="13" width="22.6328125" style="28" customWidth="1"/>
    <col min="14" max="16384" width="10" style="28"/>
  </cols>
  <sheetData>
    <row r="1" spans="1:13" ht="20" x14ac:dyDescent="0.4">
      <c r="A1" s="40" t="s">
        <v>0</v>
      </c>
      <c r="B1" s="41"/>
      <c r="C1" s="41"/>
      <c r="D1" s="41"/>
      <c r="E1" s="41"/>
      <c r="F1" s="41"/>
      <c r="G1" s="41"/>
      <c r="H1" s="41"/>
      <c r="I1" s="41"/>
      <c r="K1" s="84"/>
    </row>
    <row r="2" spans="1:13" ht="15.5" x14ac:dyDescent="0.35">
      <c r="A2" s="42" t="str">
        <f>IF(title="&gt; Enter workbook title here","Enter workbook title in Cover sheet",title)</f>
        <v>Police_S - Consolidated Factor Spreadsheet</v>
      </c>
      <c r="B2" s="43"/>
      <c r="C2" s="43"/>
      <c r="D2" s="43"/>
      <c r="E2" s="43"/>
      <c r="F2" s="43"/>
      <c r="G2" s="43"/>
      <c r="H2" s="43"/>
      <c r="I2" s="43"/>
    </row>
    <row r="3" spans="1:13" ht="15.5" x14ac:dyDescent="0.35">
      <c r="A3" s="156" t="str">
        <f>TABLE_FACTOR_TYPE_1&amp;" - x-"&amp;TABLE_SERIES_NUMBER_1</f>
        <v>Actuarial reduction buyout - x-701</v>
      </c>
      <c r="B3" s="43"/>
      <c r="C3" s="43"/>
      <c r="D3" s="43"/>
      <c r="E3" s="43"/>
      <c r="F3" s="43"/>
      <c r="G3" s="43"/>
      <c r="H3" s="43"/>
      <c r="I3" s="43"/>
    </row>
    <row r="4" spans="1:13" x14ac:dyDescent="0.25">
      <c r="A4" s="45"/>
    </row>
    <row r="6" spans="1:13" ht="13" x14ac:dyDescent="0.3">
      <c r="A6" s="76" t="s">
        <v>606</v>
      </c>
      <c r="B6" s="78" t="s">
        <v>607</v>
      </c>
      <c r="C6" s="78"/>
      <c r="D6" s="109"/>
      <c r="E6" s="109"/>
      <c r="F6" s="109"/>
      <c r="G6" s="109"/>
      <c r="H6" s="109"/>
      <c r="I6" s="109"/>
      <c r="J6" s="109"/>
      <c r="K6" s="109"/>
      <c r="L6" s="109"/>
      <c r="M6" s="109"/>
    </row>
    <row r="7" spans="1:13" x14ac:dyDescent="0.25">
      <c r="A7" s="77" t="s">
        <v>273</v>
      </c>
      <c r="B7" s="79" t="s">
        <v>72</v>
      </c>
      <c r="C7" s="79"/>
      <c r="D7" s="109"/>
      <c r="E7" s="109"/>
      <c r="F7" s="109"/>
      <c r="G7" s="109"/>
      <c r="H7" s="109"/>
      <c r="I7" s="109"/>
      <c r="J7" s="109"/>
      <c r="K7" s="109"/>
      <c r="L7" s="109"/>
      <c r="M7" s="109"/>
    </row>
    <row r="8" spans="1:13" x14ac:dyDescent="0.25">
      <c r="A8" s="77" t="s">
        <v>274</v>
      </c>
      <c r="B8" s="79">
        <v>2015</v>
      </c>
      <c r="C8" s="79"/>
      <c r="D8" s="109"/>
      <c r="E8" s="109"/>
      <c r="F8" s="109"/>
      <c r="G8" s="109"/>
      <c r="H8" s="109"/>
      <c r="I8" s="109"/>
      <c r="J8" s="109"/>
      <c r="K8" s="109"/>
      <c r="L8" s="109"/>
      <c r="M8" s="109"/>
    </row>
    <row r="9" spans="1:13" x14ac:dyDescent="0.25">
      <c r="A9" s="77" t="s">
        <v>275</v>
      </c>
      <c r="B9" s="79" t="s">
        <v>594</v>
      </c>
      <c r="C9" s="79"/>
      <c r="D9" s="109"/>
      <c r="E9" s="109"/>
      <c r="F9" s="109"/>
      <c r="G9" s="109"/>
      <c r="H9" s="109"/>
      <c r="I9" s="109"/>
      <c r="J9" s="109"/>
      <c r="K9" s="109"/>
      <c r="L9" s="109"/>
      <c r="M9" s="109"/>
    </row>
    <row r="10" spans="1:13" x14ac:dyDescent="0.25">
      <c r="A10" s="77" t="s">
        <v>6</v>
      </c>
      <c r="B10" s="79" t="s">
        <v>595</v>
      </c>
      <c r="C10" s="79"/>
      <c r="D10" s="109"/>
      <c r="E10" s="109"/>
      <c r="F10" s="109"/>
      <c r="G10" s="109"/>
      <c r="H10" s="109"/>
      <c r="I10" s="109"/>
      <c r="J10" s="109"/>
      <c r="K10" s="109"/>
      <c r="L10" s="109"/>
      <c r="M10" s="109"/>
    </row>
    <row r="11" spans="1:13" x14ac:dyDescent="0.25">
      <c r="A11" s="77" t="s">
        <v>276</v>
      </c>
      <c r="B11" s="79" t="s">
        <v>308</v>
      </c>
      <c r="C11" s="79"/>
      <c r="D11" s="109"/>
      <c r="E11" s="109"/>
      <c r="F11" s="109"/>
      <c r="G11" s="109"/>
      <c r="H11" s="109"/>
      <c r="I11" s="109"/>
      <c r="J11" s="109"/>
      <c r="K11" s="109"/>
      <c r="L11" s="109"/>
      <c r="M11" s="109"/>
    </row>
    <row r="12" spans="1:13" ht="25" x14ac:dyDescent="0.25">
      <c r="A12" s="77" t="s">
        <v>277</v>
      </c>
      <c r="B12" s="79" t="s">
        <v>596</v>
      </c>
      <c r="C12" s="79"/>
      <c r="D12" s="109"/>
      <c r="E12" s="109"/>
      <c r="F12" s="109"/>
      <c r="G12" s="109"/>
      <c r="H12" s="109"/>
      <c r="I12" s="109"/>
      <c r="J12" s="109"/>
      <c r="K12" s="109"/>
      <c r="L12" s="109"/>
      <c r="M12" s="109"/>
    </row>
    <row r="13" spans="1:13" x14ac:dyDescent="0.25">
      <c r="A13" s="77" t="s">
        <v>614</v>
      </c>
      <c r="B13" s="79">
        <v>0</v>
      </c>
      <c r="C13" s="79"/>
      <c r="D13" s="109"/>
      <c r="E13" s="109"/>
      <c r="F13" s="109"/>
      <c r="G13" s="109"/>
      <c r="H13" s="109"/>
      <c r="I13" s="109"/>
      <c r="J13" s="109"/>
      <c r="K13" s="109"/>
      <c r="L13" s="109"/>
      <c r="M13" s="109"/>
    </row>
    <row r="14" spans="1:13" x14ac:dyDescent="0.25">
      <c r="A14" s="77" t="s">
        <v>279</v>
      </c>
      <c r="B14" s="79">
        <v>701</v>
      </c>
      <c r="C14" s="79"/>
      <c r="D14" s="109"/>
      <c r="E14" s="109"/>
      <c r="F14" s="109"/>
      <c r="G14" s="109"/>
      <c r="H14" s="109"/>
      <c r="I14" s="109"/>
      <c r="J14" s="109"/>
      <c r="K14" s="109"/>
      <c r="L14" s="109"/>
      <c r="M14" s="109"/>
    </row>
    <row r="15" spans="1:13" x14ac:dyDescent="0.25">
      <c r="A15" s="200" t="s">
        <v>617</v>
      </c>
      <c r="B15" s="79">
        <v>701</v>
      </c>
      <c r="C15" s="79"/>
      <c r="D15" s="109"/>
      <c r="E15" s="109"/>
      <c r="F15" s="109"/>
      <c r="G15" s="109"/>
      <c r="H15" s="109"/>
      <c r="I15" s="109"/>
      <c r="J15" s="109"/>
      <c r="K15" s="109"/>
      <c r="L15" s="109"/>
      <c r="M15" s="109"/>
    </row>
    <row r="16" spans="1:13" x14ac:dyDescent="0.25">
      <c r="A16" s="200" t="s">
        <v>281</v>
      </c>
      <c r="B16" s="79" t="s">
        <v>486</v>
      </c>
      <c r="C16" s="79"/>
      <c r="D16" s="109"/>
      <c r="E16" s="109"/>
      <c r="F16" s="109"/>
      <c r="G16" s="109"/>
      <c r="H16" s="109"/>
      <c r="I16" s="109"/>
      <c r="J16" s="109"/>
      <c r="K16" s="109"/>
      <c r="L16" s="109"/>
      <c r="M16" s="109"/>
    </row>
    <row r="17" spans="1:13" x14ac:dyDescent="0.25">
      <c r="A17" s="77" t="s">
        <v>282</v>
      </c>
      <c r="B17" s="203"/>
      <c r="C17" s="203"/>
      <c r="D17" s="109"/>
      <c r="E17" s="109"/>
      <c r="F17" s="109"/>
      <c r="G17" s="109"/>
      <c r="H17" s="109"/>
      <c r="I17" s="109"/>
      <c r="J17" s="109"/>
      <c r="K17" s="109"/>
      <c r="L17" s="109"/>
      <c r="M17" s="109"/>
    </row>
    <row r="18" spans="1:13" x14ac:dyDescent="0.25">
      <c r="A18" s="77" t="s">
        <v>283</v>
      </c>
      <c r="B18" s="142">
        <v>45196</v>
      </c>
      <c r="C18" s="79"/>
      <c r="D18" s="109"/>
      <c r="E18" s="109"/>
      <c r="F18" s="109"/>
      <c r="G18" s="109"/>
      <c r="H18" s="109"/>
      <c r="I18" s="109"/>
      <c r="J18" s="109"/>
      <c r="K18" s="109"/>
      <c r="L18" s="109"/>
      <c r="M18" s="109"/>
    </row>
    <row r="19" spans="1:13" x14ac:dyDescent="0.25">
      <c r="A19" s="77" t="s">
        <v>284</v>
      </c>
      <c r="B19" s="142">
        <v>45231</v>
      </c>
      <c r="C19" s="79"/>
      <c r="D19" s="109"/>
      <c r="E19" s="109"/>
      <c r="F19" s="109"/>
      <c r="G19" s="109"/>
      <c r="H19" s="109"/>
      <c r="I19" s="109"/>
      <c r="J19" s="109"/>
      <c r="K19" s="109"/>
      <c r="L19" s="109"/>
      <c r="M19" s="109"/>
    </row>
    <row r="20" spans="1:13" x14ac:dyDescent="0.25">
      <c r="A20" s="77" t="s">
        <v>285</v>
      </c>
      <c r="B20" s="79" t="s">
        <v>293</v>
      </c>
      <c r="C20" s="79"/>
      <c r="D20" s="109"/>
      <c r="E20" s="109"/>
      <c r="F20" s="109"/>
      <c r="G20" s="109"/>
      <c r="H20" s="109"/>
      <c r="I20" s="109"/>
      <c r="J20" s="109"/>
      <c r="K20" s="109"/>
      <c r="L20" s="109"/>
      <c r="M20" s="109"/>
    </row>
    <row r="21" spans="1:13" x14ac:dyDescent="0.25">
      <c r="A21" s="77" t="s">
        <v>689</v>
      </c>
      <c r="B21" s="79" t="s">
        <v>294</v>
      </c>
      <c r="C21" s="79"/>
      <c r="D21" s="109"/>
      <c r="E21" s="109"/>
      <c r="F21" s="109"/>
      <c r="G21" s="109"/>
      <c r="H21" s="109"/>
      <c r="I21" s="109"/>
      <c r="J21" s="109"/>
      <c r="K21" s="109"/>
      <c r="L21" s="109"/>
      <c r="M21" s="109"/>
    </row>
    <row r="23" spans="1:13" x14ac:dyDescent="0.25">
      <c r="B23" s="84" t="str">
        <f>HYPERLINK("#'Factor List'!A1","Back to Factor List")</f>
        <v>Back to Factor List</v>
      </c>
    </row>
    <row r="24" spans="1:13" x14ac:dyDescent="0.25">
      <c r="B24" s="84" t="str">
        <f>HYPERLINK("#'Assumptions'!A1","Assumptions")</f>
        <v>Assumptions</v>
      </c>
    </row>
    <row r="26" spans="1:13" ht="13" x14ac:dyDescent="0.25">
      <c r="A26" s="73" t="s">
        <v>722</v>
      </c>
      <c r="B26" s="73">
        <v>0</v>
      </c>
      <c r="C26" s="73">
        <v>1</v>
      </c>
      <c r="D26" s="73">
        <v>2</v>
      </c>
      <c r="E26" s="73">
        <v>3</v>
      </c>
      <c r="F26" s="73">
        <v>4</v>
      </c>
      <c r="G26" s="73">
        <v>5</v>
      </c>
      <c r="H26" s="73">
        <v>6</v>
      </c>
      <c r="I26" s="73">
        <v>7</v>
      </c>
      <c r="J26" s="73">
        <v>8</v>
      </c>
      <c r="K26" s="73">
        <v>9</v>
      </c>
      <c r="L26" s="73">
        <v>10</v>
      </c>
      <c r="M26" s="73">
        <v>11</v>
      </c>
    </row>
    <row r="27" spans="1:13" x14ac:dyDescent="0.25">
      <c r="A27" s="74">
        <v>55</v>
      </c>
      <c r="B27" s="75">
        <v>23.88</v>
      </c>
      <c r="C27" s="75">
        <v>23.83</v>
      </c>
      <c r="D27" s="75">
        <v>23.79</v>
      </c>
      <c r="E27" s="75">
        <v>23.74</v>
      </c>
      <c r="F27" s="75">
        <v>23.69</v>
      </c>
      <c r="G27" s="75">
        <v>23.64</v>
      </c>
      <c r="H27" s="75">
        <v>23.59</v>
      </c>
      <c r="I27" s="75">
        <v>23.54</v>
      </c>
      <c r="J27" s="75">
        <v>23.49</v>
      </c>
      <c r="K27" s="75">
        <v>23.44</v>
      </c>
      <c r="L27" s="75">
        <v>23.39</v>
      </c>
      <c r="M27" s="75">
        <v>23.34</v>
      </c>
    </row>
    <row r="28" spans="1:13" x14ac:dyDescent="0.25">
      <c r="A28" s="74">
        <v>56</v>
      </c>
      <c r="B28" s="75">
        <v>23.29</v>
      </c>
      <c r="C28" s="75">
        <v>23.24</v>
      </c>
      <c r="D28" s="75">
        <v>23.19</v>
      </c>
      <c r="E28" s="75">
        <v>23.14</v>
      </c>
      <c r="F28" s="75">
        <v>23.1</v>
      </c>
      <c r="G28" s="75">
        <v>23.05</v>
      </c>
      <c r="H28" s="75">
        <v>23</v>
      </c>
      <c r="I28" s="75">
        <v>22.95</v>
      </c>
      <c r="J28" s="75">
        <v>22.9</v>
      </c>
      <c r="K28" s="75">
        <v>22.85</v>
      </c>
      <c r="L28" s="75">
        <v>22.8</v>
      </c>
      <c r="M28" s="75">
        <v>22.75</v>
      </c>
    </row>
    <row r="29" spans="1:13" x14ac:dyDescent="0.25">
      <c r="A29" s="74">
        <v>57</v>
      </c>
      <c r="B29" s="75">
        <v>22.7</v>
      </c>
      <c r="C29" s="75">
        <v>22.65</v>
      </c>
      <c r="D29" s="75">
        <v>22.6</v>
      </c>
      <c r="E29" s="75">
        <v>22.55</v>
      </c>
      <c r="F29" s="75">
        <v>22.5</v>
      </c>
      <c r="G29" s="75">
        <v>22.45</v>
      </c>
      <c r="H29" s="75">
        <v>22.4</v>
      </c>
      <c r="I29" s="75">
        <v>22.34</v>
      </c>
      <c r="J29" s="75">
        <v>22.29</v>
      </c>
      <c r="K29" s="75">
        <v>22.24</v>
      </c>
      <c r="L29" s="75">
        <v>22.19</v>
      </c>
      <c r="M29" s="75">
        <v>22.14</v>
      </c>
    </row>
    <row r="30" spans="1:13" x14ac:dyDescent="0.25">
      <c r="A30" s="74">
        <v>58</v>
      </c>
      <c r="B30" s="75">
        <v>22.09</v>
      </c>
      <c r="C30" s="75">
        <v>22.04</v>
      </c>
      <c r="D30" s="75">
        <v>21.99</v>
      </c>
      <c r="E30" s="75">
        <v>21.94</v>
      </c>
      <c r="F30" s="75">
        <v>21.89</v>
      </c>
      <c r="G30" s="75">
        <v>21.84</v>
      </c>
      <c r="H30" s="75">
        <v>21.79</v>
      </c>
      <c r="I30" s="75">
        <v>21.74</v>
      </c>
      <c r="J30" s="75">
        <v>21.69</v>
      </c>
      <c r="K30" s="75">
        <v>21.64</v>
      </c>
      <c r="L30" s="75">
        <v>21.58</v>
      </c>
      <c r="M30" s="75">
        <v>21.53</v>
      </c>
    </row>
    <row r="31" spans="1:13" x14ac:dyDescent="0.25">
      <c r="A31" s="74">
        <v>59</v>
      </c>
      <c r="B31" s="75">
        <v>21.48</v>
      </c>
      <c r="C31" s="75">
        <v>21.43</v>
      </c>
      <c r="D31" s="75">
        <v>21.38</v>
      </c>
      <c r="E31" s="75">
        <v>21.33</v>
      </c>
      <c r="F31" s="75">
        <v>21.28</v>
      </c>
      <c r="G31" s="75">
        <v>21.23</v>
      </c>
      <c r="H31" s="75">
        <v>21.17</v>
      </c>
      <c r="I31" s="75">
        <v>21.12</v>
      </c>
      <c r="J31" s="75">
        <v>21.07</v>
      </c>
      <c r="K31" s="75">
        <v>21.02</v>
      </c>
      <c r="L31" s="75">
        <v>20.97</v>
      </c>
      <c r="M31" s="75">
        <v>20.92</v>
      </c>
    </row>
    <row r="32" spans="1:13" x14ac:dyDescent="0.25">
      <c r="A32" s="74">
        <v>60</v>
      </c>
      <c r="B32" s="75">
        <v>20.87</v>
      </c>
      <c r="C32" s="75">
        <v>20.81</v>
      </c>
      <c r="D32" s="75">
        <v>20.76</v>
      </c>
      <c r="E32" s="75">
        <v>20.71</v>
      </c>
      <c r="F32" s="75">
        <v>20.66</v>
      </c>
      <c r="G32" s="75">
        <v>20.61</v>
      </c>
      <c r="H32" s="75">
        <v>20.55</v>
      </c>
      <c r="I32" s="75">
        <v>20.5</v>
      </c>
      <c r="J32" s="75">
        <v>20.45</v>
      </c>
      <c r="K32" s="75">
        <v>20.399999999999999</v>
      </c>
      <c r="L32" s="75">
        <v>20.350000000000001</v>
      </c>
      <c r="M32" s="75">
        <v>20.29</v>
      </c>
    </row>
    <row r="33" spans="1:13" x14ac:dyDescent="0.25">
      <c r="A33" s="74">
        <v>61</v>
      </c>
      <c r="B33" s="75">
        <v>20.239999999999998</v>
      </c>
      <c r="C33" s="75">
        <v>20.190000000000001</v>
      </c>
      <c r="D33" s="75">
        <v>20.14</v>
      </c>
      <c r="E33" s="75">
        <v>20.09</v>
      </c>
      <c r="F33" s="75">
        <v>20.03</v>
      </c>
      <c r="G33" s="75">
        <v>19.98</v>
      </c>
      <c r="H33" s="75">
        <v>19.93</v>
      </c>
      <c r="I33" s="75">
        <v>19.88</v>
      </c>
      <c r="J33" s="75">
        <v>19.82</v>
      </c>
      <c r="K33" s="75">
        <v>19.77</v>
      </c>
      <c r="L33" s="75">
        <v>19.72</v>
      </c>
      <c r="M33" s="75">
        <v>19.670000000000002</v>
      </c>
    </row>
    <row r="34" spans="1:13" x14ac:dyDescent="0.25">
      <c r="A34" s="74">
        <v>62</v>
      </c>
      <c r="B34" s="75">
        <v>19.61</v>
      </c>
      <c r="C34" s="75">
        <v>19.559999999999999</v>
      </c>
      <c r="D34" s="75">
        <v>19.510000000000002</v>
      </c>
      <c r="E34" s="75">
        <v>19.46</v>
      </c>
      <c r="F34" s="75">
        <v>19.399999999999999</v>
      </c>
      <c r="G34" s="75">
        <v>19.350000000000001</v>
      </c>
      <c r="H34" s="75">
        <v>19.3</v>
      </c>
      <c r="I34" s="75">
        <v>19.25</v>
      </c>
      <c r="J34" s="75">
        <v>19.190000000000001</v>
      </c>
      <c r="K34" s="75">
        <v>19.14</v>
      </c>
      <c r="L34" s="75">
        <v>19.09</v>
      </c>
      <c r="M34" s="75">
        <v>19.03</v>
      </c>
    </row>
    <row r="35" spans="1:13" x14ac:dyDescent="0.25">
      <c r="A35" s="74">
        <v>63</v>
      </c>
      <c r="B35" s="75">
        <v>18.98</v>
      </c>
      <c r="C35" s="75">
        <v>18.93</v>
      </c>
      <c r="D35" s="75">
        <v>18.88</v>
      </c>
      <c r="E35" s="75">
        <v>18.82</v>
      </c>
      <c r="F35" s="75">
        <v>18.77</v>
      </c>
      <c r="G35" s="75">
        <v>18.72</v>
      </c>
      <c r="H35" s="75">
        <v>18.66</v>
      </c>
      <c r="I35" s="75">
        <v>18.61</v>
      </c>
      <c r="J35" s="75">
        <v>18.559999999999999</v>
      </c>
      <c r="K35" s="75">
        <v>18.5</v>
      </c>
      <c r="L35" s="75">
        <v>18.45</v>
      </c>
      <c r="M35" s="75">
        <v>18.399999999999999</v>
      </c>
    </row>
    <row r="36" spans="1:13" x14ac:dyDescent="0.25">
      <c r="A36" s="74">
        <v>64</v>
      </c>
      <c r="B36" s="75">
        <v>18.34</v>
      </c>
      <c r="C36" s="75">
        <v>18.29</v>
      </c>
      <c r="D36" s="75">
        <v>18.239999999999998</v>
      </c>
      <c r="E36" s="75">
        <v>18.18</v>
      </c>
      <c r="F36" s="75">
        <v>18.13</v>
      </c>
      <c r="G36" s="75">
        <v>18.079999999999998</v>
      </c>
      <c r="H36" s="75">
        <v>18.03</v>
      </c>
      <c r="I36" s="75">
        <v>17.97</v>
      </c>
      <c r="J36" s="75">
        <v>17.920000000000002</v>
      </c>
      <c r="K36" s="75">
        <v>17.87</v>
      </c>
      <c r="L36" s="75">
        <v>17.809999999999999</v>
      </c>
      <c r="M36" s="75">
        <v>17.760000000000002</v>
      </c>
    </row>
    <row r="37" spans="1:13" x14ac:dyDescent="0.25">
      <c r="A37" s="74">
        <v>65</v>
      </c>
      <c r="B37" s="75">
        <v>17.71</v>
      </c>
      <c r="C37" s="75">
        <v>17.649999999999999</v>
      </c>
      <c r="D37" s="75">
        <v>17.600000000000001</v>
      </c>
      <c r="E37" s="75">
        <v>17.54</v>
      </c>
      <c r="F37" s="75">
        <v>17.489999999999998</v>
      </c>
      <c r="G37" s="75">
        <v>17.440000000000001</v>
      </c>
      <c r="H37" s="75">
        <v>17.38</v>
      </c>
      <c r="I37" s="75">
        <v>17.329999999999998</v>
      </c>
      <c r="J37" s="75">
        <v>17.28</v>
      </c>
      <c r="K37" s="75">
        <v>17.22</v>
      </c>
      <c r="L37" s="75">
        <v>17.170000000000002</v>
      </c>
      <c r="M37" s="75">
        <v>17.12</v>
      </c>
    </row>
    <row r="38" spans="1:13" x14ac:dyDescent="0.25">
      <c r="A38" s="74">
        <v>66</v>
      </c>
      <c r="B38" s="75">
        <v>17.059999999999999</v>
      </c>
      <c r="C38" s="75">
        <v>17.010000000000002</v>
      </c>
      <c r="D38" s="75">
        <v>16.96</v>
      </c>
      <c r="E38" s="75">
        <v>16.899999999999999</v>
      </c>
      <c r="F38" s="75">
        <v>16.850000000000001</v>
      </c>
      <c r="G38" s="75">
        <v>16.79</v>
      </c>
      <c r="H38" s="75">
        <v>16.739999999999998</v>
      </c>
      <c r="I38" s="75">
        <v>16.690000000000001</v>
      </c>
      <c r="J38" s="75">
        <v>16.63</v>
      </c>
      <c r="K38" s="75">
        <v>16.579999999999998</v>
      </c>
      <c r="L38" s="75">
        <v>16.53</v>
      </c>
      <c r="M38" s="75">
        <v>16.47</v>
      </c>
    </row>
    <row r="39" spans="1:13" x14ac:dyDescent="0.25">
      <c r="A39" s="74">
        <v>67</v>
      </c>
      <c r="B39" s="75">
        <v>16.420000000000002</v>
      </c>
      <c r="C39" s="75">
        <v>16.36</v>
      </c>
      <c r="D39" s="75">
        <v>16.309999999999999</v>
      </c>
      <c r="E39" s="75">
        <v>16.260000000000002</v>
      </c>
      <c r="F39" s="75">
        <v>16.2</v>
      </c>
      <c r="G39" s="75">
        <v>16.149999999999999</v>
      </c>
      <c r="H39" s="75">
        <v>16.09</v>
      </c>
      <c r="I39" s="75">
        <v>16.04</v>
      </c>
      <c r="J39" s="75">
        <v>15.99</v>
      </c>
      <c r="K39" s="75">
        <v>15.93</v>
      </c>
      <c r="L39" s="75">
        <v>15.88</v>
      </c>
      <c r="M39" s="75">
        <v>15.83</v>
      </c>
    </row>
    <row r="40" spans="1:13" x14ac:dyDescent="0.25">
      <c r="A40"/>
      <c r="B40"/>
    </row>
    <row r="41" spans="1:13" x14ac:dyDescent="0.25">
      <c r="A41"/>
      <c r="B41"/>
    </row>
    <row r="42" spans="1:13" x14ac:dyDescent="0.25">
      <c r="A42"/>
      <c r="B42"/>
    </row>
    <row r="43" spans="1:13" x14ac:dyDescent="0.25">
      <c r="A43"/>
      <c r="B43"/>
    </row>
    <row r="44" spans="1:13" x14ac:dyDescent="0.25">
      <c r="A44"/>
      <c r="B44"/>
    </row>
    <row r="45" spans="1:13" x14ac:dyDescent="0.25">
      <c r="A45"/>
      <c r="B45"/>
    </row>
    <row r="46" spans="1:13" x14ac:dyDescent="0.25">
      <c r="A46"/>
      <c r="B46"/>
    </row>
    <row r="47" spans="1:13" x14ac:dyDescent="0.25">
      <c r="A47"/>
      <c r="B47"/>
    </row>
    <row r="48" spans="1:13"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sheetData>
  <sheetProtection algorithmName="SHA-512" hashValue="mcVgzquQCBx9rzqUayFC7ni0AXVLH1NtF13l/tb0w5VQPQgxYWcvM0jFQgWnsFLGWUWqkXkFYpuK/eY6JAwU9Q==" saltValue="K/JIHgRqaAXdeS6QcTx/wg==" spinCount="100000" sheet="1" objects="1" scenarios="1"/>
  <conditionalFormatting sqref="A26:A39">
    <cfRule type="expression" dxfId="63" priority="37" stopIfTrue="1">
      <formula>MOD(ROW(),2)=0</formula>
    </cfRule>
    <cfRule type="expression" dxfId="62" priority="38" stopIfTrue="1">
      <formula>MOD(ROW(),2)&lt;&gt;0</formula>
    </cfRule>
  </conditionalFormatting>
  <conditionalFormatting sqref="B26:M39">
    <cfRule type="expression" dxfId="61" priority="39" stopIfTrue="1">
      <formula>MOD(ROW(),2)=0</formula>
    </cfRule>
    <cfRule type="expression" dxfId="60" priority="40" stopIfTrue="1">
      <formula>MOD(ROW(),2)&lt;&gt;0</formula>
    </cfRule>
  </conditionalFormatting>
  <conditionalFormatting sqref="A6:A14 A17:A21">
    <cfRule type="expression" dxfId="59" priority="21" stopIfTrue="1">
      <formula>MOD(ROW(),2)=0</formula>
    </cfRule>
    <cfRule type="expression" dxfId="58" priority="22" stopIfTrue="1">
      <formula>MOD(ROW(),2)&lt;&gt;0</formula>
    </cfRule>
  </conditionalFormatting>
  <conditionalFormatting sqref="D6:M14 D17:M21">
    <cfRule type="expression" dxfId="57" priority="23" stopIfTrue="1">
      <formula>MOD(ROW(),2)=0</formula>
    </cfRule>
    <cfRule type="expression" dxfId="56" priority="24" stopIfTrue="1">
      <formula>MOD(ROW(),2)&lt;&gt;0</formula>
    </cfRule>
  </conditionalFormatting>
  <conditionalFormatting sqref="D15:M16">
    <cfRule type="expression" dxfId="55" priority="25" stopIfTrue="1">
      <formula>MOD(ROW(),2)=0</formula>
    </cfRule>
    <cfRule type="expression" dxfId="54" priority="26" stopIfTrue="1">
      <formula>MOD(ROW(),2)&lt;&gt;0</formula>
    </cfRule>
  </conditionalFormatting>
  <conditionalFormatting sqref="A15:A16">
    <cfRule type="expression" dxfId="53" priority="17" stopIfTrue="1">
      <formula>MOD(ROW(),2)=0</formula>
    </cfRule>
    <cfRule type="expression" dxfId="52" priority="18" stopIfTrue="1">
      <formula>MOD(ROW(),2)&lt;&gt;0</formula>
    </cfRule>
  </conditionalFormatting>
  <conditionalFormatting sqref="D6:M21">
    <cfRule type="expression" dxfId="51" priority="15" stopIfTrue="1">
      <formula>MOD(ROW(),2)=0</formula>
    </cfRule>
    <cfRule type="expression" dxfId="50" priority="16" stopIfTrue="1">
      <formula>MOD(ROW(),2)&lt;&gt;0</formula>
    </cfRule>
  </conditionalFormatting>
  <conditionalFormatting sqref="B6:C16">
    <cfRule type="expression" dxfId="49" priority="9" stopIfTrue="1">
      <formula>MOD(ROW(),2)=0</formula>
    </cfRule>
    <cfRule type="expression" dxfId="48" priority="10" stopIfTrue="1">
      <formula>MOD(ROW(),2)&lt;&gt;0</formula>
    </cfRule>
  </conditionalFormatting>
  <conditionalFormatting sqref="B18:C18 B17">
    <cfRule type="expression" dxfId="47" priority="11" stopIfTrue="1">
      <formula>MOD(ROW(),2)=0</formula>
    </cfRule>
    <cfRule type="expression" dxfId="46" priority="12" stopIfTrue="1">
      <formula>MOD(ROW(),2)&lt;&gt;0</formula>
    </cfRule>
  </conditionalFormatting>
  <conditionalFormatting sqref="C17">
    <cfRule type="expression" dxfId="45" priority="7" stopIfTrue="1">
      <formula>MOD(ROW(),2)=0</formula>
    </cfRule>
    <cfRule type="expression" dxfId="44" priority="8" stopIfTrue="1">
      <formula>MOD(ROW(),2)&lt;&gt;0</formula>
    </cfRule>
  </conditionalFormatting>
  <conditionalFormatting sqref="B20:B21">
    <cfRule type="expression" dxfId="43" priority="3" stopIfTrue="1">
      <formula>MOD(ROW(),2)=0</formula>
    </cfRule>
    <cfRule type="expression" dxfId="42" priority="4" stopIfTrue="1">
      <formula>MOD(ROW(),2)&lt;&gt;0</formula>
    </cfRule>
  </conditionalFormatting>
  <conditionalFormatting sqref="C19:C21">
    <cfRule type="expression" dxfId="41" priority="5" stopIfTrue="1">
      <formula>MOD(ROW(),2)=0</formula>
    </cfRule>
    <cfRule type="expression" dxfId="40" priority="6" stopIfTrue="1">
      <formula>MOD(ROW(),2)&lt;&gt;0</formula>
    </cfRule>
  </conditionalFormatting>
  <conditionalFormatting sqref="B19">
    <cfRule type="expression" dxfId="39" priority="1" stopIfTrue="1">
      <formula>MOD(ROW(),2)=0</formula>
    </cfRule>
    <cfRule type="expression" dxfId="38" priority="2" stopIfTrue="1">
      <formula>MOD(ROW(),2)&lt;&gt;0</formula>
    </cfRule>
  </conditionalFormatting>
  <hyperlinks>
    <hyperlink ref="B24" location="Assumptions!A1" display="Assumptions" xr:uid="{5BC07AB4-73DD-42B9-A0B2-D7C89EC63D96}"/>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200-000000000000}">
  <sheetPr codeName="Sheet72"/>
  <dimension ref="A1:K66"/>
  <sheetViews>
    <sheetView showGridLines="0" zoomScale="85" zoomScaleNormal="85" workbookViewId="0">
      <selection activeCell="A4" sqref="A4"/>
    </sheetView>
  </sheetViews>
  <sheetFormatPr defaultColWidth="10" defaultRowHeight="12.5" x14ac:dyDescent="0.25"/>
  <cols>
    <col min="1" max="1" width="31.6328125" style="28" customWidth="1"/>
    <col min="2" max="3" width="22.6328125" style="28" customWidth="1"/>
    <col min="4" max="4" width="10" style="28" customWidth="1"/>
    <col min="5"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Added pension - x-702</v>
      </c>
      <c r="B3" s="43"/>
      <c r="C3" s="43"/>
      <c r="D3" s="43"/>
      <c r="E3" s="43"/>
      <c r="F3" s="43"/>
      <c r="G3" s="43"/>
      <c r="H3" s="43"/>
      <c r="I3" s="43"/>
    </row>
    <row r="4" spans="1:11" x14ac:dyDescent="0.25">
      <c r="A4" s="45"/>
    </row>
    <row r="6" spans="1:11" ht="13" x14ac:dyDescent="0.3">
      <c r="A6" s="107" t="s">
        <v>606</v>
      </c>
      <c r="B6" s="78" t="s">
        <v>607</v>
      </c>
      <c r="C6" s="78"/>
    </row>
    <row r="7" spans="1:11" x14ac:dyDescent="0.25">
      <c r="A7" s="108" t="s">
        <v>273</v>
      </c>
      <c r="B7" s="79" t="s">
        <v>72</v>
      </c>
      <c r="C7" s="79"/>
    </row>
    <row r="8" spans="1:11" x14ac:dyDescent="0.25">
      <c r="A8" s="108" t="s">
        <v>274</v>
      </c>
      <c r="B8" s="79">
        <v>2015</v>
      </c>
      <c r="C8" s="79"/>
    </row>
    <row r="9" spans="1:11" x14ac:dyDescent="0.25">
      <c r="A9" s="108" t="s">
        <v>275</v>
      </c>
      <c r="B9" s="79" t="s">
        <v>598</v>
      </c>
      <c r="C9" s="79"/>
    </row>
    <row r="10" spans="1:11" x14ac:dyDescent="0.25">
      <c r="A10" s="108" t="s">
        <v>6</v>
      </c>
      <c r="B10" s="79" t="s">
        <v>599</v>
      </c>
      <c r="C10" s="79"/>
    </row>
    <row r="11" spans="1:11" x14ac:dyDescent="0.25">
      <c r="A11" s="108" t="s">
        <v>276</v>
      </c>
      <c r="B11" s="79" t="s">
        <v>361</v>
      </c>
      <c r="C11" s="79"/>
    </row>
    <row r="12" spans="1:11" x14ac:dyDescent="0.25">
      <c r="A12" s="108" t="s">
        <v>277</v>
      </c>
      <c r="B12" s="79" t="s">
        <v>600</v>
      </c>
      <c r="C12" s="79"/>
    </row>
    <row r="13" spans="1:11" x14ac:dyDescent="0.25">
      <c r="A13" s="108" t="s">
        <v>614</v>
      </c>
      <c r="B13" s="79">
        <v>0</v>
      </c>
      <c r="C13" s="79"/>
    </row>
    <row r="14" spans="1:11" x14ac:dyDescent="0.25">
      <c r="A14" s="108" t="s">
        <v>279</v>
      </c>
      <c r="B14" s="79">
        <v>702</v>
      </c>
      <c r="C14" s="79"/>
    </row>
    <row r="15" spans="1:11" x14ac:dyDescent="0.25">
      <c r="A15" s="108" t="s">
        <v>617</v>
      </c>
      <c r="B15" s="79">
        <v>702</v>
      </c>
      <c r="C15" s="79"/>
    </row>
    <row r="16" spans="1:11" x14ac:dyDescent="0.25">
      <c r="A16" s="108" t="s">
        <v>281</v>
      </c>
      <c r="B16" s="79" t="s">
        <v>602</v>
      </c>
      <c r="C16" s="79"/>
    </row>
    <row r="17" spans="1:3" x14ac:dyDescent="0.25">
      <c r="A17" s="108" t="s">
        <v>282</v>
      </c>
      <c r="B17" s="203"/>
      <c r="C17" s="203"/>
    </row>
    <row r="18" spans="1:3" x14ac:dyDescent="0.25">
      <c r="A18" s="108" t="s">
        <v>283</v>
      </c>
      <c r="B18" s="142">
        <v>45196</v>
      </c>
      <c r="C18" s="79"/>
    </row>
    <row r="19" spans="1:3" x14ac:dyDescent="0.25">
      <c r="A19" s="108" t="s">
        <v>284</v>
      </c>
      <c r="B19" s="142">
        <v>45383</v>
      </c>
      <c r="C19" s="79"/>
    </row>
    <row r="20" spans="1:3" x14ac:dyDescent="0.25">
      <c r="A20" s="108" t="s">
        <v>285</v>
      </c>
      <c r="B20" s="79" t="s">
        <v>293</v>
      </c>
      <c r="C20" s="79"/>
    </row>
    <row r="21" spans="1:3" x14ac:dyDescent="0.25">
      <c r="A21" s="108" t="s">
        <v>689</v>
      </c>
      <c r="B21" s="79" t="s">
        <v>294</v>
      </c>
      <c r="C21" s="79"/>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73" t="s">
        <v>412</v>
      </c>
      <c r="B26" s="73" t="s">
        <v>738</v>
      </c>
      <c r="C26" s="73" t="s">
        <v>739</v>
      </c>
    </row>
    <row r="27" spans="1:3" x14ac:dyDescent="0.25">
      <c r="A27" s="74">
        <v>20</v>
      </c>
      <c r="B27" s="75">
        <v>11.92</v>
      </c>
      <c r="C27" s="75">
        <v>13.17</v>
      </c>
    </row>
    <row r="28" spans="1:3" x14ac:dyDescent="0.25">
      <c r="A28" s="74">
        <v>21</v>
      </c>
      <c r="B28" s="75">
        <v>12.1</v>
      </c>
      <c r="C28" s="75">
        <v>13.37</v>
      </c>
    </row>
    <row r="29" spans="1:3" x14ac:dyDescent="0.25">
      <c r="A29" s="74">
        <v>22</v>
      </c>
      <c r="B29" s="75">
        <v>12.28</v>
      </c>
      <c r="C29" s="75">
        <v>13.57</v>
      </c>
    </row>
    <row r="30" spans="1:3" x14ac:dyDescent="0.25">
      <c r="A30" s="74">
        <v>23</v>
      </c>
      <c r="B30" s="75">
        <v>12.46</v>
      </c>
      <c r="C30" s="75">
        <v>13.78</v>
      </c>
    </row>
    <row r="31" spans="1:3" x14ac:dyDescent="0.25">
      <c r="A31" s="74">
        <v>24</v>
      </c>
      <c r="B31" s="75">
        <v>12.64</v>
      </c>
      <c r="C31" s="75">
        <v>13.98</v>
      </c>
    </row>
    <row r="32" spans="1:3" x14ac:dyDescent="0.25">
      <c r="A32" s="74">
        <v>25</v>
      </c>
      <c r="B32" s="75">
        <v>12.83</v>
      </c>
      <c r="C32" s="75">
        <v>14.19</v>
      </c>
    </row>
    <row r="33" spans="1:3" x14ac:dyDescent="0.25">
      <c r="A33" s="74">
        <v>26</v>
      </c>
      <c r="B33" s="75">
        <v>13.02</v>
      </c>
      <c r="C33" s="75">
        <v>14.39</v>
      </c>
    </row>
    <row r="34" spans="1:3" x14ac:dyDescent="0.25">
      <c r="A34" s="74">
        <v>27</v>
      </c>
      <c r="B34" s="75">
        <v>13.21</v>
      </c>
      <c r="C34" s="75">
        <v>14.6</v>
      </c>
    </row>
    <row r="35" spans="1:3" x14ac:dyDescent="0.25">
      <c r="A35" s="74">
        <v>28</v>
      </c>
      <c r="B35" s="75">
        <v>13.41</v>
      </c>
      <c r="C35" s="75">
        <v>14.8</v>
      </c>
    </row>
    <row r="36" spans="1:3" x14ac:dyDescent="0.25">
      <c r="A36" s="74">
        <v>29</v>
      </c>
      <c r="B36" s="75">
        <v>13.61</v>
      </c>
      <c r="C36" s="75">
        <v>15</v>
      </c>
    </row>
    <row r="37" spans="1:3" x14ac:dyDescent="0.25">
      <c r="A37" s="74">
        <v>30</v>
      </c>
      <c r="B37" s="75">
        <v>13.81</v>
      </c>
      <c r="C37" s="75">
        <v>15.2</v>
      </c>
    </row>
    <row r="38" spans="1:3" x14ac:dyDescent="0.25">
      <c r="A38" s="74">
        <v>31</v>
      </c>
      <c r="B38" s="75">
        <v>14.01</v>
      </c>
      <c r="C38" s="75">
        <v>15.41</v>
      </c>
    </row>
    <row r="39" spans="1:3" x14ac:dyDescent="0.25">
      <c r="A39" s="74">
        <v>32</v>
      </c>
      <c r="B39" s="75">
        <v>14.21</v>
      </c>
      <c r="C39" s="75">
        <v>15.61</v>
      </c>
    </row>
    <row r="40" spans="1:3" x14ac:dyDescent="0.25">
      <c r="A40" s="74">
        <v>33</v>
      </c>
      <c r="B40" s="75">
        <v>14.41</v>
      </c>
      <c r="C40" s="75">
        <v>15.81</v>
      </c>
    </row>
    <row r="41" spans="1:3" x14ac:dyDescent="0.25">
      <c r="A41" s="74">
        <v>34</v>
      </c>
      <c r="B41" s="75">
        <v>14.61</v>
      </c>
      <c r="C41" s="75">
        <v>16.010000000000002</v>
      </c>
    </row>
    <row r="42" spans="1:3" x14ac:dyDescent="0.25">
      <c r="A42" s="74">
        <v>35</v>
      </c>
      <c r="B42" s="75">
        <v>14.81</v>
      </c>
      <c r="C42" s="75">
        <v>16.22</v>
      </c>
    </row>
    <row r="43" spans="1:3" x14ac:dyDescent="0.25">
      <c r="A43" s="74">
        <v>36</v>
      </c>
      <c r="B43" s="75">
        <v>15.02</v>
      </c>
      <c r="C43" s="75">
        <v>16.420000000000002</v>
      </c>
    </row>
    <row r="44" spans="1:3" x14ac:dyDescent="0.25">
      <c r="A44" s="74">
        <v>37</v>
      </c>
      <c r="B44" s="75">
        <v>15.22</v>
      </c>
      <c r="C44" s="75">
        <v>16.63</v>
      </c>
    </row>
    <row r="45" spans="1:3" x14ac:dyDescent="0.25">
      <c r="A45" s="74">
        <v>38</v>
      </c>
      <c r="B45" s="75">
        <v>15.43</v>
      </c>
      <c r="C45" s="75">
        <v>16.84</v>
      </c>
    </row>
    <row r="46" spans="1:3" x14ac:dyDescent="0.25">
      <c r="A46" s="74">
        <v>39</v>
      </c>
      <c r="B46" s="75">
        <v>15.64</v>
      </c>
      <c r="C46" s="75">
        <v>17.05</v>
      </c>
    </row>
    <row r="47" spans="1:3" x14ac:dyDescent="0.25">
      <c r="A47" s="74">
        <v>40</v>
      </c>
      <c r="B47" s="75">
        <v>15.85</v>
      </c>
      <c r="C47" s="75">
        <v>17.25</v>
      </c>
    </row>
    <row r="48" spans="1:3" x14ac:dyDescent="0.25">
      <c r="A48" s="74">
        <v>41</v>
      </c>
      <c r="B48" s="75">
        <v>16.07</v>
      </c>
      <c r="C48" s="75">
        <v>17.440000000000001</v>
      </c>
    </row>
    <row r="49" spans="1:3" x14ac:dyDescent="0.25">
      <c r="A49" s="74">
        <v>42</v>
      </c>
      <c r="B49" s="75">
        <v>16.28</v>
      </c>
      <c r="C49" s="75">
        <v>17.62</v>
      </c>
    </row>
    <row r="50" spans="1:3" x14ac:dyDescent="0.25">
      <c r="A50" s="74">
        <v>43</v>
      </c>
      <c r="B50" s="75">
        <v>16.489999999999998</v>
      </c>
      <c r="C50" s="75">
        <v>17.8</v>
      </c>
    </row>
    <row r="51" spans="1:3" x14ac:dyDescent="0.25">
      <c r="A51" s="74">
        <v>44</v>
      </c>
      <c r="B51" s="75">
        <v>16.690000000000001</v>
      </c>
      <c r="C51" s="75">
        <v>17.97</v>
      </c>
    </row>
    <row r="52" spans="1:3" x14ac:dyDescent="0.25">
      <c r="A52" s="74">
        <v>45</v>
      </c>
      <c r="B52" s="75">
        <v>16.89</v>
      </c>
      <c r="C52" s="75">
        <v>18.14</v>
      </c>
    </row>
    <row r="53" spans="1:3" x14ac:dyDescent="0.25">
      <c r="A53" s="74">
        <v>46</v>
      </c>
      <c r="B53" s="75">
        <v>17.09</v>
      </c>
      <c r="C53" s="75">
        <v>18.32</v>
      </c>
    </row>
    <row r="54" spans="1:3" x14ac:dyDescent="0.25">
      <c r="A54" s="74">
        <v>47</v>
      </c>
      <c r="B54" s="75">
        <v>17.29</v>
      </c>
      <c r="C54" s="75">
        <v>18.489999999999998</v>
      </c>
    </row>
    <row r="55" spans="1:3" x14ac:dyDescent="0.25">
      <c r="A55" s="74">
        <v>48</v>
      </c>
      <c r="B55" s="75">
        <v>17.489999999999998</v>
      </c>
      <c r="C55" s="75">
        <v>18.670000000000002</v>
      </c>
    </row>
    <row r="56" spans="1:3" x14ac:dyDescent="0.25">
      <c r="A56" s="74">
        <v>49</v>
      </c>
      <c r="B56" s="75">
        <v>17.7</v>
      </c>
      <c r="C56" s="75">
        <v>18.850000000000001</v>
      </c>
    </row>
    <row r="57" spans="1:3" x14ac:dyDescent="0.25">
      <c r="A57" s="74">
        <v>50</v>
      </c>
      <c r="B57" s="75">
        <v>17.91</v>
      </c>
      <c r="C57" s="75">
        <v>19.04</v>
      </c>
    </row>
    <row r="58" spans="1:3" x14ac:dyDescent="0.25">
      <c r="A58" s="74">
        <v>51</v>
      </c>
      <c r="B58" s="75">
        <v>18.12</v>
      </c>
      <c r="C58" s="75">
        <v>19.239999999999998</v>
      </c>
    </row>
    <row r="59" spans="1:3" x14ac:dyDescent="0.25">
      <c r="A59" s="74">
        <v>52</v>
      </c>
      <c r="B59" s="75">
        <v>18.350000000000001</v>
      </c>
      <c r="C59" s="75">
        <v>19.45</v>
      </c>
    </row>
    <row r="60" spans="1:3" x14ac:dyDescent="0.25">
      <c r="A60" s="74">
        <v>53</v>
      </c>
      <c r="B60" s="75">
        <v>18.579999999999998</v>
      </c>
      <c r="C60" s="75">
        <v>19.670000000000002</v>
      </c>
    </row>
    <row r="61" spans="1:3" x14ac:dyDescent="0.25">
      <c r="A61" s="74">
        <v>54</v>
      </c>
      <c r="B61" s="75">
        <v>18.829999999999998</v>
      </c>
      <c r="C61" s="75">
        <v>19.920000000000002</v>
      </c>
    </row>
    <row r="62" spans="1:3" x14ac:dyDescent="0.25">
      <c r="A62" s="74">
        <v>55</v>
      </c>
      <c r="B62" s="75">
        <v>19.09</v>
      </c>
      <c r="C62" s="75">
        <v>20.18</v>
      </c>
    </row>
    <row r="63" spans="1:3" x14ac:dyDescent="0.25">
      <c r="A63" s="74">
        <v>56</v>
      </c>
      <c r="B63" s="75">
        <v>19.37</v>
      </c>
      <c r="C63" s="75">
        <v>20.47</v>
      </c>
    </row>
    <row r="64" spans="1:3" x14ac:dyDescent="0.25">
      <c r="A64" s="74">
        <v>57</v>
      </c>
      <c r="B64" s="75">
        <v>19.670000000000002</v>
      </c>
      <c r="C64" s="75">
        <v>20.78</v>
      </c>
    </row>
    <row r="65" spans="1:3" x14ac:dyDescent="0.25">
      <c r="A65" s="74">
        <v>58</v>
      </c>
      <c r="B65" s="75">
        <v>19.989999999999998</v>
      </c>
      <c r="C65" s="75">
        <v>21.12</v>
      </c>
    </row>
    <row r="66" spans="1:3" x14ac:dyDescent="0.25">
      <c r="A66" s="74">
        <v>59</v>
      </c>
      <c r="B66" s="75">
        <v>20.329999999999998</v>
      </c>
      <c r="C66" s="75">
        <v>21.49</v>
      </c>
    </row>
  </sheetData>
  <sheetProtection algorithmName="SHA-512" hashValue="q4xGAkMFfviCv91izinY5Ewv+L3r7zbhqEQ2tJrX8pstWGn1DVtMkbT7VYJ/qriVypWG4cP+PwTCUrp/Md4DtQ==" saltValue="CegHw5BnNfKwej8zBl0drA==" spinCount="100000" sheet="1" objects="1" scenarios="1"/>
  <conditionalFormatting sqref="A26:A66">
    <cfRule type="expression" dxfId="37" priority="21" stopIfTrue="1">
      <formula>MOD(ROW(),2)=0</formula>
    </cfRule>
    <cfRule type="expression" dxfId="36" priority="22" stopIfTrue="1">
      <formula>MOD(ROW(),2)&lt;&gt;0</formula>
    </cfRule>
  </conditionalFormatting>
  <conditionalFormatting sqref="B26:C66">
    <cfRule type="expression" dxfId="35" priority="23" stopIfTrue="1">
      <formula>MOD(ROW(),2)=0</formula>
    </cfRule>
    <cfRule type="expression" dxfId="34" priority="24" stopIfTrue="1">
      <formula>MOD(ROW(),2)&lt;&gt;0</formula>
    </cfRule>
  </conditionalFormatting>
  <conditionalFormatting sqref="A6:A21">
    <cfRule type="expression" dxfId="33" priority="15" stopIfTrue="1">
      <formula>MOD(ROW(),2)=0</formula>
    </cfRule>
    <cfRule type="expression" dxfId="32" priority="16" stopIfTrue="1">
      <formula>MOD(ROW(),2)&lt;&gt;0</formula>
    </cfRule>
  </conditionalFormatting>
  <conditionalFormatting sqref="B6:C16">
    <cfRule type="expression" dxfId="31" priority="9" stopIfTrue="1">
      <formula>MOD(ROW(),2)=0</formula>
    </cfRule>
    <cfRule type="expression" dxfId="30" priority="10" stopIfTrue="1">
      <formula>MOD(ROW(),2)&lt;&gt;0</formula>
    </cfRule>
  </conditionalFormatting>
  <conditionalFormatting sqref="B18:C18 B17">
    <cfRule type="expression" dxfId="29" priority="11" stopIfTrue="1">
      <formula>MOD(ROW(),2)=0</formula>
    </cfRule>
    <cfRule type="expression" dxfId="28" priority="12" stopIfTrue="1">
      <formula>MOD(ROW(),2)&lt;&gt;0</formula>
    </cfRule>
  </conditionalFormatting>
  <conditionalFormatting sqref="C17">
    <cfRule type="expression" dxfId="27" priority="7" stopIfTrue="1">
      <formula>MOD(ROW(),2)=0</formula>
    </cfRule>
    <cfRule type="expression" dxfId="26" priority="8" stopIfTrue="1">
      <formula>MOD(ROW(),2)&lt;&gt;0</formula>
    </cfRule>
  </conditionalFormatting>
  <conditionalFormatting sqref="B20:B21">
    <cfRule type="expression" dxfId="25" priority="3" stopIfTrue="1">
      <formula>MOD(ROW(),2)=0</formula>
    </cfRule>
    <cfRule type="expression" dxfId="24" priority="4" stopIfTrue="1">
      <formula>MOD(ROW(),2)&lt;&gt;0</formula>
    </cfRule>
  </conditionalFormatting>
  <conditionalFormatting sqref="C19:C21">
    <cfRule type="expression" dxfId="23" priority="5" stopIfTrue="1">
      <formula>MOD(ROW(),2)=0</formula>
    </cfRule>
    <cfRule type="expression" dxfId="22" priority="6" stopIfTrue="1">
      <formula>MOD(ROW(),2)&lt;&gt;0</formula>
    </cfRule>
  </conditionalFormatting>
  <conditionalFormatting sqref="B19">
    <cfRule type="expression" dxfId="21" priority="1" stopIfTrue="1">
      <formula>MOD(ROW(),2)=0</formula>
    </cfRule>
    <cfRule type="expression" dxfId="20" priority="2" stopIfTrue="1">
      <formula>MOD(ROW(),2)&lt;&gt;0</formula>
    </cfRule>
  </conditionalFormatting>
  <hyperlinks>
    <hyperlink ref="B24" location="Assumptions!A1" display="Assumptions" xr:uid="{789CECE4-5E98-43A3-A7EE-1789EAA1154F}"/>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7300-000000000000}">
  <sheetPr codeName="Sheet73"/>
  <dimension ref="A1:K66"/>
  <sheetViews>
    <sheetView showGridLines="0" zoomScale="85" zoomScaleNormal="85" workbookViewId="0">
      <selection activeCell="A4" sqref="A4"/>
    </sheetView>
  </sheetViews>
  <sheetFormatPr defaultColWidth="10" defaultRowHeight="12.5" x14ac:dyDescent="0.25"/>
  <cols>
    <col min="1" max="1" width="31.6328125" style="28" customWidth="1"/>
    <col min="2" max="2" width="22.6328125" style="28" customWidth="1"/>
    <col min="3" max="3" width="10.36328125" style="28" customWidth="1"/>
    <col min="4" max="4" width="10" style="28" customWidth="1"/>
    <col min="5"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Added pension - x-703</v>
      </c>
      <c r="B3" s="43"/>
      <c r="C3" s="43"/>
      <c r="D3" s="43"/>
      <c r="E3" s="43"/>
      <c r="F3" s="43"/>
      <c r="G3" s="43"/>
      <c r="H3" s="43"/>
      <c r="I3" s="43"/>
    </row>
    <row r="4" spans="1:11" x14ac:dyDescent="0.25">
      <c r="A4" s="45"/>
    </row>
    <row r="6" spans="1:11" ht="13" x14ac:dyDescent="0.3">
      <c r="A6" s="76" t="s">
        <v>606</v>
      </c>
      <c r="B6" s="78" t="s">
        <v>607</v>
      </c>
      <c r="C6" s="78"/>
    </row>
    <row r="7" spans="1:11" x14ac:dyDescent="0.25">
      <c r="A7" s="77" t="s">
        <v>273</v>
      </c>
      <c r="B7" s="79" t="s">
        <v>72</v>
      </c>
      <c r="C7" s="79"/>
    </row>
    <row r="8" spans="1:11" x14ac:dyDescent="0.25">
      <c r="A8" s="77" t="s">
        <v>274</v>
      </c>
      <c r="B8" s="79">
        <v>2015</v>
      </c>
      <c r="C8" s="79"/>
    </row>
    <row r="9" spans="1:11" x14ac:dyDescent="0.25">
      <c r="A9" s="77" t="s">
        <v>275</v>
      </c>
      <c r="B9" s="79" t="s">
        <v>598</v>
      </c>
      <c r="C9" s="79"/>
    </row>
    <row r="10" spans="1:11" x14ac:dyDescent="0.25">
      <c r="A10" s="77" t="s">
        <v>6</v>
      </c>
      <c r="B10" s="79" t="s">
        <v>603</v>
      </c>
      <c r="C10" s="79"/>
    </row>
    <row r="11" spans="1:11" x14ac:dyDescent="0.25">
      <c r="A11" s="77" t="s">
        <v>276</v>
      </c>
      <c r="B11" s="79" t="s">
        <v>308</v>
      </c>
      <c r="C11" s="79"/>
    </row>
    <row r="12" spans="1:11" ht="27.65" customHeight="1" x14ac:dyDescent="0.25">
      <c r="A12" s="77" t="s">
        <v>277</v>
      </c>
      <c r="B12" s="79" t="s">
        <v>600</v>
      </c>
      <c r="C12" s="79"/>
    </row>
    <row r="13" spans="1:11" x14ac:dyDescent="0.25">
      <c r="A13" s="77" t="s">
        <v>614</v>
      </c>
      <c r="B13" s="79">
        <v>0</v>
      </c>
      <c r="C13" s="79"/>
    </row>
    <row r="14" spans="1:11" x14ac:dyDescent="0.25">
      <c r="A14" s="77" t="s">
        <v>279</v>
      </c>
      <c r="B14" s="79">
        <v>703</v>
      </c>
      <c r="C14" s="79"/>
    </row>
    <row r="15" spans="1:11" x14ac:dyDescent="0.25">
      <c r="A15" s="77" t="s">
        <v>617</v>
      </c>
      <c r="B15" s="79">
        <v>703</v>
      </c>
      <c r="C15" s="79"/>
    </row>
    <row r="16" spans="1:11" x14ac:dyDescent="0.25">
      <c r="A16" s="77" t="s">
        <v>281</v>
      </c>
      <c r="B16" s="79" t="s">
        <v>605</v>
      </c>
      <c r="C16" s="79"/>
    </row>
    <row r="17" spans="1:3" ht="84.65" customHeight="1" x14ac:dyDescent="0.25">
      <c r="A17" s="77" t="s">
        <v>282</v>
      </c>
      <c r="B17" s="203"/>
      <c r="C17" s="203"/>
    </row>
    <row r="18" spans="1:3" x14ac:dyDescent="0.25">
      <c r="A18" s="77" t="s">
        <v>283</v>
      </c>
      <c r="B18" s="142">
        <v>45196</v>
      </c>
      <c r="C18" s="79"/>
    </row>
    <row r="19" spans="1:3" x14ac:dyDescent="0.25">
      <c r="A19" s="77" t="s">
        <v>284</v>
      </c>
      <c r="B19" s="142">
        <v>45383</v>
      </c>
      <c r="C19" s="79"/>
    </row>
    <row r="20" spans="1:3" x14ac:dyDescent="0.25">
      <c r="A20" s="77" t="s">
        <v>285</v>
      </c>
      <c r="B20" s="79" t="s">
        <v>293</v>
      </c>
      <c r="C20" s="79"/>
    </row>
    <row r="21" spans="1:3" x14ac:dyDescent="0.25">
      <c r="A21" s="77" t="s">
        <v>689</v>
      </c>
      <c r="B21" s="79" t="s">
        <v>294</v>
      </c>
      <c r="C21" s="79"/>
    </row>
    <row r="23" spans="1:3" x14ac:dyDescent="0.25">
      <c r="B23" s="84" t="str">
        <f>HYPERLINK("#'Factor List'!A1","Back to Factor List")</f>
        <v>Back to Factor List</v>
      </c>
    </row>
    <row r="24" spans="1:3" x14ac:dyDescent="0.25">
      <c r="B24" s="84" t="str">
        <f>HYPERLINK("#'Assumptions'!A1","Assumptions")</f>
        <v>Assumptions</v>
      </c>
    </row>
    <row r="26" spans="1:3" ht="39" x14ac:dyDescent="0.25">
      <c r="A26" s="73" t="s">
        <v>412</v>
      </c>
      <c r="B26" s="73" t="s">
        <v>740</v>
      </c>
    </row>
    <row r="27" spans="1:3" x14ac:dyDescent="0.25">
      <c r="A27" s="74">
        <v>20</v>
      </c>
      <c r="B27" s="75">
        <v>13.58</v>
      </c>
    </row>
    <row r="28" spans="1:3" x14ac:dyDescent="0.25">
      <c r="A28" s="74">
        <v>21</v>
      </c>
      <c r="B28" s="75">
        <v>13.78</v>
      </c>
    </row>
    <row r="29" spans="1:3" x14ac:dyDescent="0.25">
      <c r="A29" s="74">
        <v>22</v>
      </c>
      <c r="B29" s="75">
        <v>13.99</v>
      </c>
    </row>
    <row r="30" spans="1:3" x14ac:dyDescent="0.25">
      <c r="A30" s="74">
        <v>23</v>
      </c>
      <c r="B30" s="75">
        <v>14.2</v>
      </c>
    </row>
    <row r="31" spans="1:3" x14ac:dyDescent="0.25">
      <c r="A31" s="74">
        <v>24</v>
      </c>
      <c r="B31" s="75">
        <v>14.41</v>
      </c>
    </row>
    <row r="32" spans="1:3" x14ac:dyDescent="0.25">
      <c r="A32" s="74">
        <v>25</v>
      </c>
      <c r="B32" s="75">
        <v>14.63</v>
      </c>
    </row>
    <row r="33" spans="1:2" x14ac:dyDescent="0.25">
      <c r="A33" s="74">
        <v>26</v>
      </c>
      <c r="B33" s="75">
        <v>14.84</v>
      </c>
    </row>
    <row r="34" spans="1:2" x14ac:dyDescent="0.25">
      <c r="A34" s="74">
        <v>27</v>
      </c>
      <c r="B34" s="75">
        <v>15.06</v>
      </c>
    </row>
    <row r="35" spans="1:2" x14ac:dyDescent="0.25">
      <c r="A35" s="74">
        <v>28</v>
      </c>
      <c r="B35" s="75">
        <v>15.28</v>
      </c>
    </row>
    <row r="36" spans="1:2" x14ac:dyDescent="0.25">
      <c r="A36" s="74">
        <v>29</v>
      </c>
      <c r="B36" s="75">
        <v>15.5</v>
      </c>
    </row>
    <row r="37" spans="1:2" x14ac:dyDescent="0.25">
      <c r="A37" s="74">
        <v>30</v>
      </c>
      <c r="B37" s="75">
        <v>15.73</v>
      </c>
    </row>
    <row r="38" spans="1:2" x14ac:dyDescent="0.25">
      <c r="A38" s="74">
        <v>31</v>
      </c>
      <c r="B38" s="75">
        <v>15.95</v>
      </c>
    </row>
    <row r="39" spans="1:2" x14ac:dyDescent="0.25">
      <c r="A39" s="74">
        <v>32</v>
      </c>
      <c r="B39" s="75">
        <v>16.170000000000002</v>
      </c>
    </row>
    <row r="40" spans="1:2" x14ac:dyDescent="0.25">
      <c r="A40" s="74">
        <v>33</v>
      </c>
      <c r="B40" s="75">
        <v>16.399999999999999</v>
      </c>
    </row>
    <row r="41" spans="1:2" x14ac:dyDescent="0.25">
      <c r="A41" s="74">
        <v>34</v>
      </c>
      <c r="B41" s="75">
        <v>16.62</v>
      </c>
    </row>
    <row r="42" spans="1:2" x14ac:dyDescent="0.25">
      <c r="A42" s="74">
        <v>35</v>
      </c>
      <c r="B42" s="75">
        <v>16.850000000000001</v>
      </c>
    </row>
    <row r="43" spans="1:2" x14ac:dyDescent="0.25">
      <c r="A43" s="74">
        <v>36</v>
      </c>
      <c r="B43" s="75">
        <v>17.079999999999998</v>
      </c>
    </row>
    <row r="44" spans="1:2" x14ac:dyDescent="0.25">
      <c r="A44" s="74">
        <v>37</v>
      </c>
      <c r="B44" s="75">
        <v>17.309999999999999</v>
      </c>
    </row>
    <row r="45" spans="1:2" x14ac:dyDescent="0.25">
      <c r="A45" s="74">
        <v>38</v>
      </c>
      <c r="B45" s="75">
        <v>17.54</v>
      </c>
    </row>
    <row r="46" spans="1:2" x14ac:dyDescent="0.25">
      <c r="A46" s="74">
        <v>39</v>
      </c>
      <c r="B46" s="75">
        <v>17.77</v>
      </c>
    </row>
    <row r="47" spans="1:2" x14ac:dyDescent="0.25">
      <c r="A47" s="74">
        <v>40</v>
      </c>
      <c r="B47" s="75">
        <v>18</v>
      </c>
    </row>
    <row r="48" spans="1:2" x14ac:dyDescent="0.25">
      <c r="A48" s="74">
        <v>41</v>
      </c>
      <c r="B48" s="75">
        <v>18.23</v>
      </c>
    </row>
    <row r="49" spans="1:2" x14ac:dyDescent="0.25">
      <c r="A49" s="74">
        <v>42</v>
      </c>
      <c r="B49" s="75">
        <v>18.45</v>
      </c>
    </row>
    <row r="50" spans="1:2" x14ac:dyDescent="0.25">
      <c r="A50" s="74">
        <v>43</v>
      </c>
      <c r="B50" s="75">
        <v>18.670000000000002</v>
      </c>
    </row>
    <row r="51" spans="1:2" x14ac:dyDescent="0.25">
      <c r="A51" s="74">
        <v>44</v>
      </c>
      <c r="B51" s="75">
        <v>18.89</v>
      </c>
    </row>
    <row r="52" spans="1:2" x14ac:dyDescent="0.25">
      <c r="A52" s="74">
        <v>45</v>
      </c>
      <c r="B52" s="75">
        <v>19.100000000000001</v>
      </c>
    </row>
    <row r="53" spans="1:2" x14ac:dyDescent="0.25">
      <c r="A53" s="74">
        <v>46</v>
      </c>
      <c r="B53" s="75">
        <v>19.32</v>
      </c>
    </row>
    <row r="54" spans="1:2" x14ac:dyDescent="0.25">
      <c r="A54" s="74">
        <v>47</v>
      </c>
      <c r="B54" s="75">
        <v>19.53</v>
      </c>
    </row>
    <row r="55" spans="1:2" x14ac:dyDescent="0.25">
      <c r="A55" s="74">
        <v>48</v>
      </c>
      <c r="B55" s="75">
        <v>19.739999999999998</v>
      </c>
    </row>
    <row r="56" spans="1:2" x14ac:dyDescent="0.25">
      <c r="A56" s="74">
        <v>49</v>
      </c>
      <c r="B56" s="75">
        <v>19.95</v>
      </c>
    </row>
    <row r="57" spans="1:2" x14ac:dyDescent="0.25">
      <c r="A57" s="74">
        <v>50</v>
      </c>
      <c r="B57" s="75">
        <v>20.170000000000002</v>
      </c>
    </row>
    <row r="58" spans="1:2" x14ac:dyDescent="0.25">
      <c r="A58" s="74">
        <v>51</v>
      </c>
      <c r="B58" s="75">
        <v>20.399999999999999</v>
      </c>
    </row>
    <row r="59" spans="1:2" x14ac:dyDescent="0.25">
      <c r="A59" s="74">
        <v>52</v>
      </c>
      <c r="B59" s="75">
        <v>20.64</v>
      </c>
    </row>
    <row r="60" spans="1:2" x14ac:dyDescent="0.25">
      <c r="A60" s="74">
        <v>53</v>
      </c>
      <c r="B60" s="75">
        <v>20.88</v>
      </c>
    </row>
    <row r="61" spans="1:2" x14ac:dyDescent="0.25">
      <c r="A61" s="74">
        <v>54</v>
      </c>
      <c r="B61" s="75">
        <v>21.14</v>
      </c>
    </row>
    <row r="62" spans="1:2" x14ac:dyDescent="0.25">
      <c r="A62" s="74">
        <v>55</v>
      </c>
      <c r="B62" s="75">
        <v>21.41</v>
      </c>
    </row>
    <row r="63" spans="1:2" x14ac:dyDescent="0.25">
      <c r="A63" s="74">
        <v>56</v>
      </c>
      <c r="B63" s="75">
        <v>21.7</v>
      </c>
    </row>
    <row r="64" spans="1:2" x14ac:dyDescent="0.25">
      <c r="A64" s="74">
        <v>57</v>
      </c>
      <c r="B64" s="75">
        <v>22.01</v>
      </c>
    </row>
    <row r="65" spans="1:2" x14ac:dyDescent="0.25">
      <c r="A65" s="74">
        <v>58</v>
      </c>
      <c r="B65" s="75">
        <v>22.34</v>
      </c>
    </row>
    <row r="66" spans="1:2" x14ac:dyDescent="0.25">
      <c r="A66" s="74">
        <v>59</v>
      </c>
      <c r="B66" s="75">
        <v>22.7</v>
      </c>
    </row>
  </sheetData>
  <sheetProtection algorithmName="SHA-512" hashValue="b/YlRK9E21s11+Ie3MHSsJfMIqvCFyCzIkQ7EfpbaDCdJiT58/xJJYmJtvnlEKrmEWbMluKFfCN7Uj6q3lWbIg==" saltValue="AZf9fEXEJAAjuMCglKdhsw==" spinCount="100000" sheet="1" objects="1" scenarios="1"/>
  <conditionalFormatting sqref="A26:A66">
    <cfRule type="expression" dxfId="19" priority="31" stopIfTrue="1">
      <formula>MOD(ROW(),2)=0</formula>
    </cfRule>
    <cfRule type="expression" dxfId="18" priority="32" stopIfTrue="1">
      <formula>MOD(ROW(),2)&lt;&gt;0</formula>
    </cfRule>
  </conditionalFormatting>
  <conditionalFormatting sqref="B26:B66">
    <cfRule type="expression" dxfId="17" priority="33" stopIfTrue="1">
      <formula>MOD(ROW(),2)=0</formula>
    </cfRule>
    <cfRule type="expression" dxfId="16" priority="34" stopIfTrue="1">
      <formula>MOD(ROW(),2)&lt;&gt;0</formula>
    </cfRule>
  </conditionalFormatting>
  <conditionalFormatting sqref="A15">
    <cfRule type="expression" dxfId="15" priority="17" stopIfTrue="1">
      <formula>MOD(ROW(),2)=0</formula>
    </cfRule>
    <cfRule type="expression" dxfId="14" priority="18" stopIfTrue="1">
      <formula>MOD(ROW(),2)&lt;&gt;0</formula>
    </cfRule>
  </conditionalFormatting>
  <conditionalFormatting sqref="A6:A14 A16:A21">
    <cfRule type="expression" dxfId="13" priority="19" stopIfTrue="1">
      <formula>MOD(ROW(),2)=0</formula>
    </cfRule>
    <cfRule type="expression" dxfId="12" priority="20" stopIfTrue="1">
      <formula>MOD(ROW(),2)&lt;&gt;0</formula>
    </cfRule>
  </conditionalFormatting>
  <conditionalFormatting sqref="B6:C16">
    <cfRule type="expression" dxfId="11" priority="9" stopIfTrue="1">
      <formula>MOD(ROW(),2)=0</formula>
    </cfRule>
    <cfRule type="expression" dxfId="10" priority="10" stopIfTrue="1">
      <formula>MOD(ROW(),2)&lt;&gt;0</formula>
    </cfRule>
  </conditionalFormatting>
  <conditionalFormatting sqref="B18:C18 B17">
    <cfRule type="expression" dxfId="9" priority="11" stopIfTrue="1">
      <formula>MOD(ROW(),2)=0</formula>
    </cfRule>
    <cfRule type="expression" dxfId="8" priority="12" stopIfTrue="1">
      <formula>MOD(ROW(),2)&lt;&gt;0</formula>
    </cfRule>
  </conditionalFormatting>
  <conditionalFormatting sqref="C17">
    <cfRule type="expression" dxfId="7" priority="7" stopIfTrue="1">
      <formula>MOD(ROW(),2)=0</formula>
    </cfRule>
    <cfRule type="expression" dxfId="6" priority="8" stopIfTrue="1">
      <formula>MOD(ROW(),2)&lt;&gt;0</formula>
    </cfRule>
  </conditionalFormatting>
  <conditionalFormatting sqref="B20:B21">
    <cfRule type="expression" dxfId="5" priority="3" stopIfTrue="1">
      <formula>MOD(ROW(),2)=0</formula>
    </cfRule>
    <cfRule type="expression" dxfId="4" priority="4" stopIfTrue="1">
      <formula>MOD(ROW(),2)&lt;&gt;0</formula>
    </cfRule>
  </conditionalFormatting>
  <conditionalFormatting sqref="C19:C21">
    <cfRule type="expression" dxfId="3" priority="5" stopIfTrue="1">
      <formula>MOD(ROW(),2)=0</formula>
    </cfRule>
    <cfRule type="expression" dxfId="2" priority="6" stopIfTrue="1">
      <formula>MOD(ROW(),2)&lt;&gt;0</formula>
    </cfRule>
  </conditionalFormatting>
  <conditionalFormatting sqref="B19">
    <cfRule type="expression" dxfId="1" priority="1" stopIfTrue="1">
      <formula>MOD(ROW(),2)=0</formula>
    </cfRule>
    <cfRule type="expression" dxfId="0" priority="2" stopIfTrue="1">
      <formula>MOD(ROW(),2)&lt;&gt;0</formula>
    </cfRule>
  </conditionalFormatting>
  <hyperlinks>
    <hyperlink ref="B24" location="Assumptions!A1" display="Assumptions" xr:uid="{87F0960F-B5D1-49C2-8518-22AB0CEBC046}"/>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1"/>
  <dimension ref="A1:K57"/>
  <sheetViews>
    <sheetView showGridLines="0" zoomScale="85" zoomScaleNormal="85" workbookViewId="0">
      <selection activeCell="A4" sqref="A4"/>
    </sheetView>
  </sheetViews>
  <sheetFormatPr defaultColWidth="10" defaultRowHeight="12.5" x14ac:dyDescent="0.25"/>
  <cols>
    <col min="1" max="1" width="31.6328125" style="28" customWidth="1"/>
    <col min="2" max="3" width="22.6328125" style="28" customWidth="1"/>
    <col min="4"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CETV - x-203</v>
      </c>
      <c r="B3" s="43"/>
      <c r="C3" s="43"/>
      <c r="D3" s="43"/>
      <c r="E3" s="43"/>
      <c r="F3" s="43"/>
      <c r="G3" s="43"/>
      <c r="H3" s="43"/>
      <c r="I3" s="43"/>
    </row>
    <row r="4" spans="1:11" x14ac:dyDescent="0.25">
      <c r="A4" s="45"/>
    </row>
    <row r="6" spans="1:11" ht="13" x14ac:dyDescent="0.3">
      <c r="A6" s="107" t="s">
        <v>606</v>
      </c>
      <c r="B6" s="78" t="s">
        <v>607</v>
      </c>
      <c r="C6" s="78"/>
    </row>
    <row r="7" spans="1:11" x14ac:dyDescent="0.25">
      <c r="A7" s="108" t="s">
        <v>273</v>
      </c>
      <c r="B7" s="79" t="s">
        <v>72</v>
      </c>
      <c r="C7" s="79"/>
    </row>
    <row r="8" spans="1:11" x14ac:dyDescent="0.25">
      <c r="A8" s="108" t="s">
        <v>274</v>
      </c>
      <c r="B8" s="79">
        <v>1987</v>
      </c>
      <c r="C8" s="79"/>
    </row>
    <row r="9" spans="1:11" x14ac:dyDescent="0.25">
      <c r="A9" s="108" t="s">
        <v>275</v>
      </c>
      <c r="B9" s="79" t="s">
        <v>287</v>
      </c>
      <c r="C9" s="79"/>
    </row>
    <row r="10" spans="1:11" ht="25" x14ac:dyDescent="0.25">
      <c r="A10" s="108" t="s">
        <v>6</v>
      </c>
      <c r="B10" s="79" t="s">
        <v>302</v>
      </c>
      <c r="C10" s="79"/>
    </row>
    <row r="11" spans="1:11" x14ac:dyDescent="0.25">
      <c r="A11" s="108" t="s">
        <v>276</v>
      </c>
      <c r="B11" s="79" t="s">
        <v>289</v>
      </c>
      <c r="C11" s="79"/>
    </row>
    <row r="12" spans="1:11" x14ac:dyDescent="0.25">
      <c r="A12" s="108" t="s">
        <v>277</v>
      </c>
      <c r="B12" s="79" t="s">
        <v>290</v>
      </c>
      <c r="C12" s="79"/>
    </row>
    <row r="13" spans="1:11" x14ac:dyDescent="0.25">
      <c r="A13" s="108" t="s">
        <v>614</v>
      </c>
      <c r="B13" s="79">
        <v>2</v>
      </c>
      <c r="C13" s="79"/>
    </row>
    <row r="14" spans="1:11" x14ac:dyDescent="0.25">
      <c r="A14" s="108" t="s">
        <v>279</v>
      </c>
      <c r="B14" s="79">
        <v>203</v>
      </c>
      <c r="C14" s="79"/>
    </row>
    <row r="15" spans="1:11" x14ac:dyDescent="0.25">
      <c r="A15" s="108" t="s">
        <v>617</v>
      </c>
      <c r="B15" s="79">
        <v>203</v>
      </c>
      <c r="C15" s="79"/>
    </row>
    <row r="16" spans="1:11" x14ac:dyDescent="0.25">
      <c r="A16" s="108" t="s">
        <v>281</v>
      </c>
      <c r="B16" s="79" t="s">
        <v>304</v>
      </c>
      <c r="C16" s="79"/>
    </row>
    <row r="17" spans="1:3" x14ac:dyDescent="0.25">
      <c r="A17" s="108" t="s">
        <v>282</v>
      </c>
      <c r="B17" s="203"/>
      <c r="C17" s="203"/>
    </row>
    <row r="18" spans="1:3" x14ac:dyDescent="0.25">
      <c r="A18" s="108" t="s">
        <v>283</v>
      </c>
      <c r="B18" s="142" t="str">
        <f>"24 May 2023"</f>
        <v>24 May 2023</v>
      </c>
      <c r="C18" s="79"/>
    </row>
    <row r="19" spans="1:3" x14ac:dyDescent="0.25">
      <c r="A19" s="108" t="s">
        <v>284</v>
      </c>
      <c r="B19" s="142">
        <v>45014</v>
      </c>
      <c r="C19" s="79"/>
    </row>
    <row r="20" spans="1:3" x14ac:dyDescent="0.25">
      <c r="A20" s="108" t="s">
        <v>285</v>
      </c>
      <c r="B20" s="79" t="s">
        <v>293</v>
      </c>
      <c r="C20" s="79"/>
    </row>
    <row r="21" spans="1:3" x14ac:dyDescent="0.25">
      <c r="A21" s="108" t="s">
        <v>689</v>
      </c>
      <c r="B21" s="79" t="s">
        <v>294</v>
      </c>
      <c r="C21" s="79"/>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90" t="s">
        <v>412</v>
      </c>
      <c r="B26" s="90" t="s">
        <v>690</v>
      </c>
      <c r="C26" s="90" t="s">
        <v>694</v>
      </c>
    </row>
    <row r="27" spans="1:3" x14ac:dyDescent="0.25">
      <c r="A27" s="91">
        <v>48</v>
      </c>
      <c r="B27" s="92">
        <v>27.16</v>
      </c>
      <c r="C27" s="92">
        <v>2.94</v>
      </c>
    </row>
    <row r="28" spans="1:3" x14ac:dyDescent="0.25">
      <c r="A28" s="91">
        <v>49</v>
      </c>
      <c r="B28" s="92">
        <v>26.72</v>
      </c>
      <c r="C28" s="92">
        <v>2.97</v>
      </c>
    </row>
    <row r="29" spans="1:3" x14ac:dyDescent="0.25">
      <c r="A29" s="91">
        <v>50</v>
      </c>
      <c r="B29" s="92">
        <v>26.26</v>
      </c>
      <c r="C29" s="92">
        <v>2.99</v>
      </c>
    </row>
    <row r="30" spans="1:3" x14ac:dyDescent="0.25">
      <c r="A30" s="91">
        <v>51</v>
      </c>
      <c r="B30" s="92">
        <v>25.77</v>
      </c>
      <c r="C30" s="92">
        <v>3.02</v>
      </c>
    </row>
    <row r="31" spans="1:3" x14ac:dyDescent="0.25">
      <c r="A31" s="91">
        <v>52</v>
      </c>
      <c r="B31" s="92">
        <v>25.26</v>
      </c>
      <c r="C31" s="92">
        <v>3.04</v>
      </c>
    </row>
    <row r="32" spans="1:3" x14ac:dyDescent="0.25">
      <c r="A32" s="91">
        <v>53</v>
      </c>
      <c r="B32" s="92">
        <v>24.73</v>
      </c>
      <c r="C32" s="92">
        <v>3.07</v>
      </c>
    </row>
    <row r="33" spans="1:3" x14ac:dyDescent="0.25">
      <c r="A33" s="91">
        <v>54</v>
      </c>
      <c r="B33" s="92">
        <v>24.17</v>
      </c>
      <c r="C33" s="92">
        <v>3.09</v>
      </c>
    </row>
    <row r="34" spans="1:3" x14ac:dyDescent="0.25">
      <c r="A34" s="91">
        <v>55</v>
      </c>
      <c r="B34" s="92">
        <v>23.59</v>
      </c>
      <c r="C34" s="92">
        <v>3.11</v>
      </c>
    </row>
    <row r="35" spans="1:3" x14ac:dyDescent="0.25">
      <c r="A35" s="91">
        <v>56</v>
      </c>
      <c r="B35" s="92">
        <v>23</v>
      </c>
      <c r="C35" s="92">
        <v>3.13</v>
      </c>
    </row>
    <row r="36" spans="1:3" x14ac:dyDescent="0.25">
      <c r="A36" s="91">
        <v>57</v>
      </c>
      <c r="B36" s="92">
        <v>22.4</v>
      </c>
      <c r="C36" s="92">
        <v>3.15</v>
      </c>
    </row>
    <row r="37" spans="1:3" x14ac:dyDescent="0.25">
      <c r="A37" s="91">
        <v>58</v>
      </c>
      <c r="B37" s="92">
        <v>21.79</v>
      </c>
      <c r="C37" s="92">
        <v>3.17</v>
      </c>
    </row>
    <row r="38" spans="1:3" x14ac:dyDescent="0.25">
      <c r="A38" s="91">
        <v>59</v>
      </c>
      <c r="B38" s="92">
        <v>21.17</v>
      </c>
      <c r="C38" s="92">
        <v>3.19</v>
      </c>
    </row>
    <row r="39" spans="1:3" x14ac:dyDescent="0.25">
      <c r="A39"/>
      <c r="B39"/>
    </row>
    <row r="40" spans="1:3" x14ac:dyDescent="0.25">
      <c r="A40"/>
      <c r="B40"/>
    </row>
    <row r="41" spans="1:3" x14ac:dyDescent="0.25">
      <c r="A41"/>
      <c r="B41"/>
    </row>
    <row r="42" spans="1:3" x14ac:dyDescent="0.25">
      <c r="A42"/>
      <c r="B42"/>
    </row>
    <row r="43" spans="1:3" x14ac:dyDescent="0.25">
      <c r="A43"/>
      <c r="B43"/>
    </row>
    <row r="44" spans="1:3" x14ac:dyDescent="0.25">
      <c r="A44"/>
      <c r="B44"/>
    </row>
    <row r="45" spans="1:3" x14ac:dyDescent="0.25">
      <c r="A45"/>
      <c r="B45"/>
    </row>
    <row r="46" spans="1:3" x14ac:dyDescent="0.25">
      <c r="A46"/>
      <c r="B46"/>
    </row>
    <row r="47" spans="1:3" x14ac:dyDescent="0.25">
      <c r="A47"/>
      <c r="B47"/>
    </row>
    <row r="48" spans="1:3"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sheetData>
  <sheetProtection algorithmName="SHA-512" hashValue="/PmEzJZHwwLHbOhUCXwiK3xl2Clj3BZ49EqHRIGzMHA5mkxbaP5H0dFwmnIHE7E6/M2GXtJA2MM1IXggeqTm1Q==" saltValue="XnDj8mrx0t0frPv/FCcQ/g==" spinCount="100000" sheet="1" objects="1" scenarios="1"/>
  <conditionalFormatting sqref="A26:A38">
    <cfRule type="expression" dxfId="2119" priority="25" stopIfTrue="1">
      <formula>MOD(ROW(),2)=0</formula>
    </cfRule>
    <cfRule type="expression" dxfId="2118" priority="26" stopIfTrue="1">
      <formula>MOD(ROW(),2)&lt;&gt;0</formula>
    </cfRule>
  </conditionalFormatting>
  <conditionalFormatting sqref="B26:C38">
    <cfRule type="expression" dxfId="2117" priority="27" stopIfTrue="1">
      <formula>MOD(ROW(),2)=0</formula>
    </cfRule>
    <cfRule type="expression" dxfId="2116" priority="28" stopIfTrue="1">
      <formula>MOD(ROW(),2)&lt;&gt;0</formula>
    </cfRule>
  </conditionalFormatting>
  <conditionalFormatting sqref="A6:A21">
    <cfRule type="expression" dxfId="2115" priority="19" stopIfTrue="1">
      <formula>MOD(ROW(),2)=0</formula>
    </cfRule>
    <cfRule type="expression" dxfId="2114" priority="20" stopIfTrue="1">
      <formula>MOD(ROW(),2)&lt;&gt;0</formula>
    </cfRule>
  </conditionalFormatting>
  <conditionalFormatting sqref="B6:C16">
    <cfRule type="expression" dxfId="2113" priority="9" stopIfTrue="1">
      <formula>MOD(ROW(),2)=0</formula>
    </cfRule>
    <cfRule type="expression" dxfId="2112" priority="10" stopIfTrue="1">
      <formula>MOD(ROW(),2)&lt;&gt;0</formula>
    </cfRule>
  </conditionalFormatting>
  <conditionalFormatting sqref="B18:C18 B17">
    <cfRule type="expression" dxfId="2111" priority="11" stopIfTrue="1">
      <formula>MOD(ROW(),2)=0</formula>
    </cfRule>
    <cfRule type="expression" dxfId="2110" priority="12" stopIfTrue="1">
      <formula>MOD(ROW(),2)&lt;&gt;0</formula>
    </cfRule>
  </conditionalFormatting>
  <conditionalFormatting sqref="C17">
    <cfRule type="expression" dxfId="2109" priority="7" stopIfTrue="1">
      <formula>MOD(ROW(),2)=0</formula>
    </cfRule>
    <cfRule type="expression" dxfId="2108" priority="8" stopIfTrue="1">
      <formula>MOD(ROW(),2)&lt;&gt;0</formula>
    </cfRule>
  </conditionalFormatting>
  <conditionalFormatting sqref="B20:B21">
    <cfRule type="expression" dxfId="2107" priority="3" stopIfTrue="1">
      <formula>MOD(ROW(),2)=0</formula>
    </cfRule>
    <cfRule type="expression" dxfId="2106" priority="4" stopIfTrue="1">
      <formula>MOD(ROW(),2)&lt;&gt;0</formula>
    </cfRule>
  </conditionalFormatting>
  <conditionalFormatting sqref="C19:C21">
    <cfRule type="expression" dxfId="2105" priority="5" stopIfTrue="1">
      <formula>MOD(ROW(),2)=0</formula>
    </cfRule>
    <cfRule type="expression" dxfId="2104" priority="6" stopIfTrue="1">
      <formula>MOD(ROW(),2)&lt;&gt;0</formula>
    </cfRule>
  </conditionalFormatting>
  <conditionalFormatting sqref="B19">
    <cfRule type="expression" dxfId="2103" priority="1" stopIfTrue="1">
      <formula>MOD(ROW(),2)=0</formula>
    </cfRule>
    <cfRule type="expression" dxfId="2102" priority="2" stopIfTrue="1">
      <formula>MOD(ROW(),2)&lt;&gt;0</formula>
    </cfRule>
  </conditionalFormatting>
  <hyperlinks>
    <hyperlink ref="B24" location="Assumptions!A1" display="Assumptions" xr:uid="{1245C718-0590-42C1-8670-655465D3297A}"/>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32"/>
  <dimension ref="A1:K57"/>
  <sheetViews>
    <sheetView showGridLines="0" zoomScale="85" zoomScaleNormal="85" workbookViewId="0">
      <selection activeCell="A4" sqref="A4"/>
    </sheetView>
  </sheetViews>
  <sheetFormatPr defaultColWidth="10" defaultRowHeight="12.5" x14ac:dyDescent="0.25"/>
  <cols>
    <col min="1" max="1" width="31.6328125" style="28" customWidth="1"/>
    <col min="2" max="3" width="22.6328125" style="28" customWidth="1"/>
    <col min="4"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CETV - x-204</v>
      </c>
      <c r="B3" s="43"/>
      <c r="C3" s="43"/>
      <c r="D3" s="43"/>
      <c r="E3" s="43"/>
      <c r="F3" s="43"/>
      <c r="G3" s="43"/>
      <c r="H3" s="43"/>
      <c r="I3" s="43"/>
    </row>
    <row r="4" spans="1:11" x14ac:dyDescent="0.25">
      <c r="A4" s="45"/>
    </row>
    <row r="6" spans="1:11" ht="13" x14ac:dyDescent="0.3">
      <c r="A6" s="107" t="s">
        <v>606</v>
      </c>
      <c r="B6" s="78" t="s">
        <v>607</v>
      </c>
      <c r="C6" s="78"/>
    </row>
    <row r="7" spans="1:11" x14ac:dyDescent="0.25">
      <c r="A7" s="108" t="s">
        <v>273</v>
      </c>
      <c r="B7" s="79" t="s">
        <v>72</v>
      </c>
      <c r="C7" s="79"/>
    </row>
    <row r="8" spans="1:11" x14ac:dyDescent="0.25">
      <c r="A8" s="108" t="s">
        <v>274</v>
      </c>
      <c r="B8" s="79">
        <v>1987</v>
      </c>
      <c r="C8" s="79"/>
    </row>
    <row r="9" spans="1:11" x14ac:dyDescent="0.25">
      <c r="A9" s="108" t="s">
        <v>275</v>
      </c>
      <c r="B9" s="79" t="s">
        <v>287</v>
      </c>
      <c r="C9" s="79"/>
    </row>
    <row r="10" spans="1:11" ht="25" x14ac:dyDescent="0.25">
      <c r="A10" s="108" t="s">
        <v>6</v>
      </c>
      <c r="B10" s="79" t="s">
        <v>302</v>
      </c>
      <c r="C10" s="79"/>
    </row>
    <row r="11" spans="1:11" x14ac:dyDescent="0.25">
      <c r="A11" s="108" t="s">
        <v>276</v>
      </c>
      <c r="B11" s="79" t="s">
        <v>299</v>
      </c>
      <c r="C11" s="79"/>
    </row>
    <row r="12" spans="1:11" x14ac:dyDescent="0.25">
      <c r="A12" s="108" t="s">
        <v>277</v>
      </c>
      <c r="B12" s="79" t="s">
        <v>290</v>
      </c>
      <c r="C12" s="79"/>
    </row>
    <row r="13" spans="1:11" x14ac:dyDescent="0.25">
      <c r="A13" s="108" t="s">
        <v>614</v>
      </c>
      <c r="B13" s="79">
        <v>2</v>
      </c>
      <c r="C13" s="79"/>
    </row>
    <row r="14" spans="1:11" x14ac:dyDescent="0.25">
      <c r="A14" s="108" t="s">
        <v>279</v>
      </c>
      <c r="B14" s="79">
        <v>204</v>
      </c>
      <c r="C14" s="79"/>
    </row>
    <row r="15" spans="1:11" x14ac:dyDescent="0.25">
      <c r="A15" s="108" t="s">
        <v>617</v>
      </c>
      <c r="B15" s="79">
        <v>204</v>
      </c>
      <c r="C15" s="79"/>
    </row>
    <row r="16" spans="1:11" x14ac:dyDescent="0.25">
      <c r="A16" s="108" t="s">
        <v>281</v>
      </c>
      <c r="B16" s="79" t="s">
        <v>306</v>
      </c>
      <c r="C16" s="79"/>
    </row>
    <row r="17" spans="1:3" x14ac:dyDescent="0.25">
      <c r="A17" s="108" t="s">
        <v>282</v>
      </c>
      <c r="B17" s="203"/>
      <c r="C17" s="203"/>
    </row>
    <row r="18" spans="1:3" x14ac:dyDescent="0.25">
      <c r="A18" s="108" t="s">
        <v>283</v>
      </c>
      <c r="B18" s="142" t="str">
        <f>"24 May 2023"</f>
        <v>24 May 2023</v>
      </c>
      <c r="C18" s="79"/>
    </row>
    <row r="19" spans="1:3" x14ac:dyDescent="0.25">
      <c r="A19" s="108" t="s">
        <v>284</v>
      </c>
      <c r="B19" s="142">
        <v>45014</v>
      </c>
      <c r="C19" s="79"/>
    </row>
    <row r="20" spans="1:3" x14ac:dyDescent="0.25">
      <c r="A20" s="108" t="s">
        <v>285</v>
      </c>
      <c r="B20" s="79" t="s">
        <v>293</v>
      </c>
      <c r="C20" s="79"/>
    </row>
    <row r="21" spans="1:3" x14ac:dyDescent="0.25">
      <c r="A21" s="108" t="s">
        <v>689</v>
      </c>
      <c r="B21" s="79" t="s">
        <v>294</v>
      </c>
      <c r="C21" s="79"/>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90" t="s">
        <v>412</v>
      </c>
      <c r="B26" s="90" t="s">
        <v>690</v>
      </c>
      <c r="C26" s="90" t="s">
        <v>694</v>
      </c>
    </row>
    <row r="27" spans="1:3" x14ac:dyDescent="0.25">
      <c r="A27" s="91">
        <v>48</v>
      </c>
      <c r="B27" s="92">
        <v>27.16</v>
      </c>
      <c r="C27" s="92">
        <v>2.94</v>
      </c>
    </row>
    <row r="28" spans="1:3" x14ac:dyDescent="0.25">
      <c r="A28" s="91">
        <v>49</v>
      </c>
      <c r="B28" s="92">
        <v>26.72</v>
      </c>
      <c r="C28" s="92">
        <v>2.97</v>
      </c>
    </row>
    <row r="29" spans="1:3" x14ac:dyDescent="0.25">
      <c r="A29" s="91">
        <v>50</v>
      </c>
      <c r="B29" s="92">
        <v>26.26</v>
      </c>
      <c r="C29" s="92">
        <v>2.99</v>
      </c>
    </row>
    <row r="30" spans="1:3" x14ac:dyDescent="0.25">
      <c r="A30" s="91">
        <v>51</v>
      </c>
      <c r="B30" s="92">
        <v>25.77</v>
      </c>
      <c r="C30" s="92">
        <v>3.02</v>
      </c>
    </row>
    <row r="31" spans="1:3" x14ac:dyDescent="0.25">
      <c r="A31" s="91">
        <v>52</v>
      </c>
      <c r="B31" s="92">
        <v>25.26</v>
      </c>
      <c r="C31" s="92">
        <v>3.04</v>
      </c>
    </row>
    <row r="32" spans="1:3" x14ac:dyDescent="0.25">
      <c r="A32" s="91">
        <v>53</v>
      </c>
      <c r="B32" s="92">
        <v>24.73</v>
      </c>
      <c r="C32" s="92">
        <v>3.07</v>
      </c>
    </row>
    <row r="33" spans="1:3" x14ac:dyDescent="0.25">
      <c r="A33" s="91">
        <v>54</v>
      </c>
      <c r="B33" s="92">
        <v>24.17</v>
      </c>
      <c r="C33" s="92">
        <v>3.09</v>
      </c>
    </row>
    <row r="34" spans="1:3" x14ac:dyDescent="0.25">
      <c r="A34" s="91">
        <v>55</v>
      </c>
      <c r="B34" s="92">
        <v>23.59</v>
      </c>
      <c r="C34" s="92">
        <v>3.11</v>
      </c>
    </row>
    <row r="35" spans="1:3" x14ac:dyDescent="0.25">
      <c r="A35" s="91">
        <v>56</v>
      </c>
      <c r="B35" s="92">
        <v>23</v>
      </c>
      <c r="C35" s="92">
        <v>3.13</v>
      </c>
    </row>
    <row r="36" spans="1:3" x14ac:dyDescent="0.25">
      <c r="A36" s="91">
        <v>57</v>
      </c>
      <c r="B36" s="92">
        <v>22.4</v>
      </c>
      <c r="C36" s="92">
        <v>3.15</v>
      </c>
    </row>
    <row r="37" spans="1:3" x14ac:dyDescent="0.25">
      <c r="A37" s="91">
        <v>58</v>
      </c>
      <c r="B37" s="92">
        <v>21.79</v>
      </c>
      <c r="C37" s="92">
        <v>3.17</v>
      </c>
    </row>
    <row r="38" spans="1:3" x14ac:dyDescent="0.25">
      <c r="A38" s="91">
        <v>59</v>
      </c>
      <c r="B38" s="92">
        <v>21.17</v>
      </c>
      <c r="C38" s="92">
        <v>3.19</v>
      </c>
    </row>
    <row r="39" spans="1:3" x14ac:dyDescent="0.25">
      <c r="A39"/>
      <c r="B39"/>
    </row>
    <row r="40" spans="1:3" x14ac:dyDescent="0.25">
      <c r="A40"/>
      <c r="B40"/>
    </row>
    <row r="41" spans="1:3" x14ac:dyDescent="0.25">
      <c r="A41"/>
      <c r="B41"/>
    </row>
    <row r="42" spans="1:3" x14ac:dyDescent="0.25">
      <c r="A42"/>
      <c r="B42"/>
    </row>
    <row r="43" spans="1:3" x14ac:dyDescent="0.25">
      <c r="A43"/>
      <c r="B43"/>
    </row>
    <row r="44" spans="1:3" x14ac:dyDescent="0.25">
      <c r="A44"/>
      <c r="B44"/>
    </row>
    <row r="45" spans="1:3" x14ac:dyDescent="0.25">
      <c r="A45"/>
      <c r="B45"/>
    </row>
    <row r="46" spans="1:3" x14ac:dyDescent="0.25">
      <c r="A46"/>
      <c r="B46"/>
    </row>
    <row r="47" spans="1:3" x14ac:dyDescent="0.25">
      <c r="A47"/>
      <c r="B47"/>
    </row>
    <row r="48" spans="1:3"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sheetData>
  <sheetProtection algorithmName="SHA-512" hashValue="AVd0UCcYFk5qDQk64yt37HlFHZmwmVsBeZYYKkQ5kNwCd78Ak/aIJ27ZlztbMeYIsUv1h6QW3ZPYYYGPbR0sXA==" saltValue="GowNDjRODE3fHE/dGRrmtw==" spinCount="100000" sheet="1" objects="1" scenarios="1"/>
  <conditionalFormatting sqref="A26:A38">
    <cfRule type="expression" dxfId="2101" priority="35" stopIfTrue="1">
      <formula>MOD(ROW(),2)=0</formula>
    </cfRule>
    <cfRule type="expression" dxfId="2100" priority="36" stopIfTrue="1">
      <formula>MOD(ROW(),2)&lt;&gt;0</formula>
    </cfRule>
  </conditionalFormatting>
  <conditionalFormatting sqref="B26:C38">
    <cfRule type="expression" dxfId="2099" priority="37" stopIfTrue="1">
      <formula>MOD(ROW(),2)=0</formula>
    </cfRule>
    <cfRule type="expression" dxfId="2098" priority="38" stopIfTrue="1">
      <formula>MOD(ROW(),2)&lt;&gt;0</formula>
    </cfRule>
  </conditionalFormatting>
  <conditionalFormatting sqref="A6:A21">
    <cfRule type="expression" dxfId="2097" priority="17" stopIfTrue="1">
      <formula>MOD(ROW(),2)=0</formula>
    </cfRule>
    <cfRule type="expression" dxfId="2096" priority="18" stopIfTrue="1">
      <formula>MOD(ROW(),2)&lt;&gt;0</formula>
    </cfRule>
  </conditionalFormatting>
  <conditionalFormatting sqref="B6:C16">
    <cfRule type="expression" dxfId="2095" priority="9" stopIfTrue="1">
      <formula>MOD(ROW(),2)=0</formula>
    </cfRule>
    <cfRule type="expression" dxfId="2094" priority="10" stopIfTrue="1">
      <formula>MOD(ROW(),2)&lt;&gt;0</formula>
    </cfRule>
  </conditionalFormatting>
  <conditionalFormatting sqref="B18:C18 B17">
    <cfRule type="expression" dxfId="2093" priority="11" stopIfTrue="1">
      <formula>MOD(ROW(),2)=0</formula>
    </cfRule>
    <cfRule type="expression" dxfId="2092" priority="12" stopIfTrue="1">
      <formula>MOD(ROW(),2)&lt;&gt;0</formula>
    </cfRule>
  </conditionalFormatting>
  <conditionalFormatting sqref="C17">
    <cfRule type="expression" dxfId="2091" priority="7" stopIfTrue="1">
      <formula>MOD(ROW(),2)=0</formula>
    </cfRule>
    <cfRule type="expression" dxfId="2090" priority="8" stopIfTrue="1">
      <formula>MOD(ROW(),2)&lt;&gt;0</formula>
    </cfRule>
  </conditionalFormatting>
  <conditionalFormatting sqref="B20:B21">
    <cfRule type="expression" dxfId="2089" priority="3" stopIfTrue="1">
      <formula>MOD(ROW(),2)=0</formula>
    </cfRule>
    <cfRule type="expression" dxfId="2088" priority="4" stopIfTrue="1">
      <formula>MOD(ROW(),2)&lt;&gt;0</formula>
    </cfRule>
  </conditionalFormatting>
  <conditionalFormatting sqref="C19:C21">
    <cfRule type="expression" dxfId="2087" priority="5" stopIfTrue="1">
      <formula>MOD(ROW(),2)=0</formula>
    </cfRule>
    <cfRule type="expression" dxfId="2086" priority="6" stopIfTrue="1">
      <formula>MOD(ROW(),2)&lt;&gt;0</formula>
    </cfRule>
  </conditionalFormatting>
  <conditionalFormatting sqref="B19">
    <cfRule type="expression" dxfId="2085" priority="1" stopIfTrue="1">
      <formula>MOD(ROW(),2)=0</formula>
    </cfRule>
    <cfRule type="expression" dxfId="2084" priority="2" stopIfTrue="1">
      <formula>MOD(ROW(),2)&lt;&gt;0</formula>
    </cfRule>
  </conditionalFormatting>
  <hyperlinks>
    <hyperlink ref="B24" location="Assumptions!A1" display="Assumptions" xr:uid="{7469BA8B-5D44-44FC-86F8-3235A5BFB2FC}"/>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dimension ref="A1:K68"/>
  <sheetViews>
    <sheetView showGridLines="0" zoomScale="85" zoomScaleNormal="85" workbookViewId="0">
      <selection activeCell="A4" sqref="A4"/>
    </sheetView>
  </sheetViews>
  <sheetFormatPr defaultColWidth="10" defaultRowHeight="12.5" x14ac:dyDescent="0.25"/>
  <cols>
    <col min="1" max="1" width="31.54296875" style="28" customWidth="1"/>
    <col min="2" max="3" width="22.54296875" style="28" customWidth="1"/>
    <col min="4" max="16384" width="10" style="28"/>
  </cols>
  <sheetData>
    <row r="1" spans="1:11" ht="20" x14ac:dyDescent="0.4">
      <c r="A1" s="40" t="s">
        <v>0</v>
      </c>
      <c r="B1" s="41"/>
      <c r="C1" s="41"/>
      <c r="D1" s="41"/>
      <c r="E1" s="41"/>
      <c r="F1" s="41"/>
      <c r="G1" s="41"/>
      <c r="H1" s="41"/>
      <c r="I1" s="41"/>
      <c r="K1" s="84"/>
    </row>
    <row r="2" spans="1:11" ht="15.5" x14ac:dyDescent="0.35">
      <c r="A2" s="42" t="s">
        <v>1</v>
      </c>
      <c r="B2" s="43"/>
      <c r="C2" s="43"/>
      <c r="D2" s="43"/>
      <c r="E2" s="43"/>
      <c r="F2" s="43"/>
      <c r="G2" s="43"/>
      <c r="H2" s="43"/>
      <c r="I2" s="43"/>
    </row>
    <row r="3" spans="1:11" ht="15.5" x14ac:dyDescent="0.35">
      <c r="A3" s="156" t="str">
        <f>TABLE_FACTOR_TYPE_1&amp;" - x-"&amp;TABLE_SERIES_NUMBER_1</f>
        <v>CETV - x-204C</v>
      </c>
      <c r="B3" s="43"/>
      <c r="C3" s="43"/>
      <c r="D3" s="43"/>
      <c r="E3" s="43"/>
      <c r="F3" s="43"/>
      <c r="G3" s="43"/>
      <c r="H3" s="43"/>
      <c r="I3" s="43"/>
    </row>
    <row r="4" spans="1:11" x14ac:dyDescent="0.25">
      <c r="A4" s="45"/>
    </row>
    <row r="6" spans="1:11" ht="13" x14ac:dyDescent="0.3">
      <c r="A6" s="76" t="s">
        <v>606</v>
      </c>
      <c r="B6" s="78" t="s">
        <v>607</v>
      </c>
      <c r="C6" s="78"/>
    </row>
    <row r="7" spans="1:11" x14ac:dyDescent="0.25">
      <c r="A7" s="77" t="s">
        <v>273</v>
      </c>
      <c r="B7" s="79" t="s">
        <v>72</v>
      </c>
      <c r="C7" s="79"/>
    </row>
    <row r="8" spans="1:11" x14ac:dyDescent="0.25">
      <c r="A8" s="77" t="s">
        <v>274</v>
      </c>
      <c r="B8" s="79">
        <v>1987</v>
      </c>
      <c r="C8" s="79"/>
    </row>
    <row r="9" spans="1:11" x14ac:dyDescent="0.25">
      <c r="A9" s="77" t="s">
        <v>275</v>
      </c>
      <c r="B9" s="79" t="s">
        <v>287</v>
      </c>
      <c r="C9" s="79"/>
    </row>
    <row r="10" spans="1:11" ht="25" x14ac:dyDescent="0.25">
      <c r="A10" s="77" t="s">
        <v>6</v>
      </c>
      <c r="B10" s="79" t="s">
        <v>695</v>
      </c>
      <c r="C10" s="79"/>
    </row>
    <row r="11" spans="1:11" x14ac:dyDescent="0.25">
      <c r="A11" s="77" t="s">
        <v>276</v>
      </c>
      <c r="B11" s="79" t="s">
        <v>308</v>
      </c>
      <c r="C11" s="79"/>
    </row>
    <row r="12" spans="1:11" x14ac:dyDescent="0.25">
      <c r="A12" s="77" t="s">
        <v>277</v>
      </c>
      <c r="B12" s="79" t="s">
        <v>290</v>
      </c>
      <c r="C12" s="79"/>
    </row>
    <row r="13" spans="1:11" x14ac:dyDescent="0.25">
      <c r="A13" s="108" t="s">
        <v>614</v>
      </c>
      <c r="B13" s="79">
        <v>2</v>
      </c>
      <c r="C13" s="79"/>
    </row>
    <row r="14" spans="1:11" x14ac:dyDescent="0.25">
      <c r="A14" s="108" t="s">
        <v>279</v>
      </c>
      <c r="B14" s="79" t="s">
        <v>310</v>
      </c>
      <c r="C14" s="79"/>
    </row>
    <row r="15" spans="1:11" x14ac:dyDescent="0.25">
      <c r="A15" s="179" t="s">
        <v>617</v>
      </c>
      <c r="B15" s="79" t="s">
        <v>310</v>
      </c>
      <c r="C15" s="79"/>
    </row>
    <row r="16" spans="1:11" x14ac:dyDescent="0.25">
      <c r="A16" s="181" t="s">
        <v>281</v>
      </c>
      <c r="B16" s="79" t="s">
        <v>311</v>
      </c>
      <c r="C16" s="79"/>
    </row>
    <row r="17" spans="1:3" x14ac:dyDescent="0.25">
      <c r="A17" s="108" t="s">
        <v>282</v>
      </c>
      <c r="B17" s="203"/>
      <c r="C17" s="203"/>
    </row>
    <row r="18" spans="1:3" x14ac:dyDescent="0.25">
      <c r="A18" s="77" t="s">
        <v>283</v>
      </c>
      <c r="B18" s="142">
        <v>45196</v>
      </c>
      <c r="C18" s="79"/>
    </row>
    <row r="19" spans="1:3" x14ac:dyDescent="0.25">
      <c r="A19" s="108" t="s">
        <v>284</v>
      </c>
      <c r="B19" s="142">
        <v>45196</v>
      </c>
      <c r="C19" s="79"/>
    </row>
    <row r="20" spans="1:3" x14ac:dyDescent="0.25">
      <c r="A20" s="108" t="s">
        <v>285</v>
      </c>
      <c r="B20" s="79" t="s">
        <v>293</v>
      </c>
      <c r="C20" s="79"/>
    </row>
    <row r="21" spans="1:3" x14ac:dyDescent="0.25">
      <c r="A21" s="108" t="s">
        <v>689</v>
      </c>
      <c r="B21" s="79" t="s">
        <v>294</v>
      </c>
      <c r="C21" s="79"/>
    </row>
    <row r="23" spans="1:3" x14ac:dyDescent="0.25">
      <c r="B23" s="84" t="str">
        <f>HYPERLINK("#'Factor List'!A1","Back to Factor List")</f>
        <v>Back to Factor List</v>
      </c>
    </row>
    <row r="24" spans="1:3" x14ac:dyDescent="0.25">
      <c r="B24" s="84" t="str">
        <f>HYPERLINK("#'Assumptions'!A1","Assumptions")</f>
        <v>Assumptions</v>
      </c>
    </row>
    <row r="25" spans="1:3" x14ac:dyDescent="0.25">
      <c r="B25" s="84"/>
    </row>
    <row r="26" spans="1:3" x14ac:dyDescent="0.25">
      <c r="B26" s="84"/>
    </row>
    <row r="28" spans="1:3" ht="26" x14ac:dyDescent="0.25">
      <c r="A28" s="90" t="s">
        <v>412</v>
      </c>
      <c r="B28" s="90" t="s">
        <v>690</v>
      </c>
      <c r="C28" s="90" t="s">
        <v>694</v>
      </c>
    </row>
    <row r="29" spans="1:3" x14ac:dyDescent="0.25">
      <c r="A29" s="91">
        <v>48</v>
      </c>
      <c r="B29" s="92">
        <v>27.16</v>
      </c>
      <c r="C29" s="92">
        <v>2.94</v>
      </c>
    </row>
    <row r="30" spans="1:3" x14ac:dyDescent="0.25">
      <c r="A30" s="91">
        <v>49</v>
      </c>
      <c r="B30" s="92">
        <v>26.72</v>
      </c>
      <c r="C30" s="92">
        <v>2.97</v>
      </c>
    </row>
    <row r="31" spans="1:3" x14ac:dyDescent="0.25">
      <c r="A31" s="91">
        <v>50</v>
      </c>
      <c r="B31" s="92">
        <v>26.26</v>
      </c>
      <c r="C31" s="92">
        <v>2.99</v>
      </c>
    </row>
    <row r="32" spans="1:3" x14ac:dyDescent="0.25">
      <c r="A32" s="91">
        <v>51</v>
      </c>
      <c r="B32" s="92">
        <v>25.77</v>
      </c>
      <c r="C32" s="92">
        <v>3.02</v>
      </c>
    </row>
    <row r="33" spans="1:3" x14ac:dyDescent="0.25">
      <c r="A33" s="91">
        <v>52</v>
      </c>
      <c r="B33" s="92">
        <v>25.26</v>
      </c>
      <c r="C33" s="92">
        <v>3.04</v>
      </c>
    </row>
    <row r="34" spans="1:3" x14ac:dyDescent="0.25">
      <c r="A34" s="91">
        <v>53</v>
      </c>
      <c r="B34" s="92">
        <v>24.73</v>
      </c>
      <c r="C34" s="92">
        <v>3.07</v>
      </c>
    </row>
    <row r="35" spans="1:3" x14ac:dyDescent="0.25">
      <c r="A35" s="172">
        <v>54</v>
      </c>
      <c r="B35" s="173">
        <v>25.43</v>
      </c>
      <c r="C35" s="173">
        <v>2.0299999999999998</v>
      </c>
    </row>
    <row r="36" spans="1:3" x14ac:dyDescent="0.25">
      <c r="A36" s="172">
        <v>55</v>
      </c>
      <c r="B36" s="173">
        <v>24.85</v>
      </c>
      <c r="C36" s="173">
        <v>2.0499999999999998</v>
      </c>
    </row>
    <row r="37" spans="1:3" x14ac:dyDescent="0.25">
      <c r="A37" s="172">
        <v>56</v>
      </c>
      <c r="B37" s="173">
        <v>24.27</v>
      </c>
      <c r="C37" s="173">
        <v>2.06</v>
      </c>
    </row>
    <row r="38" spans="1:3" x14ac:dyDescent="0.25">
      <c r="A38" s="172">
        <v>57</v>
      </c>
      <c r="B38" s="173">
        <v>23.68</v>
      </c>
      <c r="C38" s="173">
        <v>2.08</v>
      </c>
    </row>
    <row r="39" spans="1:3" x14ac:dyDescent="0.25">
      <c r="A39" s="172">
        <v>58</v>
      </c>
      <c r="B39" s="173">
        <v>23.08</v>
      </c>
      <c r="C39" s="173">
        <v>2.09</v>
      </c>
    </row>
    <row r="40" spans="1:3" x14ac:dyDescent="0.25">
      <c r="A40" s="172">
        <v>59</v>
      </c>
      <c r="B40" s="173">
        <v>22.48</v>
      </c>
      <c r="C40" s="173">
        <v>2.11</v>
      </c>
    </row>
    <row r="42" spans="1:3" x14ac:dyDescent="0.25">
      <c r="A42"/>
      <c r="B42"/>
    </row>
    <row r="43" spans="1:3" x14ac:dyDescent="0.25">
      <c r="A43"/>
      <c r="B43"/>
    </row>
    <row r="44" spans="1:3" x14ac:dyDescent="0.25">
      <c r="A44"/>
      <c r="B44"/>
    </row>
    <row r="45" spans="1:3" x14ac:dyDescent="0.25">
      <c r="A45"/>
      <c r="B45"/>
    </row>
    <row r="46" spans="1:3" x14ac:dyDescent="0.25">
      <c r="A46"/>
      <c r="B46"/>
    </row>
    <row r="47" spans="1:3" ht="39.65" customHeight="1" x14ac:dyDescent="0.25">
      <c r="A47"/>
      <c r="B47"/>
    </row>
    <row r="48" spans="1:3" x14ac:dyDescent="0.25">
      <c r="A48"/>
      <c r="B48"/>
    </row>
    <row r="49" spans="1:2" ht="27.65" customHeight="1"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row r="66" spans="1:2" x14ac:dyDescent="0.25">
      <c r="A66"/>
      <c r="B66"/>
    </row>
    <row r="67" spans="1:2" x14ac:dyDescent="0.25">
      <c r="A67"/>
      <c r="B67"/>
    </row>
    <row r="68" spans="1:2" x14ac:dyDescent="0.25">
      <c r="A68"/>
      <c r="B68"/>
    </row>
  </sheetData>
  <sheetProtection algorithmName="SHA-512" hashValue="ETS37/Bn8CNraHFODAF6hjiwjDQrj/7ndNJ78GXnYF7e23cytdDrGg/igoMhGrIiLyjEuhWol2CKyOWUsRt6cw==" saltValue="sgOFknXMKp/qy8eMJWktuA==" spinCount="100000" sheet="1" objects="1" scenarios="1"/>
  <conditionalFormatting sqref="A6:A12 A18 A35:A40">
    <cfRule type="expression" dxfId="2083" priority="31" stopIfTrue="1">
      <formula>MOD(ROW(),2)=0</formula>
    </cfRule>
    <cfRule type="expression" dxfId="2082" priority="32" stopIfTrue="1">
      <formula>MOD(ROW(),2)&lt;&gt;0</formula>
    </cfRule>
  </conditionalFormatting>
  <conditionalFormatting sqref="B35:C40">
    <cfRule type="expression" dxfId="2081" priority="33" stopIfTrue="1">
      <formula>MOD(ROW(),2)=0</formula>
    </cfRule>
    <cfRule type="expression" dxfId="2080" priority="34" stopIfTrue="1">
      <formula>MOD(ROW(),2)&lt;&gt;0</formula>
    </cfRule>
  </conditionalFormatting>
  <conditionalFormatting sqref="A17">
    <cfRule type="expression" dxfId="2079" priority="27" stopIfTrue="1">
      <formula>MOD(ROW(),2)=0</formula>
    </cfRule>
    <cfRule type="expression" dxfId="2078" priority="28" stopIfTrue="1">
      <formula>MOD(ROW(),2)&lt;&gt;0</formula>
    </cfRule>
  </conditionalFormatting>
  <conditionalFormatting sqref="A19:A21">
    <cfRule type="expression" dxfId="2077" priority="23" stopIfTrue="1">
      <formula>MOD(ROW(),2)=0</formula>
    </cfRule>
    <cfRule type="expression" dxfId="2076" priority="24" stopIfTrue="1">
      <formula>MOD(ROW(),2)&lt;&gt;0</formula>
    </cfRule>
  </conditionalFormatting>
  <conditionalFormatting sqref="A28:A34">
    <cfRule type="expression" dxfId="2075" priority="15" stopIfTrue="1">
      <formula>MOD(ROW(),2)=0</formula>
    </cfRule>
    <cfRule type="expression" dxfId="2074" priority="16" stopIfTrue="1">
      <formula>MOD(ROW(),2)&lt;&gt;0</formula>
    </cfRule>
  </conditionalFormatting>
  <conditionalFormatting sqref="B28:C34">
    <cfRule type="expression" dxfId="2073" priority="17" stopIfTrue="1">
      <formula>MOD(ROW(),2)=0</formula>
    </cfRule>
    <cfRule type="expression" dxfId="2072" priority="18" stopIfTrue="1">
      <formula>MOD(ROW(),2)&lt;&gt;0</formula>
    </cfRule>
  </conditionalFormatting>
  <conditionalFormatting sqref="A13:A14">
    <cfRule type="expression" dxfId="2071" priority="13" stopIfTrue="1">
      <formula>MOD(ROW(),2)=0</formula>
    </cfRule>
    <cfRule type="expression" dxfId="2070" priority="14" stopIfTrue="1">
      <formula>MOD(ROW(),2)&lt;&gt;0</formula>
    </cfRule>
  </conditionalFormatting>
  <conditionalFormatting sqref="B6:C16">
    <cfRule type="expression" dxfId="2069" priority="9" stopIfTrue="1">
      <formula>MOD(ROW(),2)=0</formula>
    </cfRule>
    <cfRule type="expression" dxfId="2068" priority="10" stopIfTrue="1">
      <formula>MOD(ROW(),2)&lt;&gt;0</formula>
    </cfRule>
  </conditionalFormatting>
  <conditionalFormatting sqref="B18:C18 B17">
    <cfRule type="expression" dxfId="2067" priority="11" stopIfTrue="1">
      <formula>MOD(ROW(),2)=0</formula>
    </cfRule>
    <cfRule type="expression" dxfId="2066" priority="12" stopIfTrue="1">
      <formula>MOD(ROW(),2)&lt;&gt;0</formula>
    </cfRule>
  </conditionalFormatting>
  <conditionalFormatting sqref="C17">
    <cfRule type="expression" dxfId="2065" priority="7" stopIfTrue="1">
      <formula>MOD(ROW(),2)=0</formula>
    </cfRule>
    <cfRule type="expression" dxfId="2064" priority="8" stopIfTrue="1">
      <formula>MOD(ROW(),2)&lt;&gt;0</formula>
    </cfRule>
  </conditionalFormatting>
  <conditionalFormatting sqref="B20:B21">
    <cfRule type="expression" dxfId="2063" priority="3" stopIfTrue="1">
      <formula>MOD(ROW(),2)=0</formula>
    </cfRule>
    <cfRule type="expression" dxfId="2062" priority="4" stopIfTrue="1">
      <formula>MOD(ROW(),2)&lt;&gt;0</formula>
    </cfRule>
  </conditionalFormatting>
  <conditionalFormatting sqref="C19:C21">
    <cfRule type="expression" dxfId="2061" priority="5" stopIfTrue="1">
      <formula>MOD(ROW(),2)=0</formula>
    </cfRule>
    <cfRule type="expression" dxfId="2060" priority="6" stopIfTrue="1">
      <formula>MOD(ROW(),2)&lt;&gt;0</formula>
    </cfRule>
  </conditionalFormatting>
  <conditionalFormatting sqref="B19">
    <cfRule type="expression" dxfId="2059" priority="1" stopIfTrue="1">
      <formula>MOD(ROW(),2)=0</formula>
    </cfRule>
    <cfRule type="expression" dxfId="2058" priority="2" stopIfTrue="1">
      <formula>MOD(ROW(),2)&lt;&gt;0</formula>
    </cfRule>
  </conditionalFormatting>
  <hyperlinks>
    <hyperlink ref="B24" location="Assumptions!A1" display="Assumptions" xr:uid="{4EDD8728-3845-409B-90EF-44FF8A4342D7}"/>
  </hyperlinks>
  <pageMargins left="0.7" right="0.7" top="0.75" bottom="0.75" header="0.3" footer="0.3"/>
  <pageSetup paperSize="9" orientation="portrait" r:id="rId1"/>
  <headerFooter>
    <oddHeader>&amp;L&amp;Z&amp;F  [&amp;A]</oddHeader>
    <oddFooter>&amp;LPage &amp;P of &amp;N&amp;R&amp;T &amp;D</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3"/>
  <dimension ref="A1:K57"/>
  <sheetViews>
    <sheetView showGridLines="0" zoomScale="85" zoomScaleNormal="85" workbookViewId="0">
      <selection activeCell="A4" sqref="A4"/>
    </sheetView>
  </sheetViews>
  <sheetFormatPr defaultColWidth="10" defaultRowHeight="12.5" x14ac:dyDescent="0.25"/>
  <cols>
    <col min="1" max="1" width="31.6328125" style="28" customWidth="1"/>
    <col min="2" max="3" width="22.6328125" style="28" customWidth="1"/>
    <col min="4"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CETV - x-205</v>
      </c>
      <c r="B3" s="43"/>
      <c r="C3" s="43"/>
      <c r="D3" s="43"/>
      <c r="E3" s="43"/>
      <c r="F3" s="43"/>
      <c r="G3" s="43"/>
      <c r="H3" s="43"/>
      <c r="I3" s="43"/>
    </row>
    <row r="4" spans="1:11" x14ac:dyDescent="0.25">
      <c r="A4" s="45"/>
    </row>
    <row r="6" spans="1:11" ht="13" x14ac:dyDescent="0.3">
      <c r="A6" s="107" t="s">
        <v>606</v>
      </c>
      <c r="B6" s="78" t="s">
        <v>607</v>
      </c>
      <c r="C6" s="78"/>
    </row>
    <row r="7" spans="1:11" x14ac:dyDescent="0.25">
      <c r="A7" s="108" t="s">
        <v>273</v>
      </c>
      <c r="B7" s="79" t="s">
        <v>72</v>
      </c>
      <c r="C7" s="79"/>
    </row>
    <row r="8" spans="1:11" x14ac:dyDescent="0.25">
      <c r="A8" s="108" t="s">
        <v>274</v>
      </c>
      <c r="B8" s="79">
        <v>1987</v>
      </c>
      <c r="C8" s="79"/>
    </row>
    <row r="9" spans="1:11" x14ac:dyDescent="0.25">
      <c r="A9" s="108" t="s">
        <v>275</v>
      </c>
      <c r="B9" s="79" t="s">
        <v>287</v>
      </c>
      <c r="C9" s="79"/>
    </row>
    <row r="10" spans="1:11" x14ac:dyDescent="0.25">
      <c r="A10" s="108" t="s">
        <v>6</v>
      </c>
      <c r="B10" s="79" t="s">
        <v>312</v>
      </c>
      <c r="C10" s="79"/>
    </row>
    <row r="11" spans="1:11" x14ac:dyDescent="0.25">
      <c r="A11" s="108" t="s">
        <v>276</v>
      </c>
      <c r="B11" s="79" t="s">
        <v>289</v>
      </c>
      <c r="C11" s="79"/>
    </row>
    <row r="12" spans="1:11" x14ac:dyDescent="0.25">
      <c r="A12" s="108" t="s">
        <v>277</v>
      </c>
      <c r="B12" s="79" t="s">
        <v>290</v>
      </c>
      <c r="C12" s="79"/>
    </row>
    <row r="13" spans="1:11" x14ac:dyDescent="0.25">
      <c r="A13" s="108" t="s">
        <v>614</v>
      </c>
      <c r="B13" s="79">
        <v>2</v>
      </c>
      <c r="C13" s="79"/>
    </row>
    <row r="14" spans="1:11" x14ac:dyDescent="0.25">
      <c r="A14" s="108" t="s">
        <v>279</v>
      </c>
      <c r="B14" s="79">
        <v>205</v>
      </c>
      <c r="C14" s="79"/>
    </row>
    <row r="15" spans="1:11" x14ac:dyDescent="0.25">
      <c r="A15" s="108" t="s">
        <v>617</v>
      </c>
      <c r="B15" s="79">
        <v>205</v>
      </c>
      <c r="C15" s="79"/>
    </row>
    <row r="16" spans="1:11" x14ac:dyDescent="0.25">
      <c r="A16" s="108" t="s">
        <v>281</v>
      </c>
      <c r="B16" s="79" t="s">
        <v>314</v>
      </c>
      <c r="C16" s="79"/>
    </row>
    <row r="17" spans="1:3" x14ac:dyDescent="0.25">
      <c r="A17" s="108" t="s">
        <v>282</v>
      </c>
      <c r="B17" s="203"/>
      <c r="C17" s="203"/>
    </row>
    <row r="18" spans="1:3" x14ac:dyDescent="0.25">
      <c r="A18" s="108" t="s">
        <v>283</v>
      </c>
      <c r="B18" s="142" t="str">
        <f>"24 May 2023"</f>
        <v>24 May 2023</v>
      </c>
      <c r="C18" s="79"/>
    </row>
    <row r="19" spans="1:3" x14ac:dyDescent="0.25">
      <c r="A19" s="108" t="s">
        <v>284</v>
      </c>
      <c r="B19" s="142">
        <v>45014</v>
      </c>
      <c r="C19" s="79"/>
    </row>
    <row r="20" spans="1:3" x14ac:dyDescent="0.25">
      <c r="A20" s="108" t="s">
        <v>285</v>
      </c>
      <c r="B20" s="79" t="s">
        <v>293</v>
      </c>
      <c r="C20" s="79"/>
    </row>
    <row r="21" spans="1:3" x14ac:dyDescent="0.25">
      <c r="A21" s="108" t="s">
        <v>689</v>
      </c>
      <c r="B21" s="79" t="s">
        <v>294</v>
      </c>
      <c r="C21" s="79"/>
    </row>
    <row r="23" spans="1:3" x14ac:dyDescent="0.25">
      <c r="B23" s="84" t="str">
        <f>HYPERLINK("#'Factor List'!A1","Back to Factor List")</f>
        <v>Back to Factor List</v>
      </c>
    </row>
    <row r="24" spans="1:3" x14ac:dyDescent="0.25">
      <c r="B24" s="84" t="str">
        <f>HYPERLINK("#'Assumptions'!A1","Assumptions")</f>
        <v>Assumptions</v>
      </c>
    </row>
    <row r="26" spans="1:3" ht="26.75" customHeight="1" x14ac:dyDescent="0.25">
      <c r="A26" s="90" t="s">
        <v>412</v>
      </c>
      <c r="B26" s="90" t="s">
        <v>690</v>
      </c>
      <c r="C26" s="90" t="s">
        <v>694</v>
      </c>
    </row>
    <row r="27" spans="1:3" x14ac:dyDescent="0.25">
      <c r="A27" s="91">
        <v>43</v>
      </c>
      <c r="B27" s="92">
        <v>23.79</v>
      </c>
      <c r="C27" s="92">
        <v>2.84</v>
      </c>
    </row>
    <row r="28" spans="1:3" x14ac:dyDescent="0.25">
      <c r="A28" s="91">
        <v>44</v>
      </c>
      <c r="B28" s="92">
        <v>24.18</v>
      </c>
      <c r="C28" s="92">
        <v>2.87</v>
      </c>
    </row>
    <row r="29" spans="1:3" x14ac:dyDescent="0.25">
      <c r="A29" s="91">
        <v>45</v>
      </c>
      <c r="B29" s="92">
        <v>24.58</v>
      </c>
      <c r="C29" s="92">
        <v>2.89</v>
      </c>
    </row>
    <row r="30" spans="1:3" x14ac:dyDescent="0.25">
      <c r="A30" s="91">
        <v>46</v>
      </c>
      <c r="B30" s="92">
        <v>24.99</v>
      </c>
      <c r="C30" s="92">
        <v>2.91</v>
      </c>
    </row>
    <row r="31" spans="1:3" x14ac:dyDescent="0.25">
      <c r="A31" s="91">
        <v>47</v>
      </c>
      <c r="B31" s="92">
        <v>25.41</v>
      </c>
      <c r="C31" s="92">
        <v>2.93</v>
      </c>
    </row>
    <row r="32" spans="1:3" x14ac:dyDescent="0.25">
      <c r="A32" s="91">
        <v>48</v>
      </c>
      <c r="B32" s="92">
        <v>25.83</v>
      </c>
      <c r="C32" s="92">
        <v>2.95</v>
      </c>
    </row>
    <row r="33" spans="1:3" x14ac:dyDescent="0.25">
      <c r="A33" s="91">
        <v>49</v>
      </c>
      <c r="B33" s="92">
        <v>26.27</v>
      </c>
      <c r="C33" s="92">
        <v>2.97</v>
      </c>
    </row>
    <row r="34" spans="1:3" x14ac:dyDescent="0.25">
      <c r="A34"/>
      <c r="B34"/>
    </row>
    <row r="35" spans="1:3" x14ac:dyDescent="0.25">
      <c r="A35"/>
      <c r="B35"/>
    </row>
    <row r="36" spans="1:3" ht="39.65" customHeight="1" x14ac:dyDescent="0.25">
      <c r="A36"/>
      <c r="B36"/>
    </row>
    <row r="37" spans="1:3" x14ac:dyDescent="0.25">
      <c r="A37"/>
      <c r="B37"/>
    </row>
    <row r="38" spans="1:3" ht="27.65" customHeight="1" x14ac:dyDescent="0.25">
      <c r="A38"/>
      <c r="B38"/>
    </row>
    <row r="39" spans="1:3" x14ac:dyDescent="0.25">
      <c r="A39"/>
      <c r="B39"/>
    </row>
    <row r="40" spans="1:3" x14ac:dyDescent="0.25">
      <c r="A40"/>
      <c r="B40"/>
    </row>
    <row r="41" spans="1:3" x14ac:dyDescent="0.25">
      <c r="A41"/>
      <c r="B41"/>
    </row>
    <row r="42" spans="1:3" x14ac:dyDescent="0.25">
      <c r="A42"/>
      <c r="B42"/>
    </row>
    <row r="43" spans="1:3" x14ac:dyDescent="0.25">
      <c r="A43"/>
      <c r="B43"/>
    </row>
    <row r="44" spans="1:3" x14ac:dyDescent="0.25">
      <c r="A44"/>
      <c r="B44"/>
    </row>
    <row r="45" spans="1:3" x14ac:dyDescent="0.25">
      <c r="A45"/>
      <c r="B45"/>
    </row>
    <row r="46" spans="1:3" x14ac:dyDescent="0.25">
      <c r="A46"/>
      <c r="B46"/>
    </row>
    <row r="47" spans="1:3" x14ac:dyDescent="0.25">
      <c r="A47"/>
      <c r="B47"/>
    </row>
    <row r="48" spans="1:3"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sheetData>
  <sheetProtection algorithmName="SHA-512" hashValue="bSfxoV+b1rGxdyXmELq40F2z1tRTgolhTPSM3371Nh8oFDVoFN0J9VLPP5YLDcdfdtbB0wLuvwSAvTX0ZBfiIg==" saltValue="2M8Sxj8t6PaxdaTA9yzRmg==" spinCount="100000" sheet="1" objects="1" scenarios="1"/>
  <conditionalFormatting sqref="A26:A33">
    <cfRule type="expression" dxfId="2057" priority="23" stopIfTrue="1">
      <formula>MOD(ROW(),2)=0</formula>
    </cfRule>
    <cfRule type="expression" dxfId="2056" priority="24" stopIfTrue="1">
      <formula>MOD(ROW(),2)&lt;&gt;0</formula>
    </cfRule>
  </conditionalFormatting>
  <conditionalFormatting sqref="B26:C33">
    <cfRule type="expression" dxfId="2055" priority="25" stopIfTrue="1">
      <formula>MOD(ROW(),2)=0</formula>
    </cfRule>
    <cfRule type="expression" dxfId="2054" priority="26" stopIfTrue="1">
      <formula>MOD(ROW(),2)&lt;&gt;0</formula>
    </cfRule>
  </conditionalFormatting>
  <conditionalFormatting sqref="A6:A21">
    <cfRule type="expression" dxfId="2053" priority="17" stopIfTrue="1">
      <formula>MOD(ROW(),2)=0</formula>
    </cfRule>
    <cfRule type="expression" dxfId="2052" priority="18" stopIfTrue="1">
      <formula>MOD(ROW(),2)&lt;&gt;0</formula>
    </cfRule>
  </conditionalFormatting>
  <conditionalFormatting sqref="B6:C16">
    <cfRule type="expression" dxfId="2051" priority="9" stopIfTrue="1">
      <formula>MOD(ROW(),2)=0</formula>
    </cfRule>
    <cfRule type="expression" dxfId="2050" priority="10" stopIfTrue="1">
      <formula>MOD(ROW(),2)&lt;&gt;0</formula>
    </cfRule>
  </conditionalFormatting>
  <conditionalFormatting sqref="B18:C18 B17">
    <cfRule type="expression" dxfId="2049" priority="11" stopIfTrue="1">
      <formula>MOD(ROW(),2)=0</formula>
    </cfRule>
    <cfRule type="expression" dxfId="2048" priority="12" stopIfTrue="1">
      <formula>MOD(ROW(),2)&lt;&gt;0</formula>
    </cfRule>
  </conditionalFormatting>
  <conditionalFormatting sqref="C17">
    <cfRule type="expression" dxfId="2047" priority="7" stopIfTrue="1">
      <formula>MOD(ROW(),2)=0</formula>
    </cfRule>
    <cfRule type="expression" dxfId="2046" priority="8" stopIfTrue="1">
      <formula>MOD(ROW(),2)&lt;&gt;0</formula>
    </cfRule>
  </conditionalFormatting>
  <conditionalFormatting sqref="B20:B21">
    <cfRule type="expression" dxfId="2045" priority="3" stopIfTrue="1">
      <formula>MOD(ROW(),2)=0</formula>
    </cfRule>
    <cfRule type="expression" dxfId="2044" priority="4" stopIfTrue="1">
      <formula>MOD(ROW(),2)&lt;&gt;0</formula>
    </cfRule>
  </conditionalFormatting>
  <conditionalFormatting sqref="C19:C21">
    <cfRule type="expression" dxfId="2043" priority="5" stopIfTrue="1">
      <formula>MOD(ROW(),2)=0</formula>
    </cfRule>
    <cfRule type="expression" dxfId="2042" priority="6" stopIfTrue="1">
      <formula>MOD(ROW(),2)&lt;&gt;0</formula>
    </cfRule>
  </conditionalFormatting>
  <conditionalFormatting sqref="B19">
    <cfRule type="expression" dxfId="2041" priority="1" stopIfTrue="1">
      <formula>MOD(ROW(),2)=0</formula>
    </cfRule>
    <cfRule type="expression" dxfId="2040" priority="2" stopIfTrue="1">
      <formula>MOD(ROW(),2)&lt;&gt;0</formula>
    </cfRule>
  </conditionalFormatting>
  <hyperlinks>
    <hyperlink ref="B24" location="Assumptions!A1" display="Assumptions" xr:uid="{FB9F823C-D3F5-4151-9EDC-DDA562E25A5D}"/>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34"/>
  <dimension ref="A1:K57"/>
  <sheetViews>
    <sheetView showGridLines="0" zoomScale="85" zoomScaleNormal="85" workbookViewId="0">
      <selection activeCell="A4" sqref="A4"/>
    </sheetView>
  </sheetViews>
  <sheetFormatPr defaultColWidth="10" defaultRowHeight="12.5" x14ac:dyDescent="0.25"/>
  <cols>
    <col min="1" max="1" width="31.6328125" style="28" customWidth="1"/>
    <col min="2" max="3" width="22.6328125" style="28" customWidth="1"/>
    <col min="4"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CETV - x-206</v>
      </c>
      <c r="B3" s="43"/>
      <c r="C3" s="43"/>
      <c r="D3" s="43"/>
      <c r="E3" s="43"/>
      <c r="F3" s="43"/>
      <c r="G3" s="43"/>
      <c r="H3" s="43"/>
      <c r="I3" s="43"/>
    </row>
    <row r="4" spans="1:11" x14ac:dyDescent="0.25">
      <c r="A4" s="45"/>
    </row>
    <row r="6" spans="1:11" ht="13" x14ac:dyDescent="0.3">
      <c r="A6" s="107" t="s">
        <v>606</v>
      </c>
      <c r="B6" s="78" t="s">
        <v>607</v>
      </c>
      <c r="C6" s="78"/>
    </row>
    <row r="7" spans="1:11" x14ac:dyDescent="0.25">
      <c r="A7" s="108" t="s">
        <v>273</v>
      </c>
      <c r="B7" s="79" t="s">
        <v>72</v>
      </c>
      <c r="C7" s="79"/>
    </row>
    <row r="8" spans="1:11" x14ac:dyDescent="0.25">
      <c r="A8" s="108" t="s">
        <v>274</v>
      </c>
      <c r="B8" s="79">
        <v>1987</v>
      </c>
      <c r="C8" s="79"/>
    </row>
    <row r="9" spans="1:11" x14ac:dyDescent="0.25">
      <c r="A9" s="108" t="s">
        <v>275</v>
      </c>
      <c r="B9" s="79" t="s">
        <v>287</v>
      </c>
      <c r="C9" s="79"/>
    </row>
    <row r="10" spans="1:11" x14ac:dyDescent="0.25">
      <c r="A10" s="108" t="s">
        <v>6</v>
      </c>
      <c r="B10" s="79" t="s">
        <v>312</v>
      </c>
      <c r="C10" s="79"/>
    </row>
    <row r="11" spans="1:11" x14ac:dyDescent="0.25">
      <c r="A11" s="108" t="s">
        <v>276</v>
      </c>
      <c r="B11" s="79" t="s">
        <v>299</v>
      </c>
      <c r="C11" s="79"/>
    </row>
    <row r="12" spans="1:11" x14ac:dyDescent="0.25">
      <c r="A12" s="108" t="s">
        <v>277</v>
      </c>
      <c r="B12" s="79" t="s">
        <v>290</v>
      </c>
      <c r="C12" s="79"/>
    </row>
    <row r="13" spans="1:11" x14ac:dyDescent="0.25">
      <c r="A13" s="108" t="s">
        <v>614</v>
      </c>
      <c r="B13" s="79">
        <v>2</v>
      </c>
      <c r="C13" s="79"/>
    </row>
    <row r="14" spans="1:11" x14ac:dyDescent="0.25">
      <c r="A14" s="108" t="s">
        <v>279</v>
      </c>
      <c r="B14" s="79">
        <v>206</v>
      </c>
      <c r="C14" s="79"/>
    </row>
    <row r="15" spans="1:11" x14ac:dyDescent="0.25">
      <c r="A15" s="108" t="s">
        <v>617</v>
      </c>
      <c r="B15" s="79">
        <v>206</v>
      </c>
      <c r="C15" s="79"/>
    </row>
    <row r="16" spans="1:11" x14ac:dyDescent="0.25">
      <c r="A16" s="108" t="s">
        <v>281</v>
      </c>
      <c r="B16" s="79" t="s">
        <v>316</v>
      </c>
      <c r="C16" s="79"/>
    </row>
    <row r="17" spans="1:3" x14ac:dyDescent="0.25">
      <c r="A17" s="108" t="s">
        <v>282</v>
      </c>
      <c r="B17" s="203"/>
      <c r="C17" s="203"/>
    </row>
    <row r="18" spans="1:3" x14ac:dyDescent="0.25">
      <c r="A18" s="108" t="s">
        <v>283</v>
      </c>
      <c r="B18" s="142" t="str">
        <f>"24 May 2023"</f>
        <v>24 May 2023</v>
      </c>
      <c r="C18" s="79"/>
    </row>
    <row r="19" spans="1:3" x14ac:dyDescent="0.25">
      <c r="A19" s="108" t="s">
        <v>284</v>
      </c>
      <c r="B19" s="142">
        <v>45014</v>
      </c>
      <c r="C19" s="79"/>
    </row>
    <row r="20" spans="1:3" x14ac:dyDescent="0.25">
      <c r="A20" s="108" t="s">
        <v>285</v>
      </c>
      <c r="B20" s="79" t="s">
        <v>293</v>
      </c>
      <c r="C20" s="79"/>
    </row>
    <row r="21" spans="1:3" x14ac:dyDescent="0.25">
      <c r="A21" s="108" t="s">
        <v>689</v>
      </c>
      <c r="B21" s="79" t="s">
        <v>294</v>
      </c>
      <c r="C21" s="79"/>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90" t="s">
        <v>412</v>
      </c>
      <c r="B26" s="90" t="s">
        <v>690</v>
      </c>
      <c r="C26" s="90" t="s">
        <v>694</v>
      </c>
    </row>
    <row r="27" spans="1:3" x14ac:dyDescent="0.25">
      <c r="A27" s="91">
        <v>43</v>
      </c>
      <c r="B27" s="92">
        <v>23.79</v>
      </c>
      <c r="C27" s="92">
        <v>2.84</v>
      </c>
    </row>
    <row r="28" spans="1:3" x14ac:dyDescent="0.25">
      <c r="A28" s="91">
        <v>44</v>
      </c>
      <c r="B28" s="92">
        <v>24.18</v>
      </c>
      <c r="C28" s="92">
        <v>2.87</v>
      </c>
    </row>
    <row r="29" spans="1:3" x14ac:dyDescent="0.25">
      <c r="A29" s="91">
        <v>45</v>
      </c>
      <c r="B29" s="92">
        <v>24.58</v>
      </c>
      <c r="C29" s="92">
        <v>2.89</v>
      </c>
    </row>
    <row r="30" spans="1:3" x14ac:dyDescent="0.25">
      <c r="A30" s="91">
        <v>46</v>
      </c>
      <c r="B30" s="92">
        <v>24.99</v>
      </c>
      <c r="C30" s="92">
        <v>2.91</v>
      </c>
    </row>
    <row r="31" spans="1:3" x14ac:dyDescent="0.25">
      <c r="A31" s="91">
        <v>47</v>
      </c>
      <c r="B31" s="92">
        <v>25.41</v>
      </c>
      <c r="C31" s="92">
        <v>2.93</v>
      </c>
    </row>
    <row r="32" spans="1:3" x14ac:dyDescent="0.25">
      <c r="A32" s="91">
        <v>48</v>
      </c>
      <c r="B32" s="92">
        <v>25.83</v>
      </c>
      <c r="C32" s="92">
        <v>2.95</v>
      </c>
    </row>
    <row r="33" spans="1:3" x14ac:dyDescent="0.25">
      <c r="A33" s="91">
        <v>49</v>
      </c>
      <c r="B33" s="92">
        <v>26.27</v>
      </c>
      <c r="C33" s="92">
        <v>2.97</v>
      </c>
    </row>
    <row r="34" spans="1:3" x14ac:dyDescent="0.25">
      <c r="A34"/>
      <c r="B34"/>
    </row>
    <row r="35" spans="1:3" x14ac:dyDescent="0.25">
      <c r="A35"/>
      <c r="B35"/>
    </row>
    <row r="36" spans="1:3" ht="39.65" customHeight="1" x14ac:dyDescent="0.25">
      <c r="A36"/>
      <c r="B36"/>
    </row>
    <row r="37" spans="1:3" x14ac:dyDescent="0.25">
      <c r="A37"/>
      <c r="B37"/>
    </row>
    <row r="38" spans="1:3" ht="27.65" customHeight="1" x14ac:dyDescent="0.25">
      <c r="A38"/>
      <c r="B38"/>
    </row>
    <row r="39" spans="1:3" x14ac:dyDescent="0.25">
      <c r="A39"/>
      <c r="B39"/>
    </row>
    <row r="40" spans="1:3" x14ac:dyDescent="0.25">
      <c r="A40"/>
      <c r="B40"/>
    </row>
    <row r="41" spans="1:3" x14ac:dyDescent="0.25">
      <c r="A41"/>
      <c r="B41"/>
    </row>
    <row r="42" spans="1:3" x14ac:dyDescent="0.25">
      <c r="A42"/>
      <c r="B42"/>
    </row>
    <row r="43" spans="1:3" x14ac:dyDescent="0.25">
      <c r="A43"/>
      <c r="B43"/>
    </row>
    <row r="44" spans="1:3" x14ac:dyDescent="0.25">
      <c r="A44"/>
      <c r="B44"/>
    </row>
    <row r="45" spans="1:3" x14ac:dyDescent="0.25">
      <c r="A45"/>
      <c r="B45"/>
    </row>
    <row r="46" spans="1:3" x14ac:dyDescent="0.25">
      <c r="A46"/>
      <c r="B46"/>
    </row>
    <row r="47" spans="1:3" x14ac:dyDescent="0.25">
      <c r="A47"/>
      <c r="B47"/>
    </row>
    <row r="48" spans="1:3"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sheetData>
  <sheetProtection algorithmName="SHA-512" hashValue="Ipzlipmf/K9qisGJheq54YxCYcCzd4w5S1pe6nI8ZDUKuR9ixi/Nr/+XjUG0Av33RT7W4OtCZFTd4Wh7BUInjg==" saltValue="+tXnEapvx4tZ+QNWvddoxA==" spinCount="100000" sheet="1" objects="1" scenarios="1"/>
  <conditionalFormatting sqref="A26:A33">
    <cfRule type="expression" dxfId="2039" priority="23" stopIfTrue="1">
      <formula>MOD(ROW(),2)=0</formula>
    </cfRule>
    <cfRule type="expression" dxfId="2038" priority="24" stopIfTrue="1">
      <formula>MOD(ROW(),2)&lt;&gt;0</formula>
    </cfRule>
  </conditionalFormatting>
  <conditionalFormatting sqref="B26:C33">
    <cfRule type="expression" dxfId="2037" priority="25" stopIfTrue="1">
      <formula>MOD(ROW(),2)=0</formula>
    </cfRule>
    <cfRule type="expression" dxfId="2036" priority="26" stopIfTrue="1">
      <formula>MOD(ROW(),2)&lt;&gt;0</formula>
    </cfRule>
  </conditionalFormatting>
  <conditionalFormatting sqref="A6:A21">
    <cfRule type="expression" dxfId="2035" priority="17" stopIfTrue="1">
      <formula>MOD(ROW(),2)=0</formula>
    </cfRule>
    <cfRule type="expression" dxfId="2034" priority="18" stopIfTrue="1">
      <formula>MOD(ROW(),2)&lt;&gt;0</formula>
    </cfRule>
  </conditionalFormatting>
  <conditionalFormatting sqref="B6:C16">
    <cfRule type="expression" dxfId="2033" priority="9" stopIfTrue="1">
      <formula>MOD(ROW(),2)=0</formula>
    </cfRule>
    <cfRule type="expression" dxfId="2032" priority="10" stopIfTrue="1">
      <formula>MOD(ROW(),2)&lt;&gt;0</formula>
    </cfRule>
  </conditionalFormatting>
  <conditionalFormatting sqref="B18:C18 B17">
    <cfRule type="expression" dxfId="2031" priority="11" stopIfTrue="1">
      <formula>MOD(ROW(),2)=0</formula>
    </cfRule>
    <cfRule type="expression" dxfId="2030" priority="12" stopIfTrue="1">
      <formula>MOD(ROW(),2)&lt;&gt;0</formula>
    </cfRule>
  </conditionalFormatting>
  <conditionalFormatting sqref="C17">
    <cfRule type="expression" dxfId="2029" priority="7" stopIfTrue="1">
      <formula>MOD(ROW(),2)=0</formula>
    </cfRule>
    <cfRule type="expression" dxfId="2028" priority="8" stopIfTrue="1">
      <formula>MOD(ROW(),2)&lt;&gt;0</formula>
    </cfRule>
  </conditionalFormatting>
  <conditionalFormatting sqref="B20:B21">
    <cfRule type="expression" dxfId="2027" priority="3" stopIfTrue="1">
      <formula>MOD(ROW(),2)=0</formula>
    </cfRule>
    <cfRule type="expression" dxfId="2026" priority="4" stopIfTrue="1">
      <formula>MOD(ROW(),2)&lt;&gt;0</formula>
    </cfRule>
  </conditionalFormatting>
  <conditionalFormatting sqref="C19:C21">
    <cfRule type="expression" dxfId="2025" priority="5" stopIfTrue="1">
      <formula>MOD(ROW(),2)=0</formula>
    </cfRule>
    <cfRule type="expression" dxfId="2024" priority="6" stopIfTrue="1">
      <formula>MOD(ROW(),2)&lt;&gt;0</formula>
    </cfRule>
  </conditionalFormatting>
  <conditionalFormatting sqref="B19">
    <cfRule type="expression" dxfId="2023" priority="1" stopIfTrue="1">
      <formula>MOD(ROW(),2)=0</formula>
    </cfRule>
    <cfRule type="expression" dxfId="2022" priority="2" stopIfTrue="1">
      <formula>MOD(ROW(),2)&lt;&gt;0</formula>
    </cfRule>
  </conditionalFormatting>
  <hyperlinks>
    <hyperlink ref="B24" location="Assumptions!A1" display="Assumptions" xr:uid="{7ACCF7B5-396C-4C59-818D-2C987B604568}"/>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35"/>
  <dimension ref="A1:K73"/>
  <sheetViews>
    <sheetView showGridLines="0" zoomScale="85" zoomScaleNormal="85" workbookViewId="0">
      <selection activeCell="A4" sqref="A4"/>
    </sheetView>
  </sheetViews>
  <sheetFormatPr defaultColWidth="10" defaultRowHeight="12.5" x14ac:dyDescent="0.25"/>
  <cols>
    <col min="1" max="1" width="31.6328125" style="28" customWidth="1"/>
    <col min="2" max="4" width="22.6328125" style="28" customWidth="1"/>
    <col min="5"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CETV - x-207</v>
      </c>
      <c r="B3" s="43"/>
      <c r="C3" s="43"/>
      <c r="D3" s="43"/>
      <c r="E3" s="43"/>
      <c r="F3" s="43"/>
      <c r="G3" s="43"/>
      <c r="H3" s="43"/>
      <c r="I3" s="43"/>
    </row>
    <row r="4" spans="1:11" x14ac:dyDescent="0.25">
      <c r="A4" s="45"/>
    </row>
    <row r="6" spans="1:11" ht="13" x14ac:dyDescent="0.3">
      <c r="A6" s="76" t="s">
        <v>606</v>
      </c>
      <c r="B6" s="78" t="s">
        <v>607</v>
      </c>
      <c r="C6" s="78"/>
      <c r="D6" s="109"/>
    </row>
    <row r="7" spans="1:11" x14ac:dyDescent="0.25">
      <c r="A7" s="77" t="s">
        <v>273</v>
      </c>
      <c r="B7" s="79" t="s">
        <v>72</v>
      </c>
      <c r="C7" s="79"/>
      <c r="D7" s="109"/>
    </row>
    <row r="8" spans="1:11" x14ac:dyDescent="0.25">
      <c r="A8" s="77" t="s">
        <v>274</v>
      </c>
      <c r="B8" s="79">
        <v>2006</v>
      </c>
      <c r="C8" s="79"/>
      <c r="D8" s="109"/>
    </row>
    <row r="9" spans="1:11" x14ac:dyDescent="0.25">
      <c r="A9" s="77" t="s">
        <v>275</v>
      </c>
      <c r="B9" s="79" t="s">
        <v>287</v>
      </c>
      <c r="C9" s="79"/>
      <c r="D9" s="109"/>
    </row>
    <row r="10" spans="1:11" ht="25" x14ac:dyDescent="0.25">
      <c r="A10" s="77" t="s">
        <v>6</v>
      </c>
      <c r="B10" s="79" t="s">
        <v>317</v>
      </c>
      <c r="C10" s="79"/>
      <c r="D10" s="109"/>
    </row>
    <row r="11" spans="1:11" x14ac:dyDescent="0.25">
      <c r="A11" s="77" t="s">
        <v>276</v>
      </c>
      <c r="B11" s="79" t="s">
        <v>289</v>
      </c>
      <c r="C11" s="79"/>
      <c r="D11" s="109"/>
    </row>
    <row r="12" spans="1:11" x14ac:dyDescent="0.25">
      <c r="A12" s="77" t="s">
        <v>277</v>
      </c>
      <c r="B12" s="79" t="s">
        <v>290</v>
      </c>
      <c r="C12" s="79"/>
      <c r="D12" s="109"/>
    </row>
    <row r="13" spans="1:11" x14ac:dyDescent="0.25">
      <c r="A13" s="200" t="s">
        <v>614</v>
      </c>
      <c r="B13" s="79">
        <v>1</v>
      </c>
      <c r="C13" s="79"/>
      <c r="D13" s="109"/>
    </row>
    <row r="14" spans="1:11" x14ac:dyDescent="0.25">
      <c r="A14" s="77" t="s">
        <v>279</v>
      </c>
      <c r="B14" s="79">
        <v>207</v>
      </c>
      <c r="C14" s="79"/>
      <c r="D14" s="109"/>
    </row>
    <row r="15" spans="1:11" x14ac:dyDescent="0.25">
      <c r="A15" s="77" t="s">
        <v>617</v>
      </c>
      <c r="B15" s="79">
        <v>207</v>
      </c>
      <c r="C15" s="79"/>
      <c r="D15" s="109"/>
    </row>
    <row r="16" spans="1:11" x14ac:dyDescent="0.25">
      <c r="A16" s="77" t="s">
        <v>281</v>
      </c>
      <c r="B16" s="79" t="s">
        <v>319</v>
      </c>
      <c r="C16" s="79"/>
      <c r="D16" s="109"/>
    </row>
    <row r="17" spans="1:4" x14ac:dyDescent="0.25">
      <c r="A17" s="77" t="s">
        <v>282</v>
      </c>
      <c r="B17" s="203"/>
      <c r="C17" s="203"/>
      <c r="D17" s="109"/>
    </row>
    <row r="18" spans="1:4" x14ac:dyDescent="0.25">
      <c r="A18" s="77" t="s">
        <v>283</v>
      </c>
      <c r="B18" s="142" t="str">
        <f>"24 May 2023"</f>
        <v>24 May 2023</v>
      </c>
      <c r="C18" s="79"/>
      <c r="D18" s="109"/>
    </row>
    <row r="19" spans="1:4" x14ac:dyDescent="0.25">
      <c r="A19" s="77" t="s">
        <v>284</v>
      </c>
      <c r="B19" s="142">
        <v>45014</v>
      </c>
      <c r="C19" s="79"/>
      <c r="D19" s="109"/>
    </row>
    <row r="20" spans="1:4" x14ac:dyDescent="0.25">
      <c r="A20" s="77" t="s">
        <v>285</v>
      </c>
      <c r="B20" s="79" t="s">
        <v>293</v>
      </c>
      <c r="C20" s="79"/>
      <c r="D20" s="109"/>
    </row>
    <row r="21" spans="1:4" x14ac:dyDescent="0.25">
      <c r="A21" s="77" t="s">
        <v>689</v>
      </c>
      <c r="B21" s="79" t="s">
        <v>294</v>
      </c>
      <c r="C21" s="79"/>
      <c r="D21" s="109"/>
    </row>
    <row r="23" spans="1:4" x14ac:dyDescent="0.25">
      <c r="B23" s="84" t="str">
        <f>HYPERLINK("#'Factor List'!A1","Back to Factor List")</f>
        <v>Back to Factor List</v>
      </c>
    </row>
    <row r="24" spans="1:4" x14ac:dyDescent="0.25">
      <c r="B24" s="84" t="str">
        <f>HYPERLINK("#'Assumptions'!A1","Assumptions")</f>
        <v>Assumptions</v>
      </c>
    </row>
    <row r="26" spans="1:4" ht="26" x14ac:dyDescent="0.25">
      <c r="A26" s="90" t="s">
        <v>412</v>
      </c>
      <c r="B26" s="90" t="s">
        <v>690</v>
      </c>
      <c r="C26" s="90" t="s">
        <v>696</v>
      </c>
      <c r="D26" s="90" t="s">
        <v>693</v>
      </c>
    </row>
    <row r="27" spans="1:4" x14ac:dyDescent="0.25">
      <c r="A27" s="91">
        <v>18</v>
      </c>
      <c r="B27" s="92">
        <v>8.7200000000000006</v>
      </c>
      <c r="C27" s="92">
        <v>0.46</v>
      </c>
      <c r="D27" s="92">
        <v>2.2400000000000002</v>
      </c>
    </row>
    <row r="28" spans="1:4" x14ac:dyDescent="0.25">
      <c r="A28" s="91">
        <v>19</v>
      </c>
      <c r="B28" s="92">
        <v>8.85</v>
      </c>
      <c r="C28" s="92">
        <v>0.46</v>
      </c>
      <c r="D28" s="92">
        <v>2.33</v>
      </c>
    </row>
    <row r="29" spans="1:4" x14ac:dyDescent="0.25">
      <c r="A29" s="91">
        <v>20</v>
      </c>
      <c r="B29" s="92">
        <v>8.9700000000000006</v>
      </c>
      <c r="C29" s="92">
        <v>0.47</v>
      </c>
      <c r="D29" s="92">
        <v>2.37</v>
      </c>
    </row>
    <row r="30" spans="1:4" x14ac:dyDescent="0.25">
      <c r="A30" s="91">
        <v>21</v>
      </c>
      <c r="B30" s="92">
        <v>9.1</v>
      </c>
      <c r="C30" s="92">
        <v>0.48</v>
      </c>
      <c r="D30" s="92">
        <v>2.41</v>
      </c>
    </row>
    <row r="31" spans="1:4" x14ac:dyDescent="0.25">
      <c r="A31" s="91">
        <v>22</v>
      </c>
      <c r="B31" s="92">
        <v>9.2200000000000006</v>
      </c>
      <c r="C31" s="92">
        <v>0.49</v>
      </c>
      <c r="D31" s="92">
        <v>2.44</v>
      </c>
    </row>
    <row r="32" spans="1:4" x14ac:dyDescent="0.25">
      <c r="A32" s="91">
        <v>23</v>
      </c>
      <c r="B32" s="92">
        <v>9.36</v>
      </c>
      <c r="C32" s="92">
        <v>0.5</v>
      </c>
      <c r="D32" s="92">
        <v>2.48</v>
      </c>
    </row>
    <row r="33" spans="1:4" x14ac:dyDescent="0.25">
      <c r="A33" s="91">
        <v>24</v>
      </c>
      <c r="B33" s="92">
        <v>9.49</v>
      </c>
      <c r="C33" s="92">
        <v>0.51</v>
      </c>
      <c r="D33" s="92">
        <v>2.52</v>
      </c>
    </row>
    <row r="34" spans="1:4" x14ac:dyDescent="0.25">
      <c r="A34" s="91">
        <v>25</v>
      </c>
      <c r="B34" s="92">
        <v>9.6199999999999992</v>
      </c>
      <c r="C34" s="92">
        <v>0.51</v>
      </c>
      <c r="D34" s="92">
        <v>2.56</v>
      </c>
    </row>
    <row r="35" spans="1:4" x14ac:dyDescent="0.25">
      <c r="A35" s="91">
        <v>26</v>
      </c>
      <c r="B35" s="92">
        <v>9.76</v>
      </c>
      <c r="C35" s="92">
        <v>0.52</v>
      </c>
      <c r="D35" s="92">
        <v>2.59</v>
      </c>
    </row>
    <row r="36" spans="1:4" x14ac:dyDescent="0.25">
      <c r="A36" s="91">
        <v>27</v>
      </c>
      <c r="B36" s="92">
        <v>9.89</v>
      </c>
      <c r="C36" s="92">
        <v>0.53</v>
      </c>
      <c r="D36" s="92">
        <v>2.63</v>
      </c>
    </row>
    <row r="37" spans="1:4" x14ac:dyDescent="0.25">
      <c r="A37" s="91">
        <v>28</v>
      </c>
      <c r="B37" s="92">
        <v>10.029999999999999</v>
      </c>
      <c r="C37" s="92">
        <v>0.54</v>
      </c>
      <c r="D37" s="92">
        <v>2.67</v>
      </c>
    </row>
    <row r="38" spans="1:4" x14ac:dyDescent="0.25">
      <c r="A38" s="91">
        <v>29</v>
      </c>
      <c r="B38" s="92">
        <v>10.18</v>
      </c>
      <c r="C38" s="92">
        <v>0.55000000000000004</v>
      </c>
      <c r="D38" s="92">
        <v>2.71</v>
      </c>
    </row>
    <row r="39" spans="1:4" x14ac:dyDescent="0.25">
      <c r="A39" s="91">
        <v>30</v>
      </c>
      <c r="B39" s="92">
        <v>10.32</v>
      </c>
      <c r="C39" s="92">
        <v>0.56000000000000005</v>
      </c>
      <c r="D39" s="92">
        <v>2.75</v>
      </c>
    </row>
    <row r="40" spans="1:4" x14ac:dyDescent="0.25">
      <c r="A40" s="91">
        <v>31</v>
      </c>
      <c r="B40" s="92">
        <v>10.47</v>
      </c>
      <c r="C40" s="92">
        <v>0.56999999999999995</v>
      </c>
      <c r="D40" s="92">
        <v>2.78</v>
      </c>
    </row>
    <row r="41" spans="1:4" x14ac:dyDescent="0.25">
      <c r="A41" s="91">
        <v>32</v>
      </c>
      <c r="B41" s="92">
        <v>10.62</v>
      </c>
      <c r="C41" s="92">
        <v>0.57999999999999996</v>
      </c>
      <c r="D41" s="92">
        <v>2.82</v>
      </c>
    </row>
    <row r="42" spans="1:4" x14ac:dyDescent="0.25">
      <c r="A42" s="91">
        <v>33</v>
      </c>
      <c r="B42" s="92">
        <v>10.77</v>
      </c>
      <c r="C42" s="92">
        <v>0.59</v>
      </c>
      <c r="D42" s="92">
        <v>2.86</v>
      </c>
    </row>
    <row r="43" spans="1:4" x14ac:dyDescent="0.25">
      <c r="A43" s="91">
        <v>34</v>
      </c>
      <c r="B43" s="92">
        <v>10.92</v>
      </c>
      <c r="C43" s="92">
        <v>0.6</v>
      </c>
      <c r="D43" s="92">
        <v>2.9</v>
      </c>
    </row>
    <row r="44" spans="1:4" x14ac:dyDescent="0.25">
      <c r="A44" s="91">
        <v>35</v>
      </c>
      <c r="B44" s="92">
        <v>11.08</v>
      </c>
      <c r="C44" s="92">
        <v>0.61</v>
      </c>
      <c r="D44" s="92">
        <v>2.93</v>
      </c>
    </row>
    <row r="45" spans="1:4" x14ac:dyDescent="0.25">
      <c r="A45" s="91">
        <v>36</v>
      </c>
      <c r="B45" s="92">
        <v>11.24</v>
      </c>
      <c r="C45" s="92">
        <v>0.62</v>
      </c>
      <c r="D45" s="92">
        <v>2.97</v>
      </c>
    </row>
    <row r="46" spans="1:4" x14ac:dyDescent="0.25">
      <c r="A46" s="91">
        <v>37</v>
      </c>
      <c r="B46" s="92">
        <v>11.4</v>
      </c>
      <c r="C46" s="92">
        <v>0.63</v>
      </c>
      <c r="D46" s="92">
        <v>3</v>
      </c>
    </row>
    <row r="47" spans="1:4" x14ac:dyDescent="0.25">
      <c r="A47" s="91">
        <v>38</v>
      </c>
      <c r="B47" s="92">
        <v>11.57</v>
      </c>
      <c r="C47" s="92">
        <v>0.64</v>
      </c>
      <c r="D47" s="92">
        <v>3.04</v>
      </c>
    </row>
    <row r="48" spans="1:4" x14ac:dyDescent="0.25">
      <c r="A48" s="91">
        <v>39</v>
      </c>
      <c r="B48" s="92">
        <v>11.73</v>
      </c>
      <c r="C48" s="92">
        <v>0.65</v>
      </c>
      <c r="D48" s="92">
        <v>3.07</v>
      </c>
    </row>
    <row r="49" spans="1:4" x14ac:dyDescent="0.25">
      <c r="A49" s="91">
        <v>40</v>
      </c>
      <c r="B49" s="92">
        <v>11.9</v>
      </c>
      <c r="C49" s="92">
        <v>0.66</v>
      </c>
      <c r="D49" s="92">
        <v>3.1</v>
      </c>
    </row>
    <row r="50" spans="1:4" x14ac:dyDescent="0.25">
      <c r="A50" s="91">
        <v>41</v>
      </c>
      <c r="B50" s="92">
        <v>12.08</v>
      </c>
      <c r="C50" s="92">
        <v>0.67</v>
      </c>
      <c r="D50" s="92">
        <v>3.14</v>
      </c>
    </row>
    <row r="51" spans="1:4" x14ac:dyDescent="0.25">
      <c r="A51" s="91">
        <v>42</v>
      </c>
      <c r="B51" s="92">
        <v>12.26</v>
      </c>
      <c r="C51" s="92">
        <v>0.68</v>
      </c>
      <c r="D51" s="92">
        <v>3.17</v>
      </c>
    </row>
    <row r="52" spans="1:4" x14ac:dyDescent="0.25">
      <c r="A52" s="91">
        <v>43</v>
      </c>
      <c r="B52" s="92">
        <v>12.44</v>
      </c>
      <c r="C52" s="92">
        <v>0.7</v>
      </c>
      <c r="D52" s="92">
        <v>3.2</v>
      </c>
    </row>
    <row r="53" spans="1:4" x14ac:dyDescent="0.25">
      <c r="A53" s="91">
        <v>44</v>
      </c>
      <c r="B53" s="92">
        <v>12.62</v>
      </c>
      <c r="C53" s="92">
        <v>0.71</v>
      </c>
      <c r="D53" s="92">
        <v>3.23</v>
      </c>
    </row>
    <row r="54" spans="1:4" x14ac:dyDescent="0.25">
      <c r="A54" s="91">
        <v>45</v>
      </c>
      <c r="B54" s="92">
        <v>12.81</v>
      </c>
      <c r="C54" s="92">
        <v>0.72</v>
      </c>
      <c r="D54" s="92">
        <v>3.26</v>
      </c>
    </row>
    <row r="55" spans="1:4" x14ac:dyDescent="0.25">
      <c r="A55" s="91">
        <v>46</v>
      </c>
      <c r="B55" s="92">
        <v>13</v>
      </c>
      <c r="C55" s="92">
        <v>0.73</v>
      </c>
      <c r="D55" s="92">
        <v>3.28</v>
      </c>
    </row>
    <row r="56" spans="1:4" x14ac:dyDescent="0.25">
      <c r="A56" s="91">
        <v>47</v>
      </c>
      <c r="B56" s="92">
        <v>13.2</v>
      </c>
      <c r="C56" s="92">
        <v>0.74</v>
      </c>
      <c r="D56" s="92">
        <v>3.31</v>
      </c>
    </row>
    <row r="57" spans="1:4" x14ac:dyDescent="0.25">
      <c r="A57" s="91">
        <v>48</v>
      </c>
      <c r="B57" s="92">
        <v>13.4</v>
      </c>
      <c r="C57" s="92">
        <v>0.76</v>
      </c>
      <c r="D57" s="92">
        <v>3.34</v>
      </c>
    </row>
    <row r="58" spans="1:4" x14ac:dyDescent="0.25">
      <c r="A58" s="91">
        <v>49</v>
      </c>
      <c r="B58" s="92">
        <v>13.61</v>
      </c>
      <c r="C58" s="92">
        <v>0.77</v>
      </c>
      <c r="D58" s="92">
        <v>3.36</v>
      </c>
    </row>
    <row r="59" spans="1:4" x14ac:dyDescent="0.25">
      <c r="A59" s="91">
        <v>50</v>
      </c>
      <c r="B59" s="92">
        <v>13.82</v>
      </c>
      <c r="C59" s="92">
        <v>0.78</v>
      </c>
      <c r="D59" s="92">
        <v>3.38</v>
      </c>
    </row>
    <row r="60" spans="1:4" x14ac:dyDescent="0.25">
      <c r="A60" s="91">
        <v>51</v>
      </c>
      <c r="B60" s="92">
        <v>14.03</v>
      </c>
      <c r="C60" s="92">
        <v>0.8</v>
      </c>
      <c r="D60" s="92">
        <v>3.4</v>
      </c>
    </row>
    <row r="61" spans="1:4" x14ac:dyDescent="0.25">
      <c r="A61" s="91">
        <v>52</v>
      </c>
      <c r="B61" s="92">
        <v>14.25</v>
      </c>
      <c r="C61" s="92">
        <v>0.81</v>
      </c>
      <c r="D61" s="92">
        <v>3.42</v>
      </c>
    </row>
    <row r="62" spans="1:4" x14ac:dyDescent="0.25">
      <c r="A62" s="91">
        <v>53</v>
      </c>
      <c r="B62" s="92">
        <v>14.48</v>
      </c>
      <c r="C62" s="92">
        <v>0.82</v>
      </c>
      <c r="D62" s="92">
        <v>3.44</v>
      </c>
    </row>
    <row r="63" spans="1:4" x14ac:dyDescent="0.25">
      <c r="A63" s="91">
        <v>54</v>
      </c>
      <c r="B63" s="92">
        <v>14.71</v>
      </c>
      <c r="C63" s="92">
        <v>0.84</v>
      </c>
      <c r="D63" s="92">
        <v>3.45</v>
      </c>
    </row>
    <row r="64" spans="1:4" x14ac:dyDescent="0.25">
      <c r="A64" s="91">
        <v>55</v>
      </c>
      <c r="B64" s="92">
        <v>14.95</v>
      </c>
      <c r="C64" s="92">
        <v>0.85</v>
      </c>
      <c r="D64" s="92">
        <v>3.47</v>
      </c>
    </row>
    <row r="65" spans="1:4" x14ac:dyDescent="0.25">
      <c r="A65" s="91">
        <v>56</v>
      </c>
      <c r="B65" s="92">
        <v>15.2</v>
      </c>
      <c r="C65" s="92">
        <v>0.87</v>
      </c>
      <c r="D65" s="92">
        <v>3.48</v>
      </c>
    </row>
    <row r="66" spans="1:4" x14ac:dyDescent="0.25">
      <c r="A66" s="91">
        <v>57</v>
      </c>
      <c r="B66" s="92">
        <v>15.45</v>
      </c>
      <c r="C66" s="92">
        <v>0.88</v>
      </c>
      <c r="D66" s="92">
        <v>3.49</v>
      </c>
    </row>
    <row r="67" spans="1:4" x14ac:dyDescent="0.25">
      <c r="A67" s="91">
        <v>58</v>
      </c>
      <c r="B67" s="92">
        <v>15.71</v>
      </c>
      <c r="C67" s="92">
        <v>0.9</v>
      </c>
      <c r="D67" s="92">
        <v>3.5</v>
      </c>
    </row>
    <row r="68" spans="1:4" x14ac:dyDescent="0.25">
      <c r="A68" s="91">
        <v>59</v>
      </c>
      <c r="B68" s="92">
        <v>15.98</v>
      </c>
      <c r="C68" s="92">
        <v>0.91</v>
      </c>
      <c r="D68" s="92">
        <v>3.5</v>
      </c>
    </row>
    <row r="69" spans="1:4" x14ac:dyDescent="0.25">
      <c r="A69" s="91">
        <v>60</v>
      </c>
      <c r="B69" s="92">
        <v>16.27</v>
      </c>
      <c r="C69" s="92">
        <v>0.93</v>
      </c>
      <c r="D69" s="92">
        <v>3.5</v>
      </c>
    </row>
    <row r="70" spans="1:4" x14ac:dyDescent="0.25">
      <c r="A70" s="91">
        <v>61</v>
      </c>
      <c r="B70" s="92">
        <v>16.559999999999999</v>
      </c>
      <c r="C70" s="92">
        <v>0.94</v>
      </c>
      <c r="D70" s="92">
        <v>3.5</v>
      </c>
    </row>
    <row r="71" spans="1:4" x14ac:dyDescent="0.25">
      <c r="A71" s="91">
        <v>62</v>
      </c>
      <c r="B71" s="92">
        <v>16.87</v>
      </c>
      <c r="C71" s="92">
        <v>0.96</v>
      </c>
      <c r="D71" s="92">
        <v>3.5</v>
      </c>
    </row>
    <row r="72" spans="1:4" x14ac:dyDescent="0.25">
      <c r="A72" s="91">
        <v>63</v>
      </c>
      <c r="B72" s="92">
        <v>17.190000000000001</v>
      </c>
      <c r="C72" s="92">
        <v>0.98</v>
      </c>
      <c r="D72" s="92">
        <v>3.49</v>
      </c>
    </row>
    <row r="73" spans="1:4" x14ac:dyDescent="0.25">
      <c r="A73" s="91">
        <v>64</v>
      </c>
      <c r="B73" s="92">
        <v>17.53</v>
      </c>
      <c r="C73" s="92">
        <v>0.99</v>
      </c>
      <c r="D73" s="92">
        <v>3.47</v>
      </c>
    </row>
  </sheetData>
  <sheetProtection algorithmName="SHA-512" hashValue="xHPaONsuVQ8Fj6Jp1nPu4I6oBpNu1gur4E7lB+Xx3m6XsCS6t66kjemO8LXJqplxHNff5EarasgcnKExmh7NNw==" saltValue="HO8QnmwvUVJzWi+6BOlF1A==" spinCount="100000" sheet="1" objects="1" scenarios="1"/>
  <conditionalFormatting sqref="A26:A73">
    <cfRule type="expression" dxfId="2021" priority="29" stopIfTrue="1">
      <formula>MOD(ROW(),2)=0</formula>
    </cfRule>
    <cfRule type="expression" dxfId="2020" priority="30" stopIfTrue="1">
      <formula>MOD(ROW(),2)&lt;&gt;0</formula>
    </cfRule>
  </conditionalFormatting>
  <conditionalFormatting sqref="B26:D73">
    <cfRule type="expression" dxfId="2019" priority="31" stopIfTrue="1">
      <formula>MOD(ROW(),2)=0</formula>
    </cfRule>
    <cfRule type="expression" dxfId="2018" priority="32" stopIfTrue="1">
      <formula>MOD(ROW(),2)&lt;&gt;0</formula>
    </cfRule>
  </conditionalFormatting>
  <conditionalFormatting sqref="A13">
    <cfRule type="expression" dxfId="2017" priority="17" stopIfTrue="1">
      <formula>MOD(ROW(),2)=0</formula>
    </cfRule>
    <cfRule type="expression" dxfId="2016" priority="18" stopIfTrue="1">
      <formula>MOD(ROW(),2)&lt;&gt;0</formula>
    </cfRule>
  </conditionalFormatting>
  <conditionalFormatting sqref="D6:D21">
    <cfRule type="expression" dxfId="2015" priority="21" stopIfTrue="1">
      <formula>MOD(ROW(),2)=0</formula>
    </cfRule>
    <cfRule type="expression" dxfId="2014" priority="22" stopIfTrue="1">
      <formula>MOD(ROW(),2)&lt;&gt;0</formula>
    </cfRule>
  </conditionalFormatting>
  <conditionalFormatting sqref="A6:A12 A14:A21">
    <cfRule type="expression" dxfId="2013" priority="19" stopIfTrue="1">
      <formula>MOD(ROW(),2)=0</formula>
    </cfRule>
    <cfRule type="expression" dxfId="2012" priority="20" stopIfTrue="1">
      <formula>MOD(ROW(),2)&lt;&gt;0</formula>
    </cfRule>
  </conditionalFormatting>
  <conditionalFormatting sqref="B6:C16">
    <cfRule type="expression" dxfId="2011" priority="9" stopIfTrue="1">
      <formula>MOD(ROW(),2)=0</formula>
    </cfRule>
    <cfRule type="expression" dxfId="2010" priority="10" stopIfTrue="1">
      <formula>MOD(ROW(),2)&lt;&gt;0</formula>
    </cfRule>
  </conditionalFormatting>
  <conditionalFormatting sqref="B18:C18 B17">
    <cfRule type="expression" dxfId="2009" priority="11" stopIfTrue="1">
      <formula>MOD(ROW(),2)=0</formula>
    </cfRule>
    <cfRule type="expression" dxfId="2008" priority="12" stopIfTrue="1">
      <formula>MOD(ROW(),2)&lt;&gt;0</formula>
    </cfRule>
  </conditionalFormatting>
  <conditionalFormatting sqref="C17">
    <cfRule type="expression" dxfId="2007" priority="7" stopIfTrue="1">
      <formula>MOD(ROW(),2)=0</formula>
    </cfRule>
    <cfRule type="expression" dxfId="2006" priority="8" stopIfTrue="1">
      <formula>MOD(ROW(),2)&lt;&gt;0</formula>
    </cfRule>
  </conditionalFormatting>
  <conditionalFormatting sqref="B20:B21">
    <cfRule type="expression" dxfId="2005" priority="3" stopIfTrue="1">
      <formula>MOD(ROW(),2)=0</formula>
    </cfRule>
    <cfRule type="expression" dxfId="2004" priority="4" stopIfTrue="1">
      <formula>MOD(ROW(),2)&lt;&gt;0</formula>
    </cfRule>
  </conditionalFormatting>
  <conditionalFormatting sqref="C19:C21">
    <cfRule type="expression" dxfId="2003" priority="5" stopIfTrue="1">
      <formula>MOD(ROW(),2)=0</formula>
    </cfRule>
    <cfRule type="expression" dxfId="2002" priority="6" stopIfTrue="1">
      <formula>MOD(ROW(),2)&lt;&gt;0</formula>
    </cfRule>
  </conditionalFormatting>
  <conditionalFormatting sqref="B19">
    <cfRule type="expression" dxfId="2001" priority="1" stopIfTrue="1">
      <formula>MOD(ROW(),2)=0</formula>
    </cfRule>
    <cfRule type="expression" dxfId="2000" priority="2" stopIfTrue="1">
      <formula>MOD(ROW(),2)&lt;&gt;0</formula>
    </cfRule>
  </conditionalFormatting>
  <hyperlinks>
    <hyperlink ref="B24" location="Assumptions!A1" display="Assumptions" xr:uid="{55B52236-0F4C-4BCC-9263-859A76E494A6}"/>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36"/>
  <dimension ref="A1:K68"/>
  <sheetViews>
    <sheetView showGridLines="0" zoomScale="85" zoomScaleNormal="85" workbookViewId="0">
      <selection activeCell="A4" sqref="A4"/>
    </sheetView>
  </sheetViews>
  <sheetFormatPr defaultColWidth="10" defaultRowHeight="12.5" x14ac:dyDescent="0.25"/>
  <cols>
    <col min="1" max="1" width="31.6328125" style="28" customWidth="1"/>
    <col min="2" max="4" width="22.6328125" style="28" customWidth="1"/>
    <col min="5"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CETV - x-208</v>
      </c>
      <c r="B3" s="43"/>
      <c r="C3" s="43"/>
      <c r="D3" s="43"/>
      <c r="E3" s="43"/>
      <c r="F3" s="43"/>
      <c r="G3" s="43"/>
      <c r="H3" s="43"/>
      <c r="I3" s="43"/>
    </row>
    <row r="4" spans="1:11" x14ac:dyDescent="0.25">
      <c r="A4" s="45"/>
    </row>
    <row r="6" spans="1:11" ht="13" x14ac:dyDescent="0.3">
      <c r="A6" s="76" t="s">
        <v>606</v>
      </c>
      <c r="B6" s="78" t="s">
        <v>607</v>
      </c>
      <c r="C6" s="78"/>
      <c r="D6" s="109"/>
    </row>
    <row r="7" spans="1:11" x14ac:dyDescent="0.25">
      <c r="A7" s="77" t="s">
        <v>273</v>
      </c>
      <c r="B7" s="79" t="s">
        <v>72</v>
      </c>
      <c r="C7" s="79"/>
      <c r="D7" s="109"/>
    </row>
    <row r="8" spans="1:11" x14ac:dyDescent="0.25">
      <c r="A8" s="77" t="s">
        <v>274</v>
      </c>
      <c r="B8" s="79">
        <v>2006</v>
      </c>
      <c r="C8" s="79"/>
      <c r="D8" s="109"/>
    </row>
    <row r="9" spans="1:11" x14ac:dyDescent="0.25">
      <c r="A9" s="77" t="s">
        <v>275</v>
      </c>
      <c r="B9" s="79" t="s">
        <v>287</v>
      </c>
      <c r="C9" s="79"/>
      <c r="D9" s="109"/>
    </row>
    <row r="10" spans="1:11" ht="25" x14ac:dyDescent="0.25">
      <c r="A10" s="77" t="s">
        <v>6</v>
      </c>
      <c r="B10" s="79" t="s">
        <v>320</v>
      </c>
      <c r="C10" s="79"/>
      <c r="D10" s="109"/>
    </row>
    <row r="11" spans="1:11" x14ac:dyDescent="0.25">
      <c r="A11" s="77" t="s">
        <v>276</v>
      </c>
      <c r="B11" s="79" t="s">
        <v>299</v>
      </c>
      <c r="C11" s="79"/>
      <c r="D11" s="109"/>
    </row>
    <row r="12" spans="1:11" x14ac:dyDescent="0.25">
      <c r="A12" s="77" t="s">
        <v>277</v>
      </c>
      <c r="B12" s="79" t="s">
        <v>290</v>
      </c>
      <c r="C12" s="79"/>
      <c r="D12" s="109"/>
    </row>
    <row r="13" spans="1:11" x14ac:dyDescent="0.25">
      <c r="A13" s="200" t="s">
        <v>614</v>
      </c>
      <c r="B13" s="79">
        <v>1</v>
      </c>
      <c r="C13" s="79"/>
      <c r="D13" s="109"/>
    </row>
    <row r="14" spans="1:11" x14ac:dyDescent="0.25">
      <c r="A14" s="77" t="s">
        <v>279</v>
      </c>
      <c r="B14" s="79">
        <v>208</v>
      </c>
      <c r="C14" s="79"/>
      <c r="D14" s="109"/>
    </row>
    <row r="15" spans="1:11" x14ac:dyDescent="0.25">
      <c r="A15" s="77" t="s">
        <v>617</v>
      </c>
      <c r="B15" s="79">
        <v>208</v>
      </c>
      <c r="C15" s="79"/>
      <c r="D15" s="109"/>
    </row>
    <row r="16" spans="1:11" x14ac:dyDescent="0.25">
      <c r="A16" s="77" t="s">
        <v>281</v>
      </c>
      <c r="B16" s="79" t="s">
        <v>322</v>
      </c>
      <c r="C16" s="79"/>
      <c r="D16" s="109"/>
    </row>
    <row r="17" spans="1:4" x14ac:dyDescent="0.25">
      <c r="A17" s="77" t="s">
        <v>282</v>
      </c>
      <c r="B17" s="203"/>
      <c r="C17" s="203"/>
      <c r="D17" s="109"/>
    </row>
    <row r="18" spans="1:4" x14ac:dyDescent="0.25">
      <c r="A18" s="77" t="s">
        <v>283</v>
      </c>
      <c r="B18" s="142" t="str">
        <f>"24 May 2023"</f>
        <v>24 May 2023</v>
      </c>
      <c r="C18" s="79"/>
      <c r="D18" s="109"/>
    </row>
    <row r="19" spans="1:4" x14ac:dyDescent="0.25">
      <c r="A19" s="77" t="s">
        <v>284</v>
      </c>
      <c r="B19" s="142">
        <v>45014</v>
      </c>
      <c r="C19" s="79"/>
      <c r="D19" s="109"/>
    </row>
    <row r="20" spans="1:4" x14ac:dyDescent="0.25">
      <c r="A20" s="77" t="s">
        <v>285</v>
      </c>
      <c r="B20" s="79" t="s">
        <v>293</v>
      </c>
      <c r="C20" s="79"/>
      <c r="D20" s="109"/>
    </row>
    <row r="21" spans="1:4" x14ac:dyDescent="0.25">
      <c r="A21" s="77" t="s">
        <v>689</v>
      </c>
      <c r="B21" s="79" t="s">
        <v>294</v>
      </c>
      <c r="C21" s="79"/>
      <c r="D21" s="109"/>
    </row>
    <row r="23" spans="1:4" x14ac:dyDescent="0.25">
      <c r="B23" s="84" t="str">
        <f>HYPERLINK("#'Factor List'!A1","Back to Factor List")</f>
        <v>Back to Factor List</v>
      </c>
    </row>
    <row r="24" spans="1:4" x14ac:dyDescent="0.25">
      <c r="B24" s="84" t="str">
        <f>HYPERLINK("#'Assumptions'!A1","Assumptions")</f>
        <v>Assumptions</v>
      </c>
    </row>
    <row r="26" spans="1:4" ht="26" x14ac:dyDescent="0.25">
      <c r="A26" s="90" t="s">
        <v>412</v>
      </c>
      <c r="B26" s="90" t="s">
        <v>690</v>
      </c>
      <c r="C26" s="90" t="s">
        <v>696</v>
      </c>
      <c r="D26" s="90" t="s">
        <v>693</v>
      </c>
    </row>
    <row r="27" spans="1:4" x14ac:dyDescent="0.25">
      <c r="A27" s="91">
        <v>18</v>
      </c>
      <c r="B27" s="92">
        <v>8.7200000000000006</v>
      </c>
      <c r="C27" s="92">
        <v>0.46</v>
      </c>
      <c r="D27" s="92">
        <v>2.2400000000000002</v>
      </c>
    </row>
    <row r="28" spans="1:4" x14ac:dyDescent="0.25">
      <c r="A28" s="91">
        <v>19</v>
      </c>
      <c r="B28" s="92">
        <v>8.85</v>
      </c>
      <c r="C28" s="92">
        <v>0.46</v>
      </c>
      <c r="D28" s="92">
        <v>2.33</v>
      </c>
    </row>
    <row r="29" spans="1:4" x14ac:dyDescent="0.25">
      <c r="A29" s="91">
        <v>20</v>
      </c>
      <c r="B29" s="92">
        <v>8.9700000000000006</v>
      </c>
      <c r="C29" s="92">
        <v>0.47</v>
      </c>
      <c r="D29" s="92">
        <v>2.37</v>
      </c>
    </row>
    <row r="30" spans="1:4" x14ac:dyDescent="0.25">
      <c r="A30" s="91">
        <v>21</v>
      </c>
      <c r="B30" s="92">
        <v>9.1</v>
      </c>
      <c r="C30" s="92">
        <v>0.48</v>
      </c>
      <c r="D30" s="92">
        <v>2.41</v>
      </c>
    </row>
    <row r="31" spans="1:4" x14ac:dyDescent="0.25">
      <c r="A31" s="91">
        <v>22</v>
      </c>
      <c r="B31" s="92">
        <v>9.2200000000000006</v>
      </c>
      <c r="C31" s="92">
        <v>0.49</v>
      </c>
      <c r="D31" s="92">
        <v>2.44</v>
      </c>
    </row>
    <row r="32" spans="1:4" x14ac:dyDescent="0.25">
      <c r="A32" s="91">
        <v>23</v>
      </c>
      <c r="B32" s="92">
        <v>9.36</v>
      </c>
      <c r="C32" s="92">
        <v>0.5</v>
      </c>
      <c r="D32" s="92">
        <v>2.48</v>
      </c>
    </row>
    <row r="33" spans="1:4" x14ac:dyDescent="0.25">
      <c r="A33" s="91">
        <v>24</v>
      </c>
      <c r="B33" s="92">
        <v>9.49</v>
      </c>
      <c r="C33" s="92">
        <v>0.51</v>
      </c>
      <c r="D33" s="92">
        <v>2.52</v>
      </c>
    </row>
    <row r="34" spans="1:4" x14ac:dyDescent="0.25">
      <c r="A34" s="91">
        <v>25</v>
      </c>
      <c r="B34" s="92">
        <v>9.6199999999999992</v>
      </c>
      <c r="C34" s="92">
        <v>0.51</v>
      </c>
      <c r="D34" s="92">
        <v>2.56</v>
      </c>
    </row>
    <row r="35" spans="1:4" x14ac:dyDescent="0.25">
      <c r="A35" s="91">
        <v>26</v>
      </c>
      <c r="B35" s="92">
        <v>9.76</v>
      </c>
      <c r="C35" s="92">
        <v>0.52</v>
      </c>
      <c r="D35" s="92">
        <v>2.59</v>
      </c>
    </row>
    <row r="36" spans="1:4" x14ac:dyDescent="0.25">
      <c r="A36" s="91">
        <v>27</v>
      </c>
      <c r="B36" s="92">
        <v>9.89</v>
      </c>
      <c r="C36" s="92">
        <v>0.53</v>
      </c>
      <c r="D36" s="92">
        <v>2.63</v>
      </c>
    </row>
    <row r="37" spans="1:4" x14ac:dyDescent="0.25">
      <c r="A37" s="91">
        <v>28</v>
      </c>
      <c r="B37" s="92">
        <v>10.029999999999999</v>
      </c>
      <c r="C37" s="92">
        <v>0.54</v>
      </c>
      <c r="D37" s="92">
        <v>2.67</v>
      </c>
    </row>
    <row r="38" spans="1:4" x14ac:dyDescent="0.25">
      <c r="A38" s="91">
        <v>29</v>
      </c>
      <c r="B38" s="92">
        <v>10.18</v>
      </c>
      <c r="C38" s="92">
        <v>0.55000000000000004</v>
      </c>
      <c r="D38" s="92">
        <v>2.71</v>
      </c>
    </row>
    <row r="39" spans="1:4" x14ac:dyDescent="0.25">
      <c r="A39" s="91">
        <v>30</v>
      </c>
      <c r="B39" s="92">
        <v>10.32</v>
      </c>
      <c r="C39" s="92">
        <v>0.56000000000000005</v>
      </c>
      <c r="D39" s="92">
        <v>2.75</v>
      </c>
    </row>
    <row r="40" spans="1:4" x14ac:dyDescent="0.25">
      <c r="A40" s="91">
        <v>31</v>
      </c>
      <c r="B40" s="92">
        <v>10.47</v>
      </c>
      <c r="C40" s="92">
        <v>0.56999999999999995</v>
      </c>
      <c r="D40" s="92">
        <v>2.78</v>
      </c>
    </row>
    <row r="41" spans="1:4" x14ac:dyDescent="0.25">
      <c r="A41" s="91">
        <v>32</v>
      </c>
      <c r="B41" s="92">
        <v>10.62</v>
      </c>
      <c r="C41" s="92">
        <v>0.57999999999999996</v>
      </c>
      <c r="D41" s="92">
        <v>2.82</v>
      </c>
    </row>
    <row r="42" spans="1:4" x14ac:dyDescent="0.25">
      <c r="A42" s="91">
        <v>33</v>
      </c>
      <c r="B42" s="92">
        <v>10.77</v>
      </c>
      <c r="C42" s="92">
        <v>0.59</v>
      </c>
      <c r="D42" s="92">
        <v>2.86</v>
      </c>
    </row>
    <row r="43" spans="1:4" x14ac:dyDescent="0.25">
      <c r="A43" s="91">
        <v>34</v>
      </c>
      <c r="B43" s="92">
        <v>10.92</v>
      </c>
      <c r="C43" s="92">
        <v>0.6</v>
      </c>
      <c r="D43" s="92">
        <v>2.9</v>
      </c>
    </row>
    <row r="44" spans="1:4" x14ac:dyDescent="0.25">
      <c r="A44" s="91">
        <v>35</v>
      </c>
      <c r="B44" s="92">
        <v>11.08</v>
      </c>
      <c r="C44" s="92">
        <v>0.61</v>
      </c>
      <c r="D44" s="92">
        <v>2.93</v>
      </c>
    </row>
    <row r="45" spans="1:4" x14ac:dyDescent="0.25">
      <c r="A45" s="91">
        <v>36</v>
      </c>
      <c r="B45" s="92">
        <v>11.24</v>
      </c>
      <c r="C45" s="92">
        <v>0.62</v>
      </c>
      <c r="D45" s="92">
        <v>2.97</v>
      </c>
    </row>
    <row r="46" spans="1:4" x14ac:dyDescent="0.25">
      <c r="A46" s="91">
        <v>37</v>
      </c>
      <c r="B46" s="92">
        <v>11.4</v>
      </c>
      <c r="C46" s="92">
        <v>0.63</v>
      </c>
      <c r="D46" s="92">
        <v>3</v>
      </c>
    </row>
    <row r="47" spans="1:4" x14ac:dyDescent="0.25">
      <c r="A47" s="91">
        <v>38</v>
      </c>
      <c r="B47" s="92">
        <v>11.57</v>
      </c>
      <c r="C47" s="92">
        <v>0.64</v>
      </c>
      <c r="D47" s="92">
        <v>3.04</v>
      </c>
    </row>
    <row r="48" spans="1:4" x14ac:dyDescent="0.25">
      <c r="A48" s="91">
        <v>39</v>
      </c>
      <c r="B48" s="92">
        <v>11.73</v>
      </c>
      <c r="C48" s="92">
        <v>0.65</v>
      </c>
      <c r="D48" s="92">
        <v>3.07</v>
      </c>
    </row>
    <row r="49" spans="1:4" x14ac:dyDescent="0.25">
      <c r="A49" s="91">
        <v>40</v>
      </c>
      <c r="B49" s="92">
        <v>11.9</v>
      </c>
      <c r="C49" s="92">
        <v>0.66</v>
      </c>
      <c r="D49" s="92">
        <v>3.1</v>
      </c>
    </row>
    <row r="50" spans="1:4" x14ac:dyDescent="0.25">
      <c r="A50" s="91">
        <v>41</v>
      </c>
      <c r="B50" s="92">
        <v>12.08</v>
      </c>
      <c r="C50" s="92">
        <v>0.67</v>
      </c>
      <c r="D50" s="92">
        <v>3.14</v>
      </c>
    </row>
    <row r="51" spans="1:4" x14ac:dyDescent="0.25">
      <c r="A51" s="91">
        <v>42</v>
      </c>
      <c r="B51" s="92">
        <v>12.26</v>
      </c>
      <c r="C51" s="92">
        <v>0.68</v>
      </c>
      <c r="D51" s="92">
        <v>3.17</v>
      </c>
    </row>
    <row r="52" spans="1:4" x14ac:dyDescent="0.25">
      <c r="A52" s="91">
        <v>43</v>
      </c>
      <c r="B52" s="92">
        <v>12.44</v>
      </c>
      <c r="C52" s="92">
        <v>0.7</v>
      </c>
      <c r="D52" s="92">
        <v>3.2</v>
      </c>
    </row>
    <row r="53" spans="1:4" x14ac:dyDescent="0.25">
      <c r="A53" s="91">
        <v>44</v>
      </c>
      <c r="B53" s="92">
        <v>12.62</v>
      </c>
      <c r="C53" s="92">
        <v>0.71</v>
      </c>
      <c r="D53" s="92">
        <v>3.23</v>
      </c>
    </row>
    <row r="54" spans="1:4" x14ac:dyDescent="0.25">
      <c r="A54" s="91">
        <v>45</v>
      </c>
      <c r="B54" s="92">
        <v>12.81</v>
      </c>
      <c r="C54" s="92">
        <v>0.72</v>
      </c>
      <c r="D54" s="92">
        <v>3.26</v>
      </c>
    </row>
    <row r="55" spans="1:4" x14ac:dyDescent="0.25">
      <c r="A55" s="91">
        <v>46</v>
      </c>
      <c r="B55" s="92">
        <v>13</v>
      </c>
      <c r="C55" s="92">
        <v>0.73</v>
      </c>
      <c r="D55" s="92">
        <v>3.28</v>
      </c>
    </row>
    <row r="56" spans="1:4" x14ac:dyDescent="0.25">
      <c r="A56" s="91">
        <v>47</v>
      </c>
      <c r="B56" s="92">
        <v>13.2</v>
      </c>
      <c r="C56" s="92">
        <v>0.74</v>
      </c>
      <c r="D56" s="92">
        <v>3.31</v>
      </c>
    </row>
    <row r="57" spans="1:4" x14ac:dyDescent="0.25">
      <c r="A57" s="91">
        <v>48</v>
      </c>
      <c r="B57" s="92">
        <v>13.4</v>
      </c>
      <c r="C57" s="92">
        <v>0.76</v>
      </c>
      <c r="D57" s="92">
        <v>3.34</v>
      </c>
    </row>
    <row r="58" spans="1:4" x14ac:dyDescent="0.25">
      <c r="A58" s="91">
        <v>49</v>
      </c>
      <c r="B58" s="92">
        <v>13.61</v>
      </c>
      <c r="C58" s="92">
        <v>0.77</v>
      </c>
      <c r="D58" s="92">
        <v>3.36</v>
      </c>
    </row>
    <row r="59" spans="1:4" x14ac:dyDescent="0.25">
      <c r="A59" s="91">
        <v>50</v>
      </c>
      <c r="B59" s="92">
        <v>13.82</v>
      </c>
      <c r="C59" s="92">
        <v>0.78</v>
      </c>
      <c r="D59" s="92">
        <v>3.38</v>
      </c>
    </row>
    <row r="60" spans="1:4" x14ac:dyDescent="0.25">
      <c r="A60" s="91">
        <v>51</v>
      </c>
      <c r="B60" s="92">
        <v>14.03</v>
      </c>
      <c r="C60" s="92">
        <v>0.8</v>
      </c>
      <c r="D60" s="92">
        <v>3.4</v>
      </c>
    </row>
    <row r="61" spans="1:4" x14ac:dyDescent="0.25">
      <c r="A61" s="91">
        <v>52</v>
      </c>
      <c r="B61" s="92">
        <v>14.25</v>
      </c>
      <c r="C61" s="92">
        <v>0.81</v>
      </c>
      <c r="D61" s="92">
        <v>3.42</v>
      </c>
    </row>
    <row r="62" spans="1:4" x14ac:dyDescent="0.25">
      <c r="A62" s="91">
        <v>53</v>
      </c>
      <c r="B62" s="92">
        <v>14.48</v>
      </c>
      <c r="C62" s="92">
        <v>0.82</v>
      </c>
      <c r="D62" s="92">
        <v>3.44</v>
      </c>
    </row>
    <row r="63" spans="1:4" x14ac:dyDescent="0.25">
      <c r="A63" s="91">
        <v>54</v>
      </c>
      <c r="B63" s="92">
        <v>14.71</v>
      </c>
      <c r="C63" s="92">
        <v>0.84</v>
      </c>
      <c r="D63" s="92">
        <v>3.45</v>
      </c>
    </row>
    <row r="64" spans="1:4" x14ac:dyDescent="0.25">
      <c r="A64" s="91">
        <v>55</v>
      </c>
      <c r="B64" s="92">
        <v>14.95</v>
      </c>
      <c r="C64" s="92">
        <v>0.85</v>
      </c>
      <c r="D64" s="92">
        <v>3.47</v>
      </c>
    </row>
    <row r="65" spans="1:4" x14ac:dyDescent="0.25">
      <c r="A65" s="91">
        <v>56</v>
      </c>
      <c r="B65" s="92">
        <v>15.2</v>
      </c>
      <c r="C65" s="92">
        <v>0.87</v>
      </c>
      <c r="D65" s="92">
        <v>3.48</v>
      </c>
    </row>
    <row r="66" spans="1:4" x14ac:dyDescent="0.25">
      <c r="A66" s="91">
        <v>57</v>
      </c>
      <c r="B66" s="92">
        <v>15.45</v>
      </c>
      <c r="C66" s="92">
        <v>0.88</v>
      </c>
      <c r="D66" s="92">
        <v>3.49</v>
      </c>
    </row>
    <row r="67" spans="1:4" x14ac:dyDescent="0.25">
      <c r="A67" s="91">
        <v>58</v>
      </c>
      <c r="B67" s="92">
        <v>15.71</v>
      </c>
      <c r="C67" s="92">
        <v>0.9</v>
      </c>
      <c r="D67" s="92">
        <v>3.5</v>
      </c>
    </row>
    <row r="68" spans="1:4" x14ac:dyDescent="0.25">
      <c r="A68" s="91">
        <v>59</v>
      </c>
      <c r="B68" s="92">
        <v>15.98</v>
      </c>
      <c r="C68" s="92">
        <v>0.91</v>
      </c>
      <c r="D68" s="92">
        <v>3.5</v>
      </c>
    </row>
  </sheetData>
  <sheetProtection algorithmName="SHA-512" hashValue="Ukgt74lUJDMOIK+hvC6mGN4fV5PLqmahzydOS5M6ror0+iUeSjcqRLEKov32fWY5LnvZWnq/HC1ju9xEMTzlKA==" saltValue="6SNV8HxCjJ7yK2zvk/r5kA==" spinCount="100000" sheet="1" objects="1" scenarios="1"/>
  <conditionalFormatting sqref="A26:A68">
    <cfRule type="expression" dxfId="1999" priority="29" stopIfTrue="1">
      <formula>MOD(ROW(),2)=0</formula>
    </cfRule>
    <cfRule type="expression" dxfId="1998" priority="30" stopIfTrue="1">
      <formula>MOD(ROW(),2)&lt;&gt;0</formula>
    </cfRule>
  </conditionalFormatting>
  <conditionalFormatting sqref="B26:D68">
    <cfRule type="expression" dxfId="1997" priority="31" stopIfTrue="1">
      <formula>MOD(ROW(),2)=0</formula>
    </cfRule>
    <cfRule type="expression" dxfId="1996" priority="32" stopIfTrue="1">
      <formula>MOD(ROW(),2)&lt;&gt;0</formula>
    </cfRule>
  </conditionalFormatting>
  <conditionalFormatting sqref="A13">
    <cfRule type="expression" dxfId="1995" priority="17" stopIfTrue="1">
      <formula>MOD(ROW(),2)=0</formula>
    </cfRule>
    <cfRule type="expression" dxfId="1994" priority="18" stopIfTrue="1">
      <formula>MOD(ROW(),2)&lt;&gt;0</formula>
    </cfRule>
  </conditionalFormatting>
  <conditionalFormatting sqref="D6:D21">
    <cfRule type="expression" dxfId="1993" priority="21" stopIfTrue="1">
      <formula>MOD(ROW(),2)=0</formula>
    </cfRule>
    <cfRule type="expression" dxfId="1992" priority="22" stopIfTrue="1">
      <formula>MOD(ROW(),2)&lt;&gt;0</formula>
    </cfRule>
  </conditionalFormatting>
  <conditionalFormatting sqref="A6:A12 A14:A21">
    <cfRule type="expression" dxfId="1991" priority="19" stopIfTrue="1">
      <formula>MOD(ROW(),2)=0</formula>
    </cfRule>
    <cfRule type="expression" dxfId="1990" priority="20" stopIfTrue="1">
      <formula>MOD(ROW(),2)&lt;&gt;0</formula>
    </cfRule>
  </conditionalFormatting>
  <conditionalFormatting sqref="B6:C16">
    <cfRule type="expression" dxfId="1989" priority="9" stopIfTrue="1">
      <formula>MOD(ROW(),2)=0</formula>
    </cfRule>
    <cfRule type="expression" dxfId="1988" priority="10" stopIfTrue="1">
      <formula>MOD(ROW(),2)&lt;&gt;0</formula>
    </cfRule>
  </conditionalFormatting>
  <conditionalFormatting sqref="B18:C18 B17">
    <cfRule type="expression" dxfId="1987" priority="11" stopIfTrue="1">
      <formula>MOD(ROW(),2)=0</formula>
    </cfRule>
    <cfRule type="expression" dxfId="1986" priority="12" stopIfTrue="1">
      <formula>MOD(ROW(),2)&lt;&gt;0</formula>
    </cfRule>
  </conditionalFormatting>
  <conditionalFormatting sqref="C17">
    <cfRule type="expression" dxfId="1985" priority="7" stopIfTrue="1">
      <formula>MOD(ROW(),2)=0</formula>
    </cfRule>
    <cfRule type="expression" dxfId="1984" priority="8" stopIfTrue="1">
      <formula>MOD(ROW(),2)&lt;&gt;0</formula>
    </cfRule>
  </conditionalFormatting>
  <conditionalFormatting sqref="B20:B21">
    <cfRule type="expression" dxfId="1983" priority="3" stopIfTrue="1">
      <formula>MOD(ROW(),2)=0</formula>
    </cfRule>
    <cfRule type="expression" dxfId="1982" priority="4" stopIfTrue="1">
      <formula>MOD(ROW(),2)&lt;&gt;0</formula>
    </cfRule>
  </conditionalFormatting>
  <conditionalFormatting sqref="C19:C21">
    <cfRule type="expression" dxfId="1981" priority="5" stopIfTrue="1">
      <formula>MOD(ROW(),2)=0</formula>
    </cfRule>
    <cfRule type="expression" dxfId="1980" priority="6" stopIfTrue="1">
      <formula>MOD(ROW(),2)&lt;&gt;0</formula>
    </cfRule>
  </conditionalFormatting>
  <conditionalFormatting sqref="B19">
    <cfRule type="expression" dxfId="1979" priority="1" stopIfTrue="1">
      <formula>MOD(ROW(),2)=0</formula>
    </cfRule>
    <cfRule type="expression" dxfId="1978" priority="2" stopIfTrue="1">
      <formula>MOD(ROW(),2)&lt;&gt;0</formula>
    </cfRule>
  </conditionalFormatting>
  <hyperlinks>
    <hyperlink ref="B24" location="Assumptions!A1" display="Assumptions" xr:uid="{A3D375B4-198E-4294-A1AE-CCA92809CA74}"/>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37"/>
  <dimension ref="A1:K57"/>
  <sheetViews>
    <sheetView showGridLines="0" zoomScale="85" zoomScaleNormal="85" workbookViewId="0">
      <selection activeCell="A4" sqref="A4"/>
    </sheetView>
  </sheetViews>
  <sheetFormatPr defaultColWidth="10" defaultRowHeight="12.5" x14ac:dyDescent="0.25"/>
  <cols>
    <col min="1" max="1" width="31.6328125" style="28" customWidth="1"/>
    <col min="2" max="4" width="22.6328125" style="28" customWidth="1"/>
    <col min="5"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CETV - x-209</v>
      </c>
      <c r="B3" s="43"/>
      <c r="C3" s="43"/>
      <c r="D3" s="43"/>
      <c r="E3" s="43"/>
      <c r="F3" s="43"/>
      <c r="G3" s="43"/>
      <c r="H3" s="43"/>
      <c r="I3" s="43"/>
    </row>
    <row r="4" spans="1:11" x14ac:dyDescent="0.25">
      <c r="A4" s="45"/>
    </row>
    <row r="6" spans="1:11" ht="13" x14ac:dyDescent="0.3">
      <c r="A6" s="76" t="s">
        <v>606</v>
      </c>
      <c r="B6" s="78" t="s">
        <v>607</v>
      </c>
      <c r="C6" s="78"/>
      <c r="D6" s="109"/>
    </row>
    <row r="7" spans="1:11" x14ac:dyDescent="0.25">
      <c r="A7" s="77" t="s">
        <v>273</v>
      </c>
      <c r="B7" s="79" t="s">
        <v>72</v>
      </c>
      <c r="C7" s="79"/>
      <c r="D7" s="109"/>
    </row>
    <row r="8" spans="1:11" x14ac:dyDescent="0.25">
      <c r="A8" s="77" t="s">
        <v>274</v>
      </c>
      <c r="B8" s="79">
        <v>2006</v>
      </c>
      <c r="C8" s="79"/>
      <c r="D8" s="109"/>
    </row>
    <row r="9" spans="1:11" x14ac:dyDescent="0.25">
      <c r="A9" s="77" t="s">
        <v>275</v>
      </c>
      <c r="B9" s="79" t="s">
        <v>287</v>
      </c>
      <c r="C9" s="79"/>
      <c r="D9" s="109"/>
    </row>
    <row r="10" spans="1:11" ht="25" x14ac:dyDescent="0.25">
      <c r="A10" s="77" t="s">
        <v>6</v>
      </c>
      <c r="B10" s="79" t="s">
        <v>323</v>
      </c>
      <c r="C10" s="79"/>
      <c r="D10" s="109"/>
    </row>
    <row r="11" spans="1:11" x14ac:dyDescent="0.25">
      <c r="A11" s="77" t="s">
        <v>276</v>
      </c>
      <c r="B11" s="79" t="s">
        <v>299</v>
      </c>
      <c r="C11" s="79"/>
      <c r="D11" s="109"/>
    </row>
    <row r="12" spans="1:11" x14ac:dyDescent="0.25">
      <c r="A12" s="77" t="s">
        <v>277</v>
      </c>
      <c r="B12" s="79" t="s">
        <v>290</v>
      </c>
      <c r="C12" s="79"/>
      <c r="D12" s="109"/>
    </row>
    <row r="13" spans="1:11" x14ac:dyDescent="0.25">
      <c r="A13" s="200" t="s">
        <v>614</v>
      </c>
      <c r="B13" s="79">
        <v>1</v>
      </c>
      <c r="C13" s="79"/>
      <c r="D13" s="109"/>
    </row>
    <row r="14" spans="1:11" x14ac:dyDescent="0.25">
      <c r="A14" s="77" t="s">
        <v>279</v>
      </c>
      <c r="B14" s="79">
        <v>209</v>
      </c>
      <c r="C14" s="79"/>
      <c r="D14" s="109"/>
    </row>
    <row r="15" spans="1:11" x14ac:dyDescent="0.25">
      <c r="A15" s="77" t="s">
        <v>617</v>
      </c>
      <c r="B15" s="79">
        <v>209</v>
      </c>
      <c r="C15" s="79"/>
      <c r="D15" s="109"/>
    </row>
    <row r="16" spans="1:11" x14ac:dyDescent="0.25">
      <c r="A16" s="77" t="s">
        <v>281</v>
      </c>
      <c r="B16" s="79" t="s">
        <v>325</v>
      </c>
      <c r="C16" s="79"/>
      <c r="D16" s="109"/>
    </row>
    <row r="17" spans="1:4" x14ac:dyDescent="0.25">
      <c r="A17" s="77" t="s">
        <v>282</v>
      </c>
      <c r="B17" s="203"/>
      <c r="C17" s="203"/>
      <c r="D17" s="109"/>
    </row>
    <row r="18" spans="1:4" x14ac:dyDescent="0.25">
      <c r="A18" s="77" t="s">
        <v>283</v>
      </c>
      <c r="B18" s="142" t="str">
        <f>"24 May 2023"</f>
        <v>24 May 2023</v>
      </c>
      <c r="C18" s="79"/>
      <c r="D18" s="109"/>
    </row>
    <row r="19" spans="1:4" x14ac:dyDescent="0.25">
      <c r="A19" s="77" t="s">
        <v>284</v>
      </c>
      <c r="B19" s="142">
        <v>45014</v>
      </c>
      <c r="C19" s="79"/>
      <c r="D19" s="109"/>
    </row>
    <row r="20" spans="1:4" x14ac:dyDescent="0.25">
      <c r="A20" s="77" t="s">
        <v>285</v>
      </c>
      <c r="B20" s="79" t="s">
        <v>293</v>
      </c>
      <c r="C20" s="79"/>
      <c r="D20" s="109"/>
    </row>
    <row r="21" spans="1:4" x14ac:dyDescent="0.25">
      <c r="A21" s="77" t="s">
        <v>689</v>
      </c>
      <c r="B21" s="79" t="s">
        <v>294</v>
      </c>
      <c r="C21" s="79"/>
      <c r="D21" s="109"/>
    </row>
    <row r="23" spans="1:4" x14ac:dyDescent="0.25">
      <c r="A23"/>
      <c r="B23" s="84" t="str">
        <f>HYPERLINK("#'Factor List'!A1","Back to Factor List")</f>
        <v>Back to Factor List</v>
      </c>
    </row>
    <row r="24" spans="1:4" x14ac:dyDescent="0.25">
      <c r="A24"/>
      <c r="B24" s="84" t="str">
        <f>HYPERLINK("#'Assumptions'!A1","Assumptions")</f>
        <v>Assumptions</v>
      </c>
    </row>
    <row r="25" spans="1:4" x14ac:dyDescent="0.25">
      <c r="A25"/>
      <c r="B25"/>
    </row>
    <row r="26" spans="1:4" ht="26" x14ac:dyDescent="0.25">
      <c r="A26" s="90" t="s">
        <v>412</v>
      </c>
      <c r="B26" s="90" t="s">
        <v>690</v>
      </c>
      <c r="C26" s="90" t="s">
        <v>696</v>
      </c>
      <c r="D26" s="90" t="s">
        <v>693</v>
      </c>
    </row>
    <row r="27" spans="1:4" x14ac:dyDescent="0.25">
      <c r="A27" s="91">
        <v>60</v>
      </c>
      <c r="B27" s="92">
        <v>16.27</v>
      </c>
      <c r="C27" s="92">
        <v>0.93</v>
      </c>
      <c r="D27" s="92">
        <v>3.5</v>
      </c>
    </row>
    <row r="28" spans="1:4" x14ac:dyDescent="0.25">
      <c r="A28" s="91">
        <v>61</v>
      </c>
      <c r="B28" s="92">
        <v>16.559999999999999</v>
      </c>
      <c r="C28" s="92">
        <v>0.94</v>
      </c>
      <c r="D28" s="92">
        <v>3.5</v>
      </c>
    </row>
    <row r="29" spans="1:4" x14ac:dyDescent="0.25">
      <c r="A29" s="91">
        <v>62</v>
      </c>
      <c r="B29" s="92">
        <v>16.87</v>
      </c>
      <c r="C29" s="92">
        <v>0.96</v>
      </c>
      <c r="D29" s="92">
        <v>3.5</v>
      </c>
    </row>
    <row r="30" spans="1:4" x14ac:dyDescent="0.25">
      <c r="A30" s="91">
        <v>63</v>
      </c>
      <c r="B30" s="92">
        <v>17.190000000000001</v>
      </c>
      <c r="C30" s="92">
        <v>0.98</v>
      </c>
      <c r="D30" s="92">
        <v>3.49</v>
      </c>
    </row>
    <row r="31" spans="1:4" x14ac:dyDescent="0.25">
      <c r="A31" s="91">
        <v>64</v>
      </c>
      <c r="B31" s="92">
        <v>17.53</v>
      </c>
      <c r="C31" s="92">
        <v>0.99</v>
      </c>
      <c r="D31" s="92">
        <v>3.47</v>
      </c>
    </row>
    <row r="32" spans="1:4" x14ac:dyDescent="0.25">
      <c r="A32"/>
      <c r="B32"/>
    </row>
    <row r="33" spans="1:2" x14ac:dyDescent="0.25">
      <c r="A33"/>
      <c r="B33"/>
    </row>
    <row r="34" spans="1:2" x14ac:dyDescent="0.25">
      <c r="A34"/>
      <c r="B34"/>
    </row>
    <row r="35" spans="1:2" x14ac:dyDescent="0.25">
      <c r="A35"/>
      <c r="B35"/>
    </row>
    <row r="36" spans="1:2" ht="39.65" customHeight="1" x14ac:dyDescent="0.25">
      <c r="A36"/>
      <c r="B36"/>
    </row>
    <row r="37" spans="1:2" x14ac:dyDescent="0.25">
      <c r="A37"/>
      <c r="B37"/>
    </row>
    <row r="38" spans="1:2" ht="27.65" customHeight="1" x14ac:dyDescent="0.25">
      <c r="A38"/>
      <c r="B38"/>
    </row>
    <row r="39" spans="1:2" x14ac:dyDescent="0.25">
      <c r="A39"/>
      <c r="B39"/>
    </row>
    <row r="40" spans="1:2" x14ac:dyDescent="0.25">
      <c r="A40"/>
      <c r="B40"/>
    </row>
    <row r="41" spans="1:2" x14ac:dyDescent="0.25">
      <c r="A41"/>
      <c r="B41"/>
    </row>
    <row r="42" spans="1:2" x14ac:dyDescent="0.25">
      <c r="A42"/>
      <c r="B42"/>
    </row>
    <row r="43" spans="1:2" x14ac:dyDescent="0.25">
      <c r="A43"/>
      <c r="B43"/>
    </row>
    <row r="44" spans="1:2" x14ac:dyDescent="0.25">
      <c r="A44"/>
      <c r="B44"/>
    </row>
    <row r="45" spans="1:2" x14ac:dyDescent="0.25">
      <c r="A45"/>
      <c r="B45"/>
    </row>
    <row r="46" spans="1:2" x14ac:dyDescent="0.25">
      <c r="A46"/>
      <c r="B46"/>
    </row>
    <row r="47" spans="1:2" x14ac:dyDescent="0.25">
      <c r="A47"/>
      <c r="B47"/>
    </row>
    <row r="48" spans="1: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sheetData>
  <sheetProtection algorithmName="SHA-512" hashValue="zgzEsMEuXLLkENRGHO6ec+SUeCYrR1yIXy3QOFHTV0GcNL6NYJ7e5WRDB42z4N23Lyj8AUkjgrpNGwxwtVhi4g==" saltValue="k17m/wXTzpH3Wci/ODLYlA==" spinCount="100000" sheet="1" objects="1" scenarios="1"/>
  <conditionalFormatting sqref="A26:A31">
    <cfRule type="expression" dxfId="1977" priority="29" stopIfTrue="1">
      <formula>MOD(ROW(),2)=0</formula>
    </cfRule>
    <cfRule type="expression" dxfId="1976" priority="30" stopIfTrue="1">
      <formula>MOD(ROW(),2)&lt;&gt;0</formula>
    </cfRule>
  </conditionalFormatting>
  <conditionalFormatting sqref="B26:D31">
    <cfRule type="expression" dxfId="1975" priority="31" stopIfTrue="1">
      <formula>MOD(ROW(),2)=0</formula>
    </cfRule>
    <cfRule type="expression" dxfId="1974" priority="32" stopIfTrue="1">
      <formula>MOD(ROW(),2)&lt;&gt;0</formula>
    </cfRule>
  </conditionalFormatting>
  <conditionalFormatting sqref="A13">
    <cfRule type="expression" dxfId="1973" priority="17" stopIfTrue="1">
      <formula>MOD(ROW(),2)=0</formula>
    </cfRule>
    <cfRule type="expression" dxfId="1972" priority="18" stopIfTrue="1">
      <formula>MOD(ROW(),2)&lt;&gt;0</formula>
    </cfRule>
  </conditionalFormatting>
  <conditionalFormatting sqref="D6:D21">
    <cfRule type="expression" dxfId="1971" priority="21" stopIfTrue="1">
      <formula>MOD(ROW(),2)=0</formula>
    </cfRule>
    <cfRule type="expression" dxfId="1970" priority="22" stopIfTrue="1">
      <formula>MOD(ROW(),2)&lt;&gt;0</formula>
    </cfRule>
  </conditionalFormatting>
  <conditionalFormatting sqref="A6:A12 A14:A21">
    <cfRule type="expression" dxfId="1969" priority="19" stopIfTrue="1">
      <formula>MOD(ROW(),2)=0</formula>
    </cfRule>
    <cfRule type="expression" dxfId="1968" priority="20" stopIfTrue="1">
      <formula>MOD(ROW(),2)&lt;&gt;0</formula>
    </cfRule>
  </conditionalFormatting>
  <conditionalFormatting sqref="B6:C16">
    <cfRule type="expression" dxfId="1967" priority="9" stopIfTrue="1">
      <formula>MOD(ROW(),2)=0</formula>
    </cfRule>
    <cfRule type="expression" dxfId="1966" priority="10" stopIfTrue="1">
      <formula>MOD(ROW(),2)&lt;&gt;0</formula>
    </cfRule>
  </conditionalFormatting>
  <conditionalFormatting sqref="B18:C18 B17">
    <cfRule type="expression" dxfId="1965" priority="11" stopIfTrue="1">
      <formula>MOD(ROW(),2)=0</formula>
    </cfRule>
    <cfRule type="expression" dxfId="1964" priority="12" stopIfTrue="1">
      <formula>MOD(ROW(),2)&lt;&gt;0</formula>
    </cfRule>
  </conditionalFormatting>
  <conditionalFormatting sqref="C17">
    <cfRule type="expression" dxfId="1963" priority="7" stopIfTrue="1">
      <formula>MOD(ROW(),2)=0</formula>
    </cfRule>
    <cfRule type="expression" dxfId="1962" priority="8" stopIfTrue="1">
      <formula>MOD(ROW(),2)&lt;&gt;0</formula>
    </cfRule>
  </conditionalFormatting>
  <conditionalFormatting sqref="B20:B21">
    <cfRule type="expression" dxfId="1961" priority="3" stopIfTrue="1">
      <formula>MOD(ROW(),2)=0</formula>
    </cfRule>
    <cfRule type="expression" dxfId="1960" priority="4" stopIfTrue="1">
      <formula>MOD(ROW(),2)&lt;&gt;0</formula>
    </cfRule>
  </conditionalFormatting>
  <conditionalFormatting sqref="C19:C21">
    <cfRule type="expression" dxfId="1959" priority="5" stopIfTrue="1">
      <formula>MOD(ROW(),2)=0</formula>
    </cfRule>
    <cfRule type="expression" dxfId="1958" priority="6" stopIfTrue="1">
      <formula>MOD(ROW(),2)&lt;&gt;0</formula>
    </cfRule>
  </conditionalFormatting>
  <conditionalFormatting sqref="B19">
    <cfRule type="expression" dxfId="1957" priority="1" stopIfTrue="1">
      <formula>MOD(ROW(),2)=0</formula>
    </cfRule>
    <cfRule type="expression" dxfId="1956" priority="2" stopIfTrue="1">
      <formula>MOD(ROW(),2)&lt;&gt;0</formula>
    </cfRule>
  </conditionalFormatting>
  <hyperlinks>
    <hyperlink ref="B24" location="Assumptions!A1" display="Assumptions" xr:uid="{BCAE0745-377F-4B40-87DA-03D2FB8BD716}"/>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00B050"/>
  </sheetPr>
  <dimension ref="A1:M12"/>
  <sheetViews>
    <sheetView showGridLines="0" zoomScale="85" zoomScaleNormal="85" workbookViewId="0">
      <selection activeCell="A4" sqref="A4"/>
    </sheetView>
  </sheetViews>
  <sheetFormatPr defaultRowHeight="12.5" x14ac:dyDescent="0.25"/>
  <sheetData>
    <row r="1" spans="1:13" ht="20" x14ac:dyDescent="0.4">
      <c r="A1" s="4" t="s">
        <v>0</v>
      </c>
      <c r="B1" s="4"/>
      <c r="C1" s="4"/>
      <c r="D1" s="4"/>
      <c r="E1" s="4"/>
      <c r="F1" s="4"/>
      <c r="G1" s="4"/>
      <c r="H1" s="4"/>
      <c r="I1" s="4"/>
      <c r="J1" s="4"/>
      <c r="K1" s="4"/>
      <c r="L1" s="4"/>
      <c r="M1" s="4"/>
    </row>
    <row r="2" spans="1:13" ht="15.5" x14ac:dyDescent="0.35">
      <c r="A2" s="5" t="str">
        <f>IF(title="&gt; Enter workbook title here","Enter workbook title in Cover sheet",title)</f>
        <v>Police_S - Consolidated Factor Spreadsheet</v>
      </c>
      <c r="B2" s="5"/>
      <c r="C2" s="5"/>
      <c r="D2" s="5"/>
      <c r="E2" s="5"/>
      <c r="F2" s="5"/>
      <c r="G2" s="5"/>
      <c r="H2" s="5"/>
      <c r="I2" s="5"/>
      <c r="J2" s="5"/>
      <c r="K2" s="5"/>
      <c r="L2" s="5"/>
      <c r="M2" s="5"/>
    </row>
    <row r="3" spans="1:13" ht="15.5" x14ac:dyDescent="0.35">
      <c r="A3" s="6" t="s">
        <v>29</v>
      </c>
      <c r="B3" s="6"/>
      <c r="C3" s="6"/>
      <c r="D3" s="6"/>
      <c r="E3" s="6"/>
      <c r="F3" s="6"/>
      <c r="G3" s="6"/>
      <c r="H3" s="6"/>
      <c r="I3" s="6"/>
      <c r="J3" s="6"/>
      <c r="K3" s="6"/>
      <c r="L3" s="6"/>
      <c r="M3" s="6"/>
    </row>
    <row r="4" spans="1:13" x14ac:dyDescent="0.25">
      <c r="A4" s="7" t="str">
        <f ca="1">CELL("filename",A1)</f>
        <v>https://tris42.sharepoint.com/sites/gad_wrkgrp_actuarial/pspsactuarialwork/Central/Factors &amp; Guidance/2024 Guidance Review/4. Online portal/3. Import data/3. Factor tables/0_client_friendly/Ready to be uploaded/2025-03/[Police Scotland Consolidated Factors 2025-02.xlsm]Purpose of spreadsheet</v>
      </c>
      <c r="B4" s="7"/>
    </row>
    <row r="5" spans="1:13" x14ac:dyDescent="0.25">
      <c r="E5" s="8"/>
      <c r="F5" s="8"/>
      <c r="G5" s="8"/>
    </row>
    <row r="7" spans="1:13" ht="23.25" customHeight="1" x14ac:dyDescent="0.35">
      <c r="A7" s="204" t="s">
        <v>30</v>
      </c>
      <c r="B7" s="205"/>
      <c r="C7" s="205"/>
      <c r="D7" s="205"/>
      <c r="E7" s="205"/>
      <c r="F7" s="205"/>
      <c r="G7" s="205"/>
      <c r="H7" s="205"/>
      <c r="I7" s="205"/>
      <c r="J7" s="205"/>
      <c r="K7" s="205"/>
      <c r="L7" s="205"/>
      <c r="M7" s="206"/>
    </row>
    <row r="8" spans="1:13" x14ac:dyDescent="0.25">
      <c r="A8" s="29"/>
      <c r="M8" s="18"/>
    </row>
    <row r="9" spans="1:13" x14ac:dyDescent="0.25">
      <c r="A9" s="207" t="s">
        <v>31</v>
      </c>
      <c r="B9" s="208"/>
      <c r="C9" s="208"/>
      <c r="D9" s="208"/>
      <c r="E9" s="208"/>
      <c r="F9" s="208"/>
      <c r="G9" s="208"/>
      <c r="H9" s="208"/>
      <c r="I9" s="208"/>
      <c r="J9" s="208"/>
      <c r="K9" s="208"/>
      <c r="L9" s="208"/>
      <c r="M9" s="209"/>
    </row>
    <row r="10" spans="1:13" ht="22.5" customHeight="1" x14ac:dyDescent="0.25">
      <c r="A10" s="210"/>
      <c r="B10" s="208"/>
      <c r="C10" s="208"/>
      <c r="D10" s="208"/>
      <c r="E10" s="208"/>
      <c r="F10" s="208"/>
      <c r="G10" s="208"/>
      <c r="H10" s="208"/>
      <c r="I10" s="208"/>
      <c r="J10" s="208"/>
      <c r="K10" s="208"/>
      <c r="L10" s="208"/>
      <c r="M10" s="209"/>
    </row>
    <row r="11" spans="1:13" ht="31.5" customHeight="1" x14ac:dyDescent="0.25">
      <c r="A11" s="210"/>
      <c r="B11" s="208"/>
      <c r="C11" s="208"/>
      <c r="D11" s="208"/>
      <c r="E11" s="208"/>
      <c r="F11" s="208"/>
      <c r="G11" s="208"/>
      <c r="H11" s="208"/>
      <c r="I11" s="208"/>
      <c r="J11" s="208"/>
      <c r="K11" s="208"/>
      <c r="L11" s="208"/>
      <c r="M11" s="209"/>
    </row>
    <row r="12" spans="1:13" ht="125.25" customHeight="1" x14ac:dyDescent="0.25">
      <c r="A12" s="211"/>
      <c r="B12" s="212"/>
      <c r="C12" s="212"/>
      <c r="D12" s="212"/>
      <c r="E12" s="212"/>
      <c r="F12" s="212"/>
      <c r="G12" s="212"/>
      <c r="H12" s="212"/>
      <c r="I12" s="212"/>
      <c r="J12" s="212"/>
      <c r="K12" s="212"/>
      <c r="L12" s="212"/>
      <c r="M12" s="213"/>
    </row>
  </sheetData>
  <sheetProtection algorithmName="SHA-512" hashValue="ommWIQsa1cspvVYm7sH9NGuVK262Q9wNOeKm1iCEL3jaRXWNY8e8222EfrqTcMfShNAsEo369t+PUGeTWD3Z0w==" saltValue="50+WpRM9+gTTge176UihrQ==" spinCount="100000" sheet="1" objects="1" scenarios="1"/>
  <mergeCells count="2">
    <mergeCell ref="A7:M7"/>
    <mergeCell ref="A9:M12"/>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38"/>
  <dimension ref="A1:K57"/>
  <sheetViews>
    <sheetView showGridLines="0" zoomScale="85" zoomScaleNormal="85" workbookViewId="0">
      <selection activeCell="A4" sqref="A4"/>
    </sheetView>
  </sheetViews>
  <sheetFormatPr defaultColWidth="10" defaultRowHeight="12.5" x14ac:dyDescent="0.25"/>
  <cols>
    <col min="1" max="1" width="31.6328125" style="28" customWidth="1"/>
    <col min="2" max="4" width="22.6328125" style="28" customWidth="1"/>
    <col min="5"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CETV - x-210</v>
      </c>
      <c r="B3" s="43"/>
      <c r="C3" s="43"/>
      <c r="D3" s="43"/>
      <c r="E3" s="43"/>
      <c r="F3" s="43"/>
      <c r="G3" s="43"/>
      <c r="H3" s="43"/>
      <c r="I3" s="43"/>
    </row>
    <row r="4" spans="1:11" x14ac:dyDescent="0.25">
      <c r="A4" s="45"/>
    </row>
    <row r="6" spans="1:11" ht="13" x14ac:dyDescent="0.3">
      <c r="A6" s="76" t="s">
        <v>606</v>
      </c>
      <c r="B6" s="78" t="s">
        <v>607</v>
      </c>
      <c r="C6" s="78"/>
      <c r="D6" s="109"/>
    </row>
    <row r="7" spans="1:11" x14ac:dyDescent="0.25">
      <c r="A7" s="77" t="s">
        <v>273</v>
      </c>
      <c r="B7" s="79" t="s">
        <v>72</v>
      </c>
      <c r="C7" s="79"/>
      <c r="D7" s="109"/>
    </row>
    <row r="8" spans="1:11" x14ac:dyDescent="0.25">
      <c r="A8" s="77" t="s">
        <v>274</v>
      </c>
      <c r="B8" s="79">
        <v>2006</v>
      </c>
      <c r="C8" s="79"/>
      <c r="D8" s="109"/>
    </row>
    <row r="9" spans="1:11" x14ac:dyDescent="0.25">
      <c r="A9" s="77" t="s">
        <v>275</v>
      </c>
      <c r="B9" s="79" t="s">
        <v>287</v>
      </c>
      <c r="C9" s="79"/>
      <c r="D9" s="109"/>
    </row>
    <row r="10" spans="1:11" ht="25" x14ac:dyDescent="0.25">
      <c r="A10" s="77" t="s">
        <v>6</v>
      </c>
      <c r="B10" s="79" t="s">
        <v>302</v>
      </c>
      <c r="C10" s="79"/>
      <c r="D10" s="109"/>
    </row>
    <row r="11" spans="1:11" x14ac:dyDescent="0.25">
      <c r="A11" s="77" t="s">
        <v>276</v>
      </c>
      <c r="B11" s="79" t="s">
        <v>289</v>
      </c>
      <c r="C11" s="79"/>
      <c r="D11" s="109"/>
    </row>
    <row r="12" spans="1:11" x14ac:dyDescent="0.25">
      <c r="A12" s="77" t="s">
        <v>277</v>
      </c>
      <c r="B12" s="79" t="s">
        <v>290</v>
      </c>
      <c r="C12" s="79"/>
      <c r="D12" s="109"/>
    </row>
    <row r="13" spans="1:11" x14ac:dyDescent="0.25">
      <c r="A13" s="200" t="s">
        <v>614</v>
      </c>
      <c r="B13" s="79">
        <v>1</v>
      </c>
      <c r="C13" s="79"/>
      <c r="D13" s="109"/>
    </row>
    <row r="14" spans="1:11" x14ac:dyDescent="0.25">
      <c r="A14" s="77" t="s">
        <v>279</v>
      </c>
      <c r="B14" s="79">
        <v>210</v>
      </c>
      <c r="C14" s="79"/>
      <c r="D14" s="109"/>
    </row>
    <row r="15" spans="1:11" x14ac:dyDescent="0.25">
      <c r="A15" s="77" t="s">
        <v>617</v>
      </c>
      <c r="B15" s="79">
        <v>210</v>
      </c>
      <c r="C15" s="79"/>
      <c r="D15" s="109"/>
    </row>
    <row r="16" spans="1:11" x14ac:dyDescent="0.25">
      <c r="A16" s="77" t="s">
        <v>281</v>
      </c>
      <c r="B16" s="79" t="s">
        <v>327</v>
      </c>
      <c r="C16" s="79"/>
      <c r="D16" s="109"/>
    </row>
    <row r="17" spans="1:4" x14ac:dyDescent="0.25">
      <c r="A17" s="77" t="s">
        <v>282</v>
      </c>
      <c r="B17" s="203"/>
      <c r="C17" s="203"/>
      <c r="D17" s="109"/>
    </row>
    <row r="18" spans="1:4" x14ac:dyDescent="0.25">
      <c r="A18" s="77" t="s">
        <v>283</v>
      </c>
      <c r="B18" s="142" t="str">
        <f>"24 May 2023"</f>
        <v>24 May 2023</v>
      </c>
      <c r="C18" s="79"/>
      <c r="D18" s="109"/>
    </row>
    <row r="19" spans="1:4" x14ac:dyDescent="0.25">
      <c r="A19" s="77" t="s">
        <v>284</v>
      </c>
      <c r="B19" s="142">
        <v>45014</v>
      </c>
      <c r="C19" s="79"/>
      <c r="D19" s="109"/>
    </row>
    <row r="20" spans="1:4" x14ac:dyDescent="0.25">
      <c r="A20" s="77" t="s">
        <v>285</v>
      </c>
      <c r="B20" s="79" t="s">
        <v>293</v>
      </c>
      <c r="C20" s="79"/>
      <c r="D20" s="109"/>
    </row>
    <row r="21" spans="1:4" x14ac:dyDescent="0.25">
      <c r="A21" s="77" t="s">
        <v>689</v>
      </c>
      <c r="B21" s="79" t="s">
        <v>294</v>
      </c>
      <c r="C21" s="79"/>
      <c r="D21" s="109"/>
    </row>
    <row r="23" spans="1:4" x14ac:dyDescent="0.25">
      <c r="B23" s="84" t="str">
        <f>HYPERLINK("#'Factor List'!A1","Back to Factor List")</f>
        <v>Back to Factor List</v>
      </c>
    </row>
    <row r="24" spans="1:4" x14ac:dyDescent="0.25">
      <c r="B24" s="84" t="str">
        <f>HYPERLINK("#'Assumptions'!A1","Assumptions")</f>
        <v>Assumptions</v>
      </c>
    </row>
    <row r="26" spans="1:4" ht="26" x14ac:dyDescent="0.25">
      <c r="A26" s="90" t="s">
        <v>412</v>
      </c>
      <c r="B26" s="90" t="s">
        <v>690</v>
      </c>
      <c r="C26" s="90" t="s">
        <v>696</v>
      </c>
      <c r="D26" s="90" t="s">
        <v>693</v>
      </c>
    </row>
    <row r="27" spans="1:4" x14ac:dyDescent="0.25">
      <c r="A27" s="91">
        <v>55</v>
      </c>
      <c r="B27" s="92">
        <v>23.59</v>
      </c>
      <c r="C27" s="92">
        <v>1</v>
      </c>
      <c r="D27" s="92">
        <v>3.31</v>
      </c>
    </row>
    <row r="28" spans="1:4" x14ac:dyDescent="0.25">
      <c r="A28" s="91">
        <v>56</v>
      </c>
      <c r="B28" s="92">
        <v>23</v>
      </c>
      <c r="C28" s="92">
        <v>1</v>
      </c>
      <c r="D28" s="92">
        <v>3.33</v>
      </c>
    </row>
    <row r="29" spans="1:4" x14ac:dyDescent="0.25">
      <c r="A29" s="91">
        <v>57</v>
      </c>
      <c r="B29" s="92">
        <v>22.4</v>
      </c>
      <c r="C29" s="92">
        <v>1</v>
      </c>
      <c r="D29" s="92">
        <v>3.35</v>
      </c>
    </row>
    <row r="30" spans="1:4" x14ac:dyDescent="0.25">
      <c r="A30" s="91">
        <v>58</v>
      </c>
      <c r="B30" s="92">
        <v>21.79</v>
      </c>
      <c r="C30" s="92">
        <v>1</v>
      </c>
      <c r="D30" s="92">
        <v>3.37</v>
      </c>
    </row>
    <row r="31" spans="1:4" x14ac:dyDescent="0.25">
      <c r="A31" s="91">
        <v>59</v>
      </c>
      <c r="B31" s="92">
        <v>21.17</v>
      </c>
      <c r="C31" s="92">
        <v>1</v>
      </c>
      <c r="D31" s="92">
        <v>3.38</v>
      </c>
    </row>
    <row r="32" spans="1:4" x14ac:dyDescent="0.25">
      <c r="A32" s="91">
        <v>60</v>
      </c>
      <c r="B32" s="92">
        <v>20.55</v>
      </c>
      <c r="C32" s="92">
        <v>1</v>
      </c>
      <c r="D32" s="92">
        <v>3.39</v>
      </c>
    </row>
    <row r="33" spans="1:4" x14ac:dyDescent="0.25">
      <c r="A33" s="91">
        <v>61</v>
      </c>
      <c r="B33" s="92">
        <v>19.93</v>
      </c>
      <c r="C33" s="92">
        <v>1</v>
      </c>
      <c r="D33" s="92">
        <v>3.41</v>
      </c>
    </row>
    <row r="34" spans="1:4" x14ac:dyDescent="0.25">
      <c r="A34" s="91">
        <v>62</v>
      </c>
      <c r="B34" s="92">
        <v>19.3</v>
      </c>
      <c r="C34" s="92">
        <v>1</v>
      </c>
      <c r="D34" s="92">
        <v>3.42</v>
      </c>
    </row>
    <row r="35" spans="1:4" x14ac:dyDescent="0.25">
      <c r="A35" s="91">
        <v>63</v>
      </c>
      <c r="B35" s="92">
        <v>18.66</v>
      </c>
      <c r="C35" s="92">
        <v>1</v>
      </c>
      <c r="D35" s="92">
        <v>3.43</v>
      </c>
    </row>
    <row r="36" spans="1:4" ht="14.15" customHeight="1" x14ac:dyDescent="0.25">
      <c r="A36" s="91">
        <v>64</v>
      </c>
      <c r="B36" s="92">
        <v>18.03</v>
      </c>
      <c r="C36" s="92">
        <v>1</v>
      </c>
      <c r="D36" s="92">
        <v>3.31</v>
      </c>
    </row>
    <row r="37" spans="1:4" x14ac:dyDescent="0.25">
      <c r="A37"/>
      <c r="B37"/>
    </row>
    <row r="38" spans="1:4" ht="27.65" customHeight="1" x14ac:dyDescent="0.25">
      <c r="A38"/>
      <c r="B38"/>
    </row>
    <row r="39" spans="1:4" x14ac:dyDescent="0.25">
      <c r="A39"/>
      <c r="B39"/>
    </row>
    <row r="40" spans="1:4" x14ac:dyDescent="0.25">
      <c r="A40"/>
      <c r="B40"/>
    </row>
    <row r="41" spans="1:4" x14ac:dyDescent="0.25">
      <c r="A41"/>
      <c r="B41"/>
    </row>
    <row r="42" spans="1:4" x14ac:dyDescent="0.25">
      <c r="A42"/>
      <c r="B42"/>
    </row>
    <row r="43" spans="1:4" x14ac:dyDescent="0.25">
      <c r="A43"/>
      <c r="B43"/>
    </row>
    <row r="44" spans="1:4" x14ac:dyDescent="0.25">
      <c r="A44"/>
      <c r="B44"/>
    </row>
    <row r="45" spans="1:4" x14ac:dyDescent="0.25">
      <c r="A45"/>
      <c r="B45"/>
    </row>
    <row r="46" spans="1:4" x14ac:dyDescent="0.25">
      <c r="A46"/>
      <c r="B46"/>
    </row>
    <row r="47" spans="1:4" x14ac:dyDescent="0.25">
      <c r="A47"/>
      <c r="B47"/>
    </row>
    <row r="48" spans="1:4"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sheetData>
  <sheetProtection algorithmName="SHA-512" hashValue="bWLZ2XgfBnIlvg4mOC/Z33Vn6B7HiBVmNEVnUNAxnM1BGa/PNPSh/MR5uo5GuWPxNcbpCGdKGthDVMWDxQBvdA==" saltValue="YvJHV570IEI6G5Ia0p0C8g==" spinCount="100000" sheet="1" objects="1" scenarios="1"/>
  <conditionalFormatting sqref="A26:A36">
    <cfRule type="expression" dxfId="1955" priority="29" stopIfTrue="1">
      <formula>MOD(ROW(),2)=0</formula>
    </cfRule>
    <cfRule type="expression" dxfId="1954" priority="30" stopIfTrue="1">
      <formula>MOD(ROW(),2)&lt;&gt;0</formula>
    </cfRule>
  </conditionalFormatting>
  <conditionalFormatting sqref="B26:D36">
    <cfRule type="expression" dxfId="1953" priority="31" stopIfTrue="1">
      <formula>MOD(ROW(),2)=0</formula>
    </cfRule>
    <cfRule type="expression" dxfId="1952" priority="32" stopIfTrue="1">
      <formula>MOD(ROW(),2)&lt;&gt;0</formula>
    </cfRule>
  </conditionalFormatting>
  <conditionalFormatting sqref="A13">
    <cfRule type="expression" dxfId="1951" priority="17" stopIfTrue="1">
      <formula>MOD(ROW(),2)=0</formula>
    </cfRule>
    <cfRule type="expression" dxfId="1950" priority="18" stopIfTrue="1">
      <formula>MOD(ROW(),2)&lt;&gt;0</formula>
    </cfRule>
  </conditionalFormatting>
  <conditionalFormatting sqref="D6:D21">
    <cfRule type="expression" dxfId="1949" priority="21" stopIfTrue="1">
      <formula>MOD(ROW(),2)=0</formula>
    </cfRule>
    <cfRule type="expression" dxfId="1948" priority="22" stopIfTrue="1">
      <formula>MOD(ROW(),2)&lt;&gt;0</formula>
    </cfRule>
  </conditionalFormatting>
  <conditionalFormatting sqref="A6:A12 A14:A21">
    <cfRule type="expression" dxfId="1947" priority="19" stopIfTrue="1">
      <formula>MOD(ROW(),2)=0</formula>
    </cfRule>
    <cfRule type="expression" dxfId="1946" priority="20" stopIfTrue="1">
      <formula>MOD(ROW(),2)&lt;&gt;0</formula>
    </cfRule>
  </conditionalFormatting>
  <conditionalFormatting sqref="B6:C16">
    <cfRule type="expression" dxfId="1945" priority="9" stopIfTrue="1">
      <formula>MOD(ROW(),2)=0</formula>
    </cfRule>
    <cfRule type="expression" dxfId="1944" priority="10" stopIfTrue="1">
      <formula>MOD(ROW(),2)&lt;&gt;0</formula>
    </cfRule>
  </conditionalFormatting>
  <conditionalFormatting sqref="B18:C18 B17">
    <cfRule type="expression" dxfId="1943" priority="11" stopIfTrue="1">
      <formula>MOD(ROW(),2)=0</formula>
    </cfRule>
    <cfRule type="expression" dxfId="1942" priority="12" stopIfTrue="1">
      <formula>MOD(ROW(),2)&lt;&gt;0</formula>
    </cfRule>
  </conditionalFormatting>
  <conditionalFormatting sqref="C17">
    <cfRule type="expression" dxfId="1941" priority="7" stopIfTrue="1">
      <formula>MOD(ROW(),2)=0</formula>
    </cfRule>
    <cfRule type="expression" dxfId="1940" priority="8" stopIfTrue="1">
      <formula>MOD(ROW(),2)&lt;&gt;0</formula>
    </cfRule>
  </conditionalFormatting>
  <conditionalFormatting sqref="B20:B21">
    <cfRule type="expression" dxfId="1939" priority="3" stopIfTrue="1">
      <formula>MOD(ROW(),2)=0</formula>
    </cfRule>
    <cfRule type="expression" dxfId="1938" priority="4" stopIfTrue="1">
      <formula>MOD(ROW(),2)&lt;&gt;0</formula>
    </cfRule>
  </conditionalFormatting>
  <conditionalFormatting sqref="C19:C21">
    <cfRule type="expression" dxfId="1937" priority="5" stopIfTrue="1">
      <formula>MOD(ROW(),2)=0</formula>
    </cfRule>
    <cfRule type="expression" dxfId="1936" priority="6" stopIfTrue="1">
      <formula>MOD(ROW(),2)&lt;&gt;0</formula>
    </cfRule>
  </conditionalFormatting>
  <conditionalFormatting sqref="B19">
    <cfRule type="expression" dxfId="1935" priority="1" stopIfTrue="1">
      <formula>MOD(ROW(),2)=0</formula>
    </cfRule>
    <cfRule type="expression" dxfId="1934" priority="2" stopIfTrue="1">
      <formula>MOD(ROW(),2)&lt;&gt;0</formula>
    </cfRule>
  </conditionalFormatting>
  <hyperlinks>
    <hyperlink ref="B24" location="Assumptions!A1" display="Assumptions" xr:uid="{07F6CF6B-5383-4F3E-9C6C-CEC18C59F053}"/>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39"/>
  <dimension ref="A1:K57"/>
  <sheetViews>
    <sheetView showGridLines="0" zoomScale="85" zoomScaleNormal="85" workbookViewId="0">
      <selection activeCell="A4" sqref="A4"/>
    </sheetView>
  </sheetViews>
  <sheetFormatPr defaultColWidth="10" defaultRowHeight="12.5" x14ac:dyDescent="0.25"/>
  <cols>
    <col min="1" max="1" width="31.6328125" style="28" customWidth="1"/>
    <col min="2" max="4" width="22.6328125" style="28" customWidth="1"/>
    <col min="5"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CETV - x-211</v>
      </c>
      <c r="B3" s="43"/>
      <c r="C3" s="43"/>
      <c r="D3" s="43"/>
      <c r="E3" s="43"/>
      <c r="F3" s="43"/>
      <c r="G3" s="43"/>
      <c r="H3" s="43"/>
      <c r="I3" s="43"/>
    </row>
    <row r="4" spans="1:11" x14ac:dyDescent="0.25">
      <c r="A4" s="45"/>
    </row>
    <row r="6" spans="1:11" ht="13" x14ac:dyDescent="0.3">
      <c r="A6" s="76" t="s">
        <v>606</v>
      </c>
      <c r="B6" s="78" t="s">
        <v>607</v>
      </c>
      <c r="C6" s="78"/>
      <c r="D6" s="109"/>
    </row>
    <row r="7" spans="1:11" x14ac:dyDescent="0.25">
      <c r="A7" s="77" t="s">
        <v>273</v>
      </c>
      <c r="B7" s="79" t="s">
        <v>72</v>
      </c>
      <c r="C7" s="79"/>
      <c r="D7" s="109"/>
    </row>
    <row r="8" spans="1:11" x14ac:dyDescent="0.25">
      <c r="A8" s="77" t="s">
        <v>274</v>
      </c>
      <c r="B8" s="79">
        <v>2006</v>
      </c>
      <c r="C8" s="79"/>
      <c r="D8" s="109"/>
    </row>
    <row r="9" spans="1:11" x14ac:dyDescent="0.25">
      <c r="A9" s="77" t="s">
        <v>275</v>
      </c>
      <c r="B9" s="79" t="s">
        <v>287</v>
      </c>
      <c r="C9" s="79"/>
      <c r="D9" s="109"/>
    </row>
    <row r="10" spans="1:11" ht="25" x14ac:dyDescent="0.25">
      <c r="A10" s="77" t="s">
        <v>6</v>
      </c>
      <c r="B10" s="79" t="s">
        <v>302</v>
      </c>
      <c r="C10" s="79"/>
      <c r="D10" s="109"/>
    </row>
    <row r="11" spans="1:11" x14ac:dyDescent="0.25">
      <c r="A11" s="77" t="s">
        <v>276</v>
      </c>
      <c r="B11" s="79" t="s">
        <v>299</v>
      </c>
      <c r="C11" s="79"/>
      <c r="D11" s="109"/>
    </row>
    <row r="12" spans="1:11" x14ac:dyDescent="0.25">
      <c r="A12" s="77" t="s">
        <v>277</v>
      </c>
      <c r="B12" s="79" t="s">
        <v>290</v>
      </c>
      <c r="C12" s="79"/>
      <c r="D12" s="109"/>
    </row>
    <row r="13" spans="1:11" x14ac:dyDescent="0.25">
      <c r="A13" s="200" t="s">
        <v>614</v>
      </c>
      <c r="B13" s="79">
        <v>1</v>
      </c>
      <c r="C13" s="79"/>
      <c r="D13" s="109"/>
    </row>
    <row r="14" spans="1:11" x14ac:dyDescent="0.25">
      <c r="A14" s="77" t="s">
        <v>279</v>
      </c>
      <c r="B14" s="79">
        <v>211</v>
      </c>
      <c r="C14" s="79"/>
      <c r="D14" s="109"/>
    </row>
    <row r="15" spans="1:11" x14ac:dyDescent="0.25">
      <c r="A15" s="109" t="s">
        <v>617</v>
      </c>
      <c r="B15" s="79">
        <v>211</v>
      </c>
      <c r="C15" s="79"/>
      <c r="D15" s="109"/>
    </row>
    <row r="16" spans="1:11" x14ac:dyDescent="0.25">
      <c r="A16" s="77" t="s">
        <v>281</v>
      </c>
      <c r="B16" s="79" t="s">
        <v>329</v>
      </c>
      <c r="C16" s="79"/>
      <c r="D16" s="109"/>
    </row>
    <row r="17" spans="1:4" x14ac:dyDescent="0.25">
      <c r="A17" s="77" t="s">
        <v>282</v>
      </c>
      <c r="B17" s="203"/>
      <c r="C17" s="203"/>
      <c r="D17" s="109"/>
    </row>
    <row r="18" spans="1:4" x14ac:dyDescent="0.25">
      <c r="A18" s="77" t="s">
        <v>283</v>
      </c>
      <c r="B18" s="142" t="str">
        <f>"24 May 2023"</f>
        <v>24 May 2023</v>
      </c>
      <c r="C18" s="79"/>
      <c r="D18" s="109"/>
    </row>
    <row r="19" spans="1:4" x14ac:dyDescent="0.25">
      <c r="A19" s="77" t="s">
        <v>284</v>
      </c>
      <c r="B19" s="142">
        <v>45014</v>
      </c>
      <c r="C19" s="79"/>
      <c r="D19" s="109"/>
    </row>
    <row r="20" spans="1:4" x14ac:dyDescent="0.25">
      <c r="A20" s="77" t="s">
        <v>285</v>
      </c>
      <c r="B20" s="79" t="s">
        <v>293</v>
      </c>
      <c r="C20" s="79"/>
      <c r="D20" s="109"/>
    </row>
    <row r="21" spans="1:4" x14ac:dyDescent="0.25">
      <c r="A21" s="77" t="s">
        <v>689</v>
      </c>
      <c r="B21" s="79" t="s">
        <v>294</v>
      </c>
      <c r="C21" s="79"/>
      <c r="D21" s="109"/>
    </row>
    <row r="23" spans="1:4" x14ac:dyDescent="0.25">
      <c r="B23" s="84" t="str">
        <f>HYPERLINK("#'Factor List'!A1","Back to Factor List")</f>
        <v>Back to Factor List</v>
      </c>
    </row>
    <row r="24" spans="1:4" x14ac:dyDescent="0.25">
      <c r="B24" s="84" t="str">
        <f>HYPERLINK("#'Assumptions'!A1","Assumptions")</f>
        <v>Assumptions</v>
      </c>
    </row>
    <row r="26" spans="1:4" ht="26" x14ac:dyDescent="0.25">
      <c r="A26" s="90" t="s">
        <v>412</v>
      </c>
      <c r="B26" s="90" t="s">
        <v>690</v>
      </c>
      <c r="C26" s="90" t="s">
        <v>696</v>
      </c>
      <c r="D26" s="90" t="s">
        <v>693</v>
      </c>
    </row>
    <row r="27" spans="1:4" x14ac:dyDescent="0.25">
      <c r="A27" s="91">
        <v>55</v>
      </c>
      <c r="B27" s="92">
        <v>23.59</v>
      </c>
      <c r="C27" s="92">
        <v>1</v>
      </c>
      <c r="D27" s="92">
        <v>3.31</v>
      </c>
    </row>
    <row r="28" spans="1:4" x14ac:dyDescent="0.25">
      <c r="A28" s="91">
        <v>56</v>
      </c>
      <c r="B28" s="92">
        <v>23</v>
      </c>
      <c r="C28" s="92">
        <v>1</v>
      </c>
      <c r="D28" s="92">
        <v>3.33</v>
      </c>
    </row>
    <row r="29" spans="1:4" x14ac:dyDescent="0.25">
      <c r="A29" s="91">
        <v>57</v>
      </c>
      <c r="B29" s="92">
        <v>22.4</v>
      </c>
      <c r="C29" s="92">
        <v>1</v>
      </c>
      <c r="D29" s="92">
        <v>3.35</v>
      </c>
    </row>
    <row r="30" spans="1:4" x14ac:dyDescent="0.25">
      <c r="A30" s="91">
        <v>58</v>
      </c>
      <c r="B30" s="92">
        <v>21.79</v>
      </c>
      <c r="C30" s="92">
        <v>1</v>
      </c>
      <c r="D30" s="92">
        <v>3.37</v>
      </c>
    </row>
    <row r="31" spans="1:4" x14ac:dyDescent="0.25">
      <c r="A31" s="91">
        <v>59</v>
      </c>
      <c r="B31" s="92">
        <v>21.17</v>
      </c>
      <c r="C31" s="92">
        <v>1</v>
      </c>
      <c r="D31" s="92">
        <v>3.38</v>
      </c>
    </row>
    <row r="32" spans="1:4" x14ac:dyDescent="0.25">
      <c r="A32" s="91">
        <v>60</v>
      </c>
      <c r="B32" s="92">
        <v>20.55</v>
      </c>
      <c r="C32" s="92">
        <v>1</v>
      </c>
      <c r="D32" s="92">
        <v>3.39</v>
      </c>
    </row>
    <row r="33" spans="1:4" x14ac:dyDescent="0.25">
      <c r="A33" s="91">
        <v>61</v>
      </c>
      <c r="B33" s="92">
        <v>19.93</v>
      </c>
      <c r="C33" s="92">
        <v>1</v>
      </c>
      <c r="D33" s="92">
        <v>3.41</v>
      </c>
    </row>
    <row r="34" spans="1:4" x14ac:dyDescent="0.25">
      <c r="A34" s="91">
        <v>62</v>
      </c>
      <c r="B34" s="92">
        <v>19.3</v>
      </c>
      <c r="C34" s="92">
        <v>1</v>
      </c>
      <c r="D34" s="92">
        <v>3.42</v>
      </c>
    </row>
    <row r="35" spans="1:4" x14ac:dyDescent="0.25">
      <c r="A35" s="91">
        <v>63</v>
      </c>
      <c r="B35" s="92">
        <v>18.66</v>
      </c>
      <c r="C35" s="92">
        <v>1</v>
      </c>
      <c r="D35" s="92">
        <v>3.43</v>
      </c>
    </row>
    <row r="36" spans="1:4" x14ac:dyDescent="0.25">
      <c r="A36" s="91">
        <v>64</v>
      </c>
      <c r="B36" s="92">
        <v>18.03</v>
      </c>
      <c r="C36" s="92">
        <v>1</v>
      </c>
      <c r="D36" s="92">
        <v>3.31</v>
      </c>
    </row>
    <row r="37" spans="1:4" x14ac:dyDescent="0.25">
      <c r="A37"/>
      <c r="B37"/>
    </row>
    <row r="38" spans="1:4" ht="27.65" customHeight="1" x14ac:dyDescent="0.25">
      <c r="A38"/>
      <c r="B38"/>
    </row>
    <row r="39" spans="1:4" x14ac:dyDescent="0.25">
      <c r="A39"/>
      <c r="B39"/>
    </row>
    <row r="40" spans="1:4" x14ac:dyDescent="0.25">
      <c r="A40"/>
      <c r="B40"/>
    </row>
    <row r="41" spans="1:4" x14ac:dyDescent="0.25">
      <c r="A41"/>
      <c r="B41"/>
    </row>
    <row r="42" spans="1:4" x14ac:dyDescent="0.25">
      <c r="A42"/>
      <c r="B42"/>
    </row>
    <row r="43" spans="1:4" x14ac:dyDescent="0.25">
      <c r="A43"/>
      <c r="B43"/>
    </row>
    <row r="44" spans="1:4" x14ac:dyDescent="0.25">
      <c r="A44"/>
      <c r="B44"/>
    </row>
    <row r="45" spans="1:4" x14ac:dyDescent="0.25">
      <c r="A45"/>
      <c r="B45"/>
    </row>
    <row r="46" spans="1:4" x14ac:dyDescent="0.25">
      <c r="A46"/>
      <c r="B46"/>
    </row>
    <row r="47" spans="1:4" x14ac:dyDescent="0.25">
      <c r="A47"/>
      <c r="B47"/>
    </row>
    <row r="48" spans="1:4"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sheetData>
  <sheetProtection algorithmName="SHA-512" hashValue="cCtvtb9oOcDs/eDEs4eSub3RLYH1BUT4JkYzn5ByiKZK4YZID28K+K/0AxXOXZ7EaMG2ji+hIZkthQBfrUxNiQ==" saltValue="vqH6rwUm7+83lvpTIhbeRQ==" spinCount="100000" sheet="1" objects="1" scenarios="1"/>
  <conditionalFormatting sqref="A26:A36">
    <cfRule type="expression" dxfId="1933" priority="29" stopIfTrue="1">
      <formula>MOD(ROW(),2)=0</formula>
    </cfRule>
    <cfRule type="expression" dxfId="1932" priority="30" stopIfTrue="1">
      <formula>MOD(ROW(),2)&lt;&gt;0</formula>
    </cfRule>
  </conditionalFormatting>
  <conditionalFormatting sqref="B26:D36">
    <cfRule type="expression" dxfId="1931" priority="31" stopIfTrue="1">
      <formula>MOD(ROW(),2)=0</formula>
    </cfRule>
    <cfRule type="expression" dxfId="1930" priority="32" stopIfTrue="1">
      <formula>MOD(ROW(),2)&lt;&gt;0</formula>
    </cfRule>
  </conditionalFormatting>
  <conditionalFormatting sqref="D6:D21">
    <cfRule type="expression" dxfId="1929" priority="21" stopIfTrue="1">
      <formula>MOD(ROW(),2)=0</formula>
    </cfRule>
    <cfRule type="expression" dxfId="1928" priority="22" stopIfTrue="1">
      <formula>MOD(ROW(),2)&lt;&gt;0</formula>
    </cfRule>
  </conditionalFormatting>
  <conditionalFormatting sqref="A13">
    <cfRule type="expression" dxfId="1927" priority="17" stopIfTrue="1">
      <formula>MOD(ROW(),2)=0</formula>
    </cfRule>
    <cfRule type="expression" dxfId="1926" priority="18" stopIfTrue="1">
      <formula>MOD(ROW(),2)&lt;&gt;0</formula>
    </cfRule>
  </conditionalFormatting>
  <conditionalFormatting sqref="A6:A12 A14:A21">
    <cfRule type="expression" dxfId="1925" priority="19" stopIfTrue="1">
      <formula>MOD(ROW(),2)=0</formula>
    </cfRule>
    <cfRule type="expression" dxfId="1924" priority="20" stopIfTrue="1">
      <formula>MOD(ROW(),2)&lt;&gt;0</formula>
    </cfRule>
  </conditionalFormatting>
  <conditionalFormatting sqref="B6:C16">
    <cfRule type="expression" dxfId="1923" priority="9" stopIfTrue="1">
      <formula>MOD(ROW(),2)=0</formula>
    </cfRule>
    <cfRule type="expression" dxfId="1922" priority="10" stopIfTrue="1">
      <formula>MOD(ROW(),2)&lt;&gt;0</formula>
    </cfRule>
  </conditionalFormatting>
  <conditionalFormatting sqref="B18:C18 B17">
    <cfRule type="expression" dxfId="1921" priority="11" stopIfTrue="1">
      <formula>MOD(ROW(),2)=0</formula>
    </cfRule>
    <cfRule type="expression" dxfId="1920" priority="12" stopIfTrue="1">
      <formula>MOD(ROW(),2)&lt;&gt;0</formula>
    </cfRule>
  </conditionalFormatting>
  <conditionalFormatting sqref="C17">
    <cfRule type="expression" dxfId="1919" priority="7" stopIfTrue="1">
      <formula>MOD(ROW(),2)=0</formula>
    </cfRule>
    <cfRule type="expression" dxfId="1918" priority="8" stopIfTrue="1">
      <formula>MOD(ROW(),2)&lt;&gt;0</formula>
    </cfRule>
  </conditionalFormatting>
  <conditionalFormatting sqref="B20:B21">
    <cfRule type="expression" dxfId="1917" priority="3" stopIfTrue="1">
      <formula>MOD(ROW(),2)=0</formula>
    </cfRule>
    <cfRule type="expression" dxfId="1916" priority="4" stopIfTrue="1">
      <formula>MOD(ROW(),2)&lt;&gt;0</formula>
    </cfRule>
  </conditionalFormatting>
  <conditionalFormatting sqref="C19:C21">
    <cfRule type="expression" dxfId="1915" priority="5" stopIfTrue="1">
      <formula>MOD(ROW(),2)=0</formula>
    </cfRule>
    <cfRule type="expression" dxfId="1914" priority="6" stopIfTrue="1">
      <formula>MOD(ROW(),2)&lt;&gt;0</formula>
    </cfRule>
  </conditionalFormatting>
  <conditionalFormatting sqref="B19">
    <cfRule type="expression" dxfId="1913" priority="1" stopIfTrue="1">
      <formula>MOD(ROW(),2)=0</formula>
    </cfRule>
    <cfRule type="expression" dxfId="1912" priority="2" stopIfTrue="1">
      <formula>MOD(ROW(),2)&lt;&gt;0</formula>
    </cfRule>
  </conditionalFormatting>
  <hyperlinks>
    <hyperlink ref="B24" location="Assumptions!A1" display="Assumptions" xr:uid="{3DF07B57-8381-4348-BBAD-CF8B952A3FA9}"/>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40"/>
  <dimension ref="A1:K73"/>
  <sheetViews>
    <sheetView showGridLines="0" zoomScale="85" zoomScaleNormal="85" workbookViewId="0">
      <selection activeCell="A4" sqref="A4"/>
    </sheetView>
  </sheetViews>
  <sheetFormatPr defaultColWidth="10" defaultRowHeight="12.5" x14ac:dyDescent="0.25"/>
  <cols>
    <col min="1" max="1" width="31.6328125" style="28" customWidth="1"/>
    <col min="2" max="3" width="22.6328125" style="28" customWidth="1"/>
    <col min="4"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CETV - x-212</v>
      </c>
      <c r="B3" s="43"/>
      <c r="C3" s="43"/>
      <c r="D3" s="43"/>
      <c r="E3" s="43"/>
      <c r="F3" s="43"/>
      <c r="G3" s="43"/>
      <c r="H3" s="43"/>
      <c r="I3" s="43"/>
    </row>
    <row r="4" spans="1:11" x14ac:dyDescent="0.25">
      <c r="A4" s="45"/>
    </row>
    <row r="6" spans="1:11" ht="13" x14ac:dyDescent="0.3">
      <c r="A6" s="107" t="s">
        <v>606</v>
      </c>
      <c r="B6" s="78" t="s">
        <v>607</v>
      </c>
      <c r="C6" s="78"/>
    </row>
    <row r="7" spans="1:11" x14ac:dyDescent="0.25">
      <c r="A7" s="108" t="s">
        <v>273</v>
      </c>
      <c r="B7" s="79" t="s">
        <v>72</v>
      </c>
      <c r="C7" s="79"/>
    </row>
    <row r="8" spans="1:11" x14ac:dyDescent="0.25">
      <c r="A8" s="108" t="s">
        <v>274</v>
      </c>
      <c r="B8" s="79">
        <v>2015</v>
      </c>
      <c r="C8" s="79"/>
    </row>
    <row r="9" spans="1:11" x14ac:dyDescent="0.25">
      <c r="A9" s="108" t="s">
        <v>275</v>
      </c>
      <c r="B9" s="79" t="s">
        <v>287</v>
      </c>
      <c r="C9" s="79"/>
    </row>
    <row r="10" spans="1:11" ht="25" x14ac:dyDescent="0.25">
      <c r="A10" s="108" t="s">
        <v>6</v>
      </c>
      <c r="B10" s="79" t="s">
        <v>330</v>
      </c>
      <c r="C10" s="79"/>
    </row>
    <row r="11" spans="1:11" x14ac:dyDescent="0.25">
      <c r="A11" s="108" t="s">
        <v>276</v>
      </c>
      <c r="B11" s="79" t="s">
        <v>289</v>
      </c>
      <c r="C11" s="79"/>
    </row>
    <row r="12" spans="1:11" x14ac:dyDescent="0.25">
      <c r="A12" s="108" t="s">
        <v>277</v>
      </c>
      <c r="B12" s="79" t="s">
        <v>290</v>
      </c>
      <c r="C12" s="79"/>
    </row>
    <row r="13" spans="1:11" x14ac:dyDescent="0.25">
      <c r="A13" s="108" t="s">
        <v>614</v>
      </c>
      <c r="B13" s="79">
        <v>0</v>
      </c>
      <c r="C13" s="79"/>
    </row>
    <row r="14" spans="1:11" x14ac:dyDescent="0.25">
      <c r="A14" s="108" t="s">
        <v>279</v>
      </c>
      <c r="B14" s="79">
        <v>212</v>
      </c>
      <c r="C14" s="79"/>
    </row>
    <row r="15" spans="1:11" x14ac:dyDescent="0.25">
      <c r="A15" s="108" t="s">
        <v>617</v>
      </c>
      <c r="B15" s="79">
        <v>212</v>
      </c>
      <c r="C15" s="79"/>
    </row>
    <row r="16" spans="1:11" x14ac:dyDescent="0.25">
      <c r="A16" s="108" t="s">
        <v>281</v>
      </c>
      <c r="B16" s="79" t="s">
        <v>332</v>
      </c>
      <c r="C16" s="79"/>
    </row>
    <row r="17" spans="1:3" x14ac:dyDescent="0.25">
      <c r="A17" s="108" t="s">
        <v>282</v>
      </c>
      <c r="B17" s="203"/>
      <c r="C17" s="203"/>
    </row>
    <row r="18" spans="1:3" x14ac:dyDescent="0.25">
      <c r="A18" s="108" t="s">
        <v>283</v>
      </c>
      <c r="B18" s="142" t="str">
        <f>"24 May 2023"</f>
        <v>24 May 2023</v>
      </c>
      <c r="C18" s="79"/>
    </row>
    <row r="19" spans="1:3" x14ac:dyDescent="0.25">
      <c r="A19" s="108" t="s">
        <v>284</v>
      </c>
      <c r="B19" s="142">
        <v>45014</v>
      </c>
      <c r="C19" s="79"/>
    </row>
    <row r="20" spans="1:3" x14ac:dyDescent="0.25">
      <c r="A20" s="108" t="s">
        <v>285</v>
      </c>
      <c r="B20" s="79" t="s">
        <v>293</v>
      </c>
      <c r="C20" s="79"/>
    </row>
    <row r="21" spans="1:3" x14ac:dyDescent="0.25">
      <c r="A21" s="108" t="s">
        <v>689</v>
      </c>
      <c r="B21" s="79" t="s">
        <v>294</v>
      </c>
      <c r="C21" s="79"/>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90" t="s">
        <v>412</v>
      </c>
      <c r="B26" s="90" t="s">
        <v>690</v>
      </c>
      <c r="C26" s="90" t="s">
        <v>697</v>
      </c>
    </row>
    <row r="27" spans="1:3" x14ac:dyDescent="0.25">
      <c r="A27" s="91">
        <v>18</v>
      </c>
      <c r="B27" s="92">
        <v>8.7200000000000006</v>
      </c>
      <c r="C27" s="92">
        <v>2.2400000000000002</v>
      </c>
    </row>
    <row r="28" spans="1:3" x14ac:dyDescent="0.25">
      <c r="A28" s="91">
        <v>19</v>
      </c>
      <c r="B28" s="92">
        <v>8.85</v>
      </c>
      <c r="C28" s="92">
        <v>2.33</v>
      </c>
    </row>
    <row r="29" spans="1:3" x14ac:dyDescent="0.25">
      <c r="A29" s="91">
        <v>20</v>
      </c>
      <c r="B29" s="92">
        <v>8.9700000000000006</v>
      </c>
      <c r="C29" s="92">
        <v>2.37</v>
      </c>
    </row>
    <row r="30" spans="1:3" x14ac:dyDescent="0.25">
      <c r="A30" s="91">
        <v>21</v>
      </c>
      <c r="B30" s="92">
        <v>9.1</v>
      </c>
      <c r="C30" s="92">
        <v>2.41</v>
      </c>
    </row>
    <row r="31" spans="1:3" x14ac:dyDescent="0.25">
      <c r="A31" s="91">
        <v>22</v>
      </c>
      <c r="B31" s="92">
        <v>9.2200000000000006</v>
      </c>
      <c r="C31" s="92">
        <v>2.44</v>
      </c>
    </row>
    <row r="32" spans="1:3" x14ac:dyDescent="0.25">
      <c r="A32" s="91">
        <v>23</v>
      </c>
      <c r="B32" s="92">
        <v>9.36</v>
      </c>
      <c r="C32" s="92">
        <v>2.48</v>
      </c>
    </row>
    <row r="33" spans="1:3" x14ac:dyDescent="0.25">
      <c r="A33" s="91">
        <v>24</v>
      </c>
      <c r="B33" s="92">
        <v>9.49</v>
      </c>
      <c r="C33" s="92">
        <v>2.52</v>
      </c>
    </row>
    <row r="34" spans="1:3" x14ac:dyDescent="0.25">
      <c r="A34" s="91">
        <v>25</v>
      </c>
      <c r="B34" s="92">
        <v>9.6199999999999992</v>
      </c>
      <c r="C34" s="92">
        <v>2.56</v>
      </c>
    </row>
    <row r="35" spans="1:3" x14ac:dyDescent="0.25">
      <c r="A35" s="91">
        <v>26</v>
      </c>
      <c r="B35" s="92">
        <v>9.76</v>
      </c>
      <c r="C35" s="92">
        <v>2.59</v>
      </c>
    </row>
    <row r="36" spans="1:3" x14ac:dyDescent="0.25">
      <c r="A36" s="91">
        <v>27</v>
      </c>
      <c r="B36" s="92">
        <v>9.89</v>
      </c>
      <c r="C36" s="92">
        <v>2.63</v>
      </c>
    </row>
    <row r="37" spans="1:3" x14ac:dyDescent="0.25">
      <c r="A37" s="91">
        <v>28</v>
      </c>
      <c r="B37" s="92">
        <v>10.029999999999999</v>
      </c>
      <c r="C37" s="92">
        <v>2.67</v>
      </c>
    </row>
    <row r="38" spans="1:3" x14ac:dyDescent="0.25">
      <c r="A38" s="91">
        <v>29</v>
      </c>
      <c r="B38" s="92">
        <v>10.18</v>
      </c>
      <c r="C38" s="92">
        <v>2.71</v>
      </c>
    </row>
    <row r="39" spans="1:3" x14ac:dyDescent="0.25">
      <c r="A39" s="91">
        <v>30</v>
      </c>
      <c r="B39" s="92">
        <v>10.32</v>
      </c>
      <c r="C39" s="92">
        <v>2.75</v>
      </c>
    </row>
    <row r="40" spans="1:3" x14ac:dyDescent="0.25">
      <c r="A40" s="91">
        <v>31</v>
      </c>
      <c r="B40" s="92">
        <v>10.47</v>
      </c>
      <c r="C40" s="92">
        <v>2.78</v>
      </c>
    </row>
    <row r="41" spans="1:3" x14ac:dyDescent="0.25">
      <c r="A41" s="91">
        <v>32</v>
      </c>
      <c r="B41" s="92">
        <v>10.62</v>
      </c>
      <c r="C41" s="92">
        <v>2.82</v>
      </c>
    </row>
    <row r="42" spans="1:3" x14ac:dyDescent="0.25">
      <c r="A42" s="91">
        <v>33</v>
      </c>
      <c r="B42" s="92">
        <v>10.77</v>
      </c>
      <c r="C42" s="92">
        <v>2.86</v>
      </c>
    </row>
    <row r="43" spans="1:3" x14ac:dyDescent="0.25">
      <c r="A43" s="91">
        <v>34</v>
      </c>
      <c r="B43" s="92">
        <v>10.92</v>
      </c>
      <c r="C43" s="92">
        <v>2.9</v>
      </c>
    </row>
    <row r="44" spans="1:3" x14ac:dyDescent="0.25">
      <c r="A44" s="91">
        <v>35</v>
      </c>
      <c r="B44" s="92">
        <v>11.08</v>
      </c>
      <c r="C44" s="92">
        <v>2.93</v>
      </c>
    </row>
    <row r="45" spans="1:3" x14ac:dyDescent="0.25">
      <c r="A45" s="91">
        <v>36</v>
      </c>
      <c r="B45" s="92">
        <v>11.24</v>
      </c>
      <c r="C45" s="92">
        <v>2.97</v>
      </c>
    </row>
    <row r="46" spans="1:3" x14ac:dyDescent="0.25">
      <c r="A46" s="91">
        <v>37</v>
      </c>
      <c r="B46" s="92">
        <v>11.4</v>
      </c>
      <c r="C46" s="92">
        <v>3</v>
      </c>
    </row>
    <row r="47" spans="1:3" x14ac:dyDescent="0.25">
      <c r="A47" s="91">
        <v>38</v>
      </c>
      <c r="B47" s="92">
        <v>11.57</v>
      </c>
      <c r="C47" s="92">
        <v>3.04</v>
      </c>
    </row>
    <row r="48" spans="1:3" x14ac:dyDescent="0.25">
      <c r="A48" s="91">
        <v>39</v>
      </c>
      <c r="B48" s="92">
        <v>11.73</v>
      </c>
      <c r="C48" s="92">
        <v>3.07</v>
      </c>
    </row>
    <row r="49" spans="1:3" x14ac:dyDescent="0.25">
      <c r="A49" s="91">
        <v>40</v>
      </c>
      <c r="B49" s="92">
        <v>11.9</v>
      </c>
      <c r="C49" s="92">
        <v>3.1</v>
      </c>
    </row>
    <row r="50" spans="1:3" x14ac:dyDescent="0.25">
      <c r="A50" s="91">
        <v>41</v>
      </c>
      <c r="B50" s="92">
        <v>12.08</v>
      </c>
      <c r="C50" s="92">
        <v>3.14</v>
      </c>
    </row>
    <row r="51" spans="1:3" x14ac:dyDescent="0.25">
      <c r="A51" s="91">
        <v>42</v>
      </c>
      <c r="B51" s="92">
        <v>12.26</v>
      </c>
      <c r="C51" s="92">
        <v>3.17</v>
      </c>
    </row>
    <row r="52" spans="1:3" x14ac:dyDescent="0.25">
      <c r="A52" s="91">
        <v>43</v>
      </c>
      <c r="B52" s="92">
        <v>12.44</v>
      </c>
      <c r="C52" s="92">
        <v>3.2</v>
      </c>
    </row>
    <row r="53" spans="1:3" x14ac:dyDescent="0.25">
      <c r="A53" s="91">
        <v>44</v>
      </c>
      <c r="B53" s="92">
        <v>12.62</v>
      </c>
      <c r="C53" s="92">
        <v>3.23</v>
      </c>
    </row>
    <row r="54" spans="1:3" x14ac:dyDescent="0.25">
      <c r="A54" s="91">
        <v>45</v>
      </c>
      <c r="B54" s="92">
        <v>12.81</v>
      </c>
      <c r="C54" s="92">
        <v>3.26</v>
      </c>
    </row>
    <row r="55" spans="1:3" x14ac:dyDescent="0.25">
      <c r="A55" s="91">
        <v>46</v>
      </c>
      <c r="B55" s="92">
        <v>13</v>
      </c>
      <c r="C55" s="92">
        <v>3.28</v>
      </c>
    </row>
    <row r="56" spans="1:3" x14ac:dyDescent="0.25">
      <c r="A56" s="91">
        <v>47</v>
      </c>
      <c r="B56" s="92">
        <v>13.2</v>
      </c>
      <c r="C56" s="92">
        <v>3.31</v>
      </c>
    </row>
    <row r="57" spans="1:3" x14ac:dyDescent="0.25">
      <c r="A57" s="91">
        <v>48</v>
      </c>
      <c r="B57" s="92">
        <v>13.4</v>
      </c>
      <c r="C57" s="92">
        <v>3.34</v>
      </c>
    </row>
    <row r="58" spans="1:3" x14ac:dyDescent="0.25">
      <c r="A58" s="91">
        <v>49</v>
      </c>
      <c r="B58" s="92">
        <v>13.61</v>
      </c>
      <c r="C58" s="92">
        <v>3.36</v>
      </c>
    </row>
    <row r="59" spans="1:3" x14ac:dyDescent="0.25">
      <c r="A59" s="91">
        <v>50</v>
      </c>
      <c r="B59" s="92">
        <v>13.82</v>
      </c>
      <c r="C59" s="92">
        <v>3.38</v>
      </c>
    </row>
    <row r="60" spans="1:3" x14ac:dyDescent="0.25">
      <c r="A60" s="91">
        <v>51</v>
      </c>
      <c r="B60" s="92">
        <v>14.03</v>
      </c>
      <c r="C60" s="92">
        <v>3.4</v>
      </c>
    </row>
    <row r="61" spans="1:3" x14ac:dyDescent="0.25">
      <c r="A61" s="91">
        <v>52</v>
      </c>
      <c r="B61" s="92">
        <v>14.25</v>
      </c>
      <c r="C61" s="92">
        <v>3.42</v>
      </c>
    </row>
    <row r="62" spans="1:3" x14ac:dyDescent="0.25">
      <c r="A62" s="91">
        <v>53</v>
      </c>
      <c r="B62" s="92">
        <v>14.48</v>
      </c>
      <c r="C62" s="92">
        <v>3.44</v>
      </c>
    </row>
    <row r="63" spans="1:3" x14ac:dyDescent="0.25">
      <c r="A63" s="91">
        <v>54</v>
      </c>
      <c r="B63" s="92">
        <v>14.71</v>
      </c>
      <c r="C63" s="92">
        <v>3.45</v>
      </c>
    </row>
    <row r="64" spans="1:3" x14ac:dyDescent="0.25">
      <c r="A64" s="91">
        <v>55</v>
      </c>
      <c r="B64" s="92">
        <v>14.95</v>
      </c>
      <c r="C64" s="92">
        <v>3.47</v>
      </c>
    </row>
    <row r="65" spans="1:3" x14ac:dyDescent="0.25">
      <c r="A65" s="91">
        <v>56</v>
      </c>
      <c r="B65" s="92">
        <v>15.2</v>
      </c>
      <c r="C65" s="92">
        <v>3.48</v>
      </c>
    </row>
    <row r="66" spans="1:3" x14ac:dyDescent="0.25">
      <c r="A66" s="91">
        <v>57</v>
      </c>
      <c r="B66" s="92">
        <v>15.45</v>
      </c>
      <c r="C66" s="92">
        <v>3.49</v>
      </c>
    </row>
    <row r="67" spans="1:3" x14ac:dyDescent="0.25">
      <c r="A67" s="91">
        <v>58</v>
      </c>
      <c r="B67" s="92">
        <v>15.71</v>
      </c>
      <c r="C67" s="92">
        <v>3.5</v>
      </c>
    </row>
    <row r="68" spans="1:3" x14ac:dyDescent="0.25">
      <c r="A68" s="91">
        <v>59</v>
      </c>
      <c r="B68" s="92">
        <v>15.98</v>
      </c>
      <c r="C68" s="92">
        <v>3.5</v>
      </c>
    </row>
    <row r="69" spans="1:3" x14ac:dyDescent="0.25">
      <c r="A69" s="91">
        <v>60</v>
      </c>
      <c r="B69" s="92">
        <v>16.27</v>
      </c>
      <c r="C69" s="92">
        <v>3.5</v>
      </c>
    </row>
    <row r="70" spans="1:3" x14ac:dyDescent="0.25">
      <c r="A70" s="91">
        <v>61</v>
      </c>
      <c r="B70" s="92">
        <v>16.559999999999999</v>
      </c>
      <c r="C70" s="92">
        <v>3.5</v>
      </c>
    </row>
    <row r="71" spans="1:3" x14ac:dyDescent="0.25">
      <c r="A71" s="91">
        <v>62</v>
      </c>
      <c r="B71" s="92">
        <v>16.87</v>
      </c>
      <c r="C71" s="92">
        <v>3.5</v>
      </c>
    </row>
    <row r="72" spans="1:3" x14ac:dyDescent="0.25">
      <c r="A72" s="91">
        <v>63</v>
      </c>
      <c r="B72" s="92">
        <v>17.190000000000001</v>
      </c>
      <c r="C72" s="92">
        <v>3.49</v>
      </c>
    </row>
    <row r="73" spans="1:3" x14ac:dyDescent="0.25">
      <c r="A73" s="91">
        <v>64</v>
      </c>
      <c r="B73" s="92">
        <v>17.53</v>
      </c>
      <c r="C73" s="92">
        <v>3.47</v>
      </c>
    </row>
  </sheetData>
  <sheetProtection algorithmName="SHA-512" hashValue="Mnm6LfMHn1izd3DMMq5Gsc6snQfLh+E2kxqT9zuuJ72LhZ5eBqOIoJa2pr4Tqt2NFTN5MECR/AEYVsZVpddMgQ==" saltValue="cFUcrzefL2U9icStfvAUVw==" spinCount="100000" sheet="1" objects="1" scenarios="1"/>
  <conditionalFormatting sqref="A26:A73">
    <cfRule type="expression" dxfId="1911" priority="23" stopIfTrue="1">
      <formula>MOD(ROW(),2)=0</formula>
    </cfRule>
    <cfRule type="expression" dxfId="1910" priority="24" stopIfTrue="1">
      <formula>MOD(ROW(),2)&lt;&gt;0</formula>
    </cfRule>
  </conditionalFormatting>
  <conditionalFormatting sqref="B26:C73">
    <cfRule type="expression" dxfId="1909" priority="25" stopIfTrue="1">
      <formula>MOD(ROW(),2)=0</formula>
    </cfRule>
    <cfRule type="expression" dxfId="1908" priority="26" stopIfTrue="1">
      <formula>MOD(ROW(),2)&lt;&gt;0</formula>
    </cfRule>
  </conditionalFormatting>
  <conditionalFormatting sqref="A6:A21">
    <cfRule type="expression" dxfId="1907" priority="17" stopIfTrue="1">
      <formula>MOD(ROW(),2)=0</formula>
    </cfRule>
    <cfRule type="expression" dxfId="1906" priority="18" stopIfTrue="1">
      <formula>MOD(ROW(),2)&lt;&gt;0</formula>
    </cfRule>
  </conditionalFormatting>
  <conditionalFormatting sqref="B6:C16">
    <cfRule type="expression" dxfId="1905" priority="9" stopIfTrue="1">
      <formula>MOD(ROW(),2)=0</formula>
    </cfRule>
    <cfRule type="expression" dxfId="1904" priority="10" stopIfTrue="1">
      <formula>MOD(ROW(),2)&lt;&gt;0</formula>
    </cfRule>
  </conditionalFormatting>
  <conditionalFormatting sqref="B18:C18 B17">
    <cfRule type="expression" dxfId="1903" priority="11" stopIfTrue="1">
      <formula>MOD(ROW(),2)=0</formula>
    </cfRule>
    <cfRule type="expression" dxfId="1902" priority="12" stopIfTrue="1">
      <formula>MOD(ROW(),2)&lt;&gt;0</formula>
    </cfRule>
  </conditionalFormatting>
  <conditionalFormatting sqref="C17">
    <cfRule type="expression" dxfId="1901" priority="7" stopIfTrue="1">
      <formula>MOD(ROW(),2)=0</formula>
    </cfRule>
    <cfRule type="expression" dxfId="1900" priority="8" stopIfTrue="1">
      <formula>MOD(ROW(),2)&lt;&gt;0</formula>
    </cfRule>
  </conditionalFormatting>
  <conditionalFormatting sqref="B20:B21">
    <cfRule type="expression" dxfId="1899" priority="3" stopIfTrue="1">
      <formula>MOD(ROW(),2)=0</formula>
    </cfRule>
    <cfRule type="expression" dxfId="1898" priority="4" stopIfTrue="1">
      <formula>MOD(ROW(),2)&lt;&gt;0</formula>
    </cfRule>
  </conditionalFormatting>
  <conditionalFormatting sqref="C19:C21">
    <cfRule type="expression" dxfId="1897" priority="5" stopIfTrue="1">
      <formula>MOD(ROW(),2)=0</formula>
    </cfRule>
    <cfRule type="expression" dxfId="1896" priority="6" stopIfTrue="1">
      <formula>MOD(ROW(),2)&lt;&gt;0</formula>
    </cfRule>
  </conditionalFormatting>
  <conditionalFormatting sqref="B19">
    <cfRule type="expression" dxfId="1895" priority="1" stopIfTrue="1">
      <formula>MOD(ROW(),2)=0</formula>
    </cfRule>
    <cfRule type="expression" dxfId="1894" priority="2" stopIfTrue="1">
      <formula>MOD(ROW(),2)&lt;&gt;0</formula>
    </cfRule>
  </conditionalFormatting>
  <hyperlinks>
    <hyperlink ref="B24" location="Assumptions!A1" display="Assumptions" xr:uid="{CFBAA5F2-7BDC-4CE1-8E2D-01AD4E46D4D4}"/>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41"/>
  <dimension ref="A1:K74"/>
  <sheetViews>
    <sheetView showGridLines="0" zoomScale="85" zoomScaleNormal="85" workbookViewId="0">
      <selection activeCell="A4" sqref="A4"/>
    </sheetView>
  </sheetViews>
  <sheetFormatPr defaultColWidth="10" defaultRowHeight="12.5" x14ac:dyDescent="0.25"/>
  <cols>
    <col min="1" max="1" width="31.6328125" style="28" customWidth="1"/>
    <col min="2" max="3" width="22.6328125" style="28" customWidth="1"/>
    <col min="4"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CETV - x-213</v>
      </c>
      <c r="B3" s="43"/>
      <c r="C3" s="43"/>
      <c r="D3" s="43"/>
      <c r="E3" s="43"/>
      <c r="F3" s="43"/>
      <c r="G3" s="43"/>
      <c r="H3" s="43"/>
      <c r="I3" s="43"/>
    </row>
    <row r="4" spans="1:11" x14ac:dyDescent="0.25">
      <c r="A4" s="45"/>
    </row>
    <row r="6" spans="1:11" ht="13" x14ac:dyDescent="0.3">
      <c r="A6" s="107" t="s">
        <v>606</v>
      </c>
      <c r="B6" s="78" t="s">
        <v>607</v>
      </c>
      <c r="C6" s="78"/>
    </row>
    <row r="7" spans="1:11" x14ac:dyDescent="0.25">
      <c r="A7" s="108" t="s">
        <v>273</v>
      </c>
      <c r="B7" s="79" t="s">
        <v>72</v>
      </c>
      <c r="C7" s="79"/>
    </row>
    <row r="8" spans="1:11" x14ac:dyDescent="0.25">
      <c r="A8" s="108" t="s">
        <v>274</v>
      </c>
      <c r="B8" s="79">
        <v>2015</v>
      </c>
      <c r="C8" s="79"/>
    </row>
    <row r="9" spans="1:11" x14ac:dyDescent="0.25">
      <c r="A9" s="108" t="s">
        <v>275</v>
      </c>
      <c r="B9" s="79" t="s">
        <v>287</v>
      </c>
      <c r="C9" s="79"/>
    </row>
    <row r="10" spans="1:11" ht="25" x14ac:dyDescent="0.25">
      <c r="A10" s="108" t="s">
        <v>6</v>
      </c>
      <c r="B10" s="79" t="s">
        <v>333</v>
      </c>
      <c r="C10" s="79"/>
    </row>
    <row r="11" spans="1:11" x14ac:dyDescent="0.25">
      <c r="A11" s="108" t="s">
        <v>276</v>
      </c>
      <c r="B11" s="79" t="s">
        <v>289</v>
      </c>
      <c r="C11" s="79"/>
    </row>
    <row r="12" spans="1:11" x14ac:dyDescent="0.25">
      <c r="A12" s="108" t="s">
        <v>277</v>
      </c>
      <c r="B12" s="79" t="s">
        <v>290</v>
      </c>
      <c r="C12" s="79"/>
    </row>
    <row r="13" spans="1:11" x14ac:dyDescent="0.25">
      <c r="A13" s="108" t="s">
        <v>614</v>
      </c>
      <c r="B13" s="79">
        <v>0</v>
      </c>
      <c r="C13" s="79"/>
    </row>
    <row r="14" spans="1:11" x14ac:dyDescent="0.25">
      <c r="A14" s="108" t="s">
        <v>279</v>
      </c>
      <c r="B14" s="79">
        <v>213</v>
      </c>
      <c r="C14" s="79"/>
    </row>
    <row r="15" spans="1:11" x14ac:dyDescent="0.25">
      <c r="A15" s="108" t="s">
        <v>617</v>
      </c>
      <c r="B15" s="79">
        <v>213</v>
      </c>
      <c r="C15" s="79"/>
    </row>
    <row r="16" spans="1:11" x14ac:dyDescent="0.25">
      <c r="A16" s="108" t="s">
        <v>281</v>
      </c>
      <c r="B16" s="79" t="s">
        <v>335</v>
      </c>
      <c r="C16" s="79"/>
    </row>
    <row r="17" spans="1:3" x14ac:dyDescent="0.25">
      <c r="A17" s="108" t="s">
        <v>282</v>
      </c>
      <c r="B17" s="203"/>
      <c r="C17" s="203"/>
    </row>
    <row r="18" spans="1:3" x14ac:dyDescent="0.25">
      <c r="A18" s="108" t="s">
        <v>283</v>
      </c>
      <c r="B18" s="142" t="str">
        <f>"24 May 2023"</f>
        <v>24 May 2023</v>
      </c>
      <c r="C18" s="79"/>
    </row>
    <row r="19" spans="1:3" x14ac:dyDescent="0.25">
      <c r="A19" s="108" t="s">
        <v>284</v>
      </c>
      <c r="B19" s="142">
        <v>45014</v>
      </c>
      <c r="C19" s="79"/>
    </row>
    <row r="20" spans="1:3" x14ac:dyDescent="0.25">
      <c r="A20" s="108" t="s">
        <v>285</v>
      </c>
      <c r="B20" s="79" t="s">
        <v>293</v>
      </c>
      <c r="C20" s="79"/>
    </row>
    <row r="21" spans="1:3" x14ac:dyDescent="0.25">
      <c r="A21" s="108" t="s">
        <v>689</v>
      </c>
      <c r="B21" s="79" t="s">
        <v>294</v>
      </c>
      <c r="C21" s="79"/>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90" t="s">
        <v>412</v>
      </c>
      <c r="B26" s="90" t="s">
        <v>690</v>
      </c>
      <c r="C26" s="90" t="s">
        <v>697</v>
      </c>
    </row>
    <row r="27" spans="1:3" x14ac:dyDescent="0.25">
      <c r="A27" s="91">
        <v>18</v>
      </c>
      <c r="B27" s="92">
        <v>8.2899999999999991</v>
      </c>
      <c r="C27" s="92">
        <v>2.25</v>
      </c>
    </row>
    <row r="28" spans="1:3" x14ac:dyDescent="0.25">
      <c r="A28" s="91">
        <v>19</v>
      </c>
      <c r="B28" s="92">
        <v>8.41</v>
      </c>
      <c r="C28" s="92">
        <v>2.34</v>
      </c>
    </row>
    <row r="29" spans="1:3" x14ac:dyDescent="0.25">
      <c r="A29" s="91">
        <v>20</v>
      </c>
      <c r="B29" s="92">
        <v>8.5299999999999994</v>
      </c>
      <c r="C29" s="92">
        <v>2.38</v>
      </c>
    </row>
    <row r="30" spans="1:3" x14ac:dyDescent="0.25">
      <c r="A30" s="91">
        <v>21</v>
      </c>
      <c r="B30" s="92">
        <v>8.65</v>
      </c>
      <c r="C30" s="92">
        <v>2.42</v>
      </c>
    </row>
    <row r="31" spans="1:3" x14ac:dyDescent="0.25">
      <c r="A31" s="91">
        <v>22</v>
      </c>
      <c r="B31" s="92">
        <v>8.77</v>
      </c>
      <c r="C31" s="92">
        <v>2.4500000000000002</v>
      </c>
    </row>
    <row r="32" spans="1:3" x14ac:dyDescent="0.25">
      <c r="A32" s="91">
        <v>23</v>
      </c>
      <c r="B32" s="92">
        <v>8.89</v>
      </c>
      <c r="C32" s="92">
        <v>2.4900000000000002</v>
      </c>
    </row>
    <row r="33" spans="1:3" x14ac:dyDescent="0.25">
      <c r="A33" s="91">
        <v>24</v>
      </c>
      <c r="B33" s="92">
        <v>9.01</v>
      </c>
      <c r="C33" s="92">
        <v>2.5299999999999998</v>
      </c>
    </row>
    <row r="34" spans="1:3" x14ac:dyDescent="0.25">
      <c r="A34" s="91">
        <v>25</v>
      </c>
      <c r="B34" s="92">
        <v>9.14</v>
      </c>
      <c r="C34" s="92">
        <v>2.57</v>
      </c>
    </row>
    <row r="35" spans="1:3" x14ac:dyDescent="0.25">
      <c r="A35" s="91">
        <v>26</v>
      </c>
      <c r="B35" s="92">
        <v>9.27</v>
      </c>
      <c r="C35" s="92">
        <v>2.61</v>
      </c>
    </row>
    <row r="36" spans="1:3" x14ac:dyDescent="0.25">
      <c r="A36" s="91">
        <v>27</v>
      </c>
      <c r="B36" s="92">
        <v>9.4</v>
      </c>
      <c r="C36" s="92">
        <v>2.65</v>
      </c>
    </row>
    <row r="37" spans="1:3" x14ac:dyDescent="0.25">
      <c r="A37" s="91">
        <v>28</v>
      </c>
      <c r="B37" s="92">
        <v>9.5299999999999994</v>
      </c>
      <c r="C37" s="92">
        <v>2.69</v>
      </c>
    </row>
    <row r="38" spans="1:3" x14ac:dyDescent="0.25">
      <c r="A38" s="91">
        <v>29</v>
      </c>
      <c r="B38" s="92">
        <v>9.66</v>
      </c>
      <c r="C38" s="92">
        <v>2.72</v>
      </c>
    </row>
    <row r="39" spans="1:3" x14ac:dyDescent="0.25">
      <c r="A39" s="91">
        <v>30</v>
      </c>
      <c r="B39" s="92">
        <v>9.8000000000000007</v>
      </c>
      <c r="C39" s="92">
        <v>2.76</v>
      </c>
    </row>
    <row r="40" spans="1:3" x14ac:dyDescent="0.25">
      <c r="A40" s="91">
        <v>31</v>
      </c>
      <c r="B40" s="92">
        <v>9.94</v>
      </c>
      <c r="C40" s="92">
        <v>2.8</v>
      </c>
    </row>
    <row r="41" spans="1:3" x14ac:dyDescent="0.25">
      <c r="A41" s="91">
        <v>32</v>
      </c>
      <c r="B41" s="92">
        <v>10.08</v>
      </c>
      <c r="C41" s="92">
        <v>2.84</v>
      </c>
    </row>
    <row r="42" spans="1:3" x14ac:dyDescent="0.25">
      <c r="A42" s="91">
        <v>33</v>
      </c>
      <c r="B42" s="92">
        <v>10.220000000000001</v>
      </c>
      <c r="C42" s="92">
        <v>2.87</v>
      </c>
    </row>
    <row r="43" spans="1:3" x14ac:dyDescent="0.25">
      <c r="A43" s="91">
        <v>34</v>
      </c>
      <c r="B43" s="92">
        <v>10.36</v>
      </c>
      <c r="C43" s="92">
        <v>2.91</v>
      </c>
    </row>
    <row r="44" spans="1:3" x14ac:dyDescent="0.25">
      <c r="A44" s="91">
        <v>35</v>
      </c>
      <c r="B44" s="92">
        <v>10.51</v>
      </c>
      <c r="C44" s="92">
        <v>2.95</v>
      </c>
    </row>
    <row r="45" spans="1:3" x14ac:dyDescent="0.25">
      <c r="A45" s="91">
        <v>36</v>
      </c>
      <c r="B45" s="92">
        <v>10.66</v>
      </c>
      <c r="C45" s="92">
        <v>2.98</v>
      </c>
    </row>
    <row r="46" spans="1:3" x14ac:dyDescent="0.25">
      <c r="A46" s="91">
        <v>37</v>
      </c>
      <c r="B46" s="92">
        <v>10.81</v>
      </c>
      <c r="C46" s="92">
        <v>3.02</v>
      </c>
    </row>
    <row r="47" spans="1:3" x14ac:dyDescent="0.25">
      <c r="A47" s="91">
        <v>38</v>
      </c>
      <c r="B47" s="92">
        <v>10.97</v>
      </c>
      <c r="C47" s="92">
        <v>3.05</v>
      </c>
    </row>
    <row r="48" spans="1:3" x14ac:dyDescent="0.25">
      <c r="A48" s="91">
        <v>39</v>
      </c>
      <c r="B48" s="92">
        <v>11.13</v>
      </c>
      <c r="C48" s="92">
        <v>3.09</v>
      </c>
    </row>
    <row r="49" spans="1:3" x14ac:dyDescent="0.25">
      <c r="A49" s="91">
        <v>40</v>
      </c>
      <c r="B49" s="92">
        <v>11.29</v>
      </c>
      <c r="C49" s="92">
        <v>3.12</v>
      </c>
    </row>
    <row r="50" spans="1:3" x14ac:dyDescent="0.25">
      <c r="A50" s="91">
        <v>41</v>
      </c>
      <c r="B50" s="92">
        <v>11.45</v>
      </c>
      <c r="C50" s="92">
        <v>3.16</v>
      </c>
    </row>
    <row r="51" spans="1:3" x14ac:dyDescent="0.25">
      <c r="A51" s="91">
        <v>42</v>
      </c>
      <c r="B51" s="92">
        <v>11.62</v>
      </c>
      <c r="C51" s="92">
        <v>3.19</v>
      </c>
    </row>
    <row r="52" spans="1:3" x14ac:dyDescent="0.25">
      <c r="A52" s="91">
        <v>43</v>
      </c>
      <c r="B52" s="92">
        <v>11.79</v>
      </c>
      <c r="C52" s="92">
        <v>3.22</v>
      </c>
    </row>
    <row r="53" spans="1:3" x14ac:dyDescent="0.25">
      <c r="A53" s="91">
        <v>44</v>
      </c>
      <c r="B53" s="92">
        <v>11.96</v>
      </c>
      <c r="C53" s="92">
        <v>3.25</v>
      </c>
    </row>
    <row r="54" spans="1:3" x14ac:dyDescent="0.25">
      <c r="A54" s="91">
        <v>45</v>
      </c>
      <c r="B54" s="92">
        <v>12.13</v>
      </c>
      <c r="C54" s="92">
        <v>3.28</v>
      </c>
    </row>
    <row r="55" spans="1:3" x14ac:dyDescent="0.25">
      <c r="A55" s="91">
        <v>46</v>
      </c>
      <c r="B55" s="92">
        <v>12.32</v>
      </c>
      <c r="C55" s="92">
        <v>3.31</v>
      </c>
    </row>
    <row r="56" spans="1:3" x14ac:dyDescent="0.25">
      <c r="A56" s="91">
        <v>47</v>
      </c>
      <c r="B56" s="92">
        <v>12.5</v>
      </c>
      <c r="C56" s="92">
        <v>3.33</v>
      </c>
    </row>
    <row r="57" spans="1:3" x14ac:dyDescent="0.25">
      <c r="A57" s="91">
        <v>48</v>
      </c>
      <c r="B57" s="92">
        <v>12.69</v>
      </c>
      <c r="C57" s="92">
        <v>3.36</v>
      </c>
    </row>
    <row r="58" spans="1:3" x14ac:dyDescent="0.25">
      <c r="A58" s="91">
        <v>49</v>
      </c>
      <c r="B58" s="92">
        <v>12.88</v>
      </c>
      <c r="C58" s="92">
        <v>3.38</v>
      </c>
    </row>
    <row r="59" spans="1:3" x14ac:dyDescent="0.25">
      <c r="A59" s="91">
        <v>50</v>
      </c>
      <c r="B59" s="92">
        <v>13.08</v>
      </c>
      <c r="C59" s="92">
        <v>3.4</v>
      </c>
    </row>
    <row r="60" spans="1:3" x14ac:dyDescent="0.25">
      <c r="A60" s="91">
        <v>51</v>
      </c>
      <c r="B60" s="92">
        <v>13.28</v>
      </c>
      <c r="C60" s="92">
        <v>3.42</v>
      </c>
    </row>
    <row r="61" spans="1:3" x14ac:dyDescent="0.25">
      <c r="A61" s="91">
        <v>52</v>
      </c>
      <c r="B61" s="92">
        <v>13.49</v>
      </c>
      <c r="C61" s="92">
        <v>3.44</v>
      </c>
    </row>
    <row r="62" spans="1:3" x14ac:dyDescent="0.25">
      <c r="A62" s="91">
        <v>53</v>
      </c>
      <c r="B62" s="92">
        <v>13.7</v>
      </c>
      <c r="C62" s="92">
        <v>3.46</v>
      </c>
    </row>
    <row r="63" spans="1:3" x14ac:dyDescent="0.25">
      <c r="A63" s="91">
        <v>54</v>
      </c>
      <c r="B63" s="92">
        <v>13.92</v>
      </c>
      <c r="C63" s="92">
        <v>3.48</v>
      </c>
    </row>
    <row r="64" spans="1:3" x14ac:dyDescent="0.25">
      <c r="A64" s="91">
        <v>55</v>
      </c>
      <c r="B64" s="92">
        <v>14.14</v>
      </c>
      <c r="C64" s="92">
        <v>3.49</v>
      </c>
    </row>
    <row r="65" spans="1:3" x14ac:dyDescent="0.25">
      <c r="A65" s="91">
        <v>56</v>
      </c>
      <c r="B65" s="92">
        <v>14.37</v>
      </c>
      <c r="C65" s="92">
        <v>3.51</v>
      </c>
    </row>
    <row r="66" spans="1:3" x14ac:dyDescent="0.25">
      <c r="A66" s="91">
        <v>57</v>
      </c>
      <c r="B66" s="92">
        <v>14.61</v>
      </c>
      <c r="C66" s="92">
        <v>3.52</v>
      </c>
    </row>
    <row r="67" spans="1:3" x14ac:dyDescent="0.25">
      <c r="A67" s="91">
        <v>58</v>
      </c>
      <c r="B67" s="92">
        <v>14.85</v>
      </c>
      <c r="C67" s="92">
        <v>3.52</v>
      </c>
    </row>
    <row r="68" spans="1:3" x14ac:dyDescent="0.25">
      <c r="A68" s="91">
        <v>59</v>
      </c>
      <c r="B68" s="92">
        <v>15.11</v>
      </c>
      <c r="C68" s="92">
        <v>3.53</v>
      </c>
    </row>
    <row r="69" spans="1:3" x14ac:dyDescent="0.25">
      <c r="A69" s="91">
        <v>60</v>
      </c>
      <c r="B69" s="92">
        <v>15.37</v>
      </c>
      <c r="C69" s="92">
        <v>3.53</v>
      </c>
    </row>
    <row r="70" spans="1:3" x14ac:dyDescent="0.25">
      <c r="A70" s="91">
        <v>61</v>
      </c>
      <c r="B70" s="92">
        <v>15.65</v>
      </c>
      <c r="C70" s="92">
        <v>3.53</v>
      </c>
    </row>
    <row r="71" spans="1:3" x14ac:dyDescent="0.25">
      <c r="A71" s="91">
        <v>62</v>
      </c>
      <c r="B71" s="92">
        <v>15.93</v>
      </c>
      <c r="C71" s="92">
        <v>3.52</v>
      </c>
    </row>
    <row r="72" spans="1:3" x14ac:dyDescent="0.25">
      <c r="A72" s="91">
        <v>63</v>
      </c>
      <c r="B72" s="92">
        <v>16.239999999999998</v>
      </c>
      <c r="C72" s="92">
        <v>3.51</v>
      </c>
    </row>
    <row r="73" spans="1:3" x14ac:dyDescent="0.25">
      <c r="A73" s="91">
        <v>64</v>
      </c>
      <c r="B73" s="92">
        <v>16.55</v>
      </c>
      <c r="C73" s="92">
        <v>3.5</v>
      </c>
    </row>
    <row r="74" spans="1:3" x14ac:dyDescent="0.25">
      <c r="A74" s="91">
        <v>65</v>
      </c>
      <c r="B74" s="92">
        <v>16.89</v>
      </c>
      <c r="C74" s="92">
        <v>3.48</v>
      </c>
    </row>
  </sheetData>
  <sheetProtection algorithmName="SHA-512" hashValue="/g88bphNALHMuxDChMgzOuOUY9kTbM2rdvTYXE+bXYTQcnDh6rt1p6fX6WeV9N8GY9idnqd8ZvruNYwKKEhS/w==" saltValue="5RRSda5MOIJK56S1kfzHPA==" spinCount="100000" sheet="1" objects="1" scenarios="1"/>
  <conditionalFormatting sqref="A26:A74">
    <cfRule type="expression" dxfId="1893" priority="23" stopIfTrue="1">
      <formula>MOD(ROW(),2)=0</formula>
    </cfRule>
    <cfRule type="expression" dxfId="1892" priority="24" stopIfTrue="1">
      <formula>MOD(ROW(),2)&lt;&gt;0</formula>
    </cfRule>
  </conditionalFormatting>
  <conditionalFormatting sqref="B26:C74">
    <cfRule type="expression" dxfId="1891" priority="25" stopIfTrue="1">
      <formula>MOD(ROW(),2)=0</formula>
    </cfRule>
    <cfRule type="expression" dxfId="1890" priority="26" stopIfTrue="1">
      <formula>MOD(ROW(),2)&lt;&gt;0</formula>
    </cfRule>
  </conditionalFormatting>
  <conditionalFormatting sqref="A6:A21">
    <cfRule type="expression" dxfId="1889" priority="17" stopIfTrue="1">
      <formula>MOD(ROW(),2)=0</formula>
    </cfRule>
    <cfRule type="expression" dxfId="1888" priority="18" stopIfTrue="1">
      <formula>MOD(ROW(),2)&lt;&gt;0</formula>
    </cfRule>
  </conditionalFormatting>
  <conditionalFormatting sqref="B6:C16">
    <cfRule type="expression" dxfId="1887" priority="9" stopIfTrue="1">
      <formula>MOD(ROW(),2)=0</formula>
    </cfRule>
    <cfRule type="expression" dxfId="1886" priority="10" stopIfTrue="1">
      <formula>MOD(ROW(),2)&lt;&gt;0</formula>
    </cfRule>
  </conditionalFormatting>
  <conditionalFormatting sqref="B18:C18 B17">
    <cfRule type="expression" dxfId="1885" priority="11" stopIfTrue="1">
      <formula>MOD(ROW(),2)=0</formula>
    </cfRule>
    <cfRule type="expression" dxfId="1884" priority="12" stopIfTrue="1">
      <formula>MOD(ROW(),2)&lt;&gt;0</formula>
    </cfRule>
  </conditionalFormatting>
  <conditionalFormatting sqref="C17">
    <cfRule type="expression" dxfId="1883" priority="7" stopIfTrue="1">
      <formula>MOD(ROW(),2)=0</formula>
    </cfRule>
    <cfRule type="expression" dxfId="1882" priority="8" stopIfTrue="1">
      <formula>MOD(ROW(),2)&lt;&gt;0</formula>
    </cfRule>
  </conditionalFormatting>
  <conditionalFormatting sqref="B20:B21">
    <cfRule type="expression" dxfId="1881" priority="3" stopIfTrue="1">
      <formula>MOD(ROW(),2)=0</formula>
    </cfRule>
    <cfRule type="expression" dxfId="1880" priority="4" stopIfTrue="1">
      <formula>MOD(ROW(),2)&lt;&gt;0</formula>
    </cfRule>
  </conditionalFormatting>
  <conditionalFormatting sqref="C19:C21">
    <cfRule type="expression" dxfId="1879" priority="5" stopIfTrue="1">
      <formula>MOD(ROW(),2)=0</formula>
    </cfRule>
    <cfRule type="expression" dxfId="1878" priority="6" stopIfTrue="1">
      <formula>MOD(ROW(),2)&lt;&gt;0</formula>
    </cfRule>
  </conditionalFormatting>
  <conditionalFormatting sqref="B19">
    <cfRule type="expression" dxfId="1877" priority="1" stopIfTrue="1">
      <formula>MOD(ROW(),2)=0</formula>
    </cfRule>
    <cfRule type="expression" dxfId="1876" priority="2" stopIfTrue="1">
      <formula>MOD(ROW(),2)&lt;&gt;0</formula>
    </cfRule>
  </conditionalFormatting>
  <hyperlinks>
    <hyperlink ref="B24" location="Assumptions!A1" display="Assumptions" xr:uid="{0FC0CA09-1514-4055-AB80-069DC926F22C}"/>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42"/>
  <dimension ref="A1:K75"/>
  <sheetViews>
    <sheetView showGridLines="0" zoomScale="85" zoomScaleNormal="85" workbookViewId="0">
      <selection activeCell="A4" sqref="A4"/>
    </sheetView>
  </sheetViews>
  <sheetFormatPr defaultColWidth="10" defaultRowHeight="12.5" x14ac:dyDescent="0.25"/>
  <cols>
    <col min="1" max="1" width="31.6328125" style="28" customWidth="1"/>
    <col min="2" max="3" width="22.6328125" style="28" customWidth="1"/>
    <col min="4"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CETV - x-214</v>
      </c>
      <c r="B3" s="43"/>
      <c r="C3" s="43"/>
      <c r="D3" s="43"/>
      <c r="E3" s="43"/>
      <c r="F3" s="43"/>
      <c r="G3" s="43"/>
      <c r="H3" s="43"/>
      <c r="I3" s="43"/>
    </row>
    <row r="4" spans="1:11" x14ac:dyDescent="0.25">
      <c r="A4" s="45"/>
    </row>
    <row r="6" spans="1:11" ht="13" x14ac:dyDescent="0.3">
      <c r="A6" s="107" t="s">
        <v>606</v>
      </c>
      <c r="B6" s="78" t="s">
        <v>607</v>
      </c>
      <c r="C6" s="78"/>
    </row>
    <row r="7" spans="1:11" x14ac:dyDescent="0.25">
      <c r="A7" s="108" t="s">
        <v>273</v>
      </c>
      <c r="B7" s="79" t="s">
        <v>72</v>
      </c>
      <c r="C7" s="79"/>
    </row>
    <row r="8" spans="1:11" x14ac:dyDescent="0.25">
      <c r="A8" s="108" t="s">
        <v>274</v>
      </c>
      <c r="B8" s="79">
        <v>2015</v>
      </c>
      <c r="C8" s="79"/>
    </row>
    <row r="9" spans="1:11" x14ac:dyDescent="0.25">
      <c r="A9" s="108" t="s">
        <v>275</v>
      </c>
      <c r="B9" s="79" t="s">
        <v>287</v>
      </c>
      <c r="C9" s="79"/>
    </row>
    <row r="10" spans="1:11" ht="25" x14ac:dyDescent="0.25">
      <c r="A10" s="108" t="s">
        <v>6</v>
      </c>
      <c r="B10" s="79" t="s">
        <v>336</v>
      </c>
      <c r="C10" s="79"/>
    </row>
    <row r="11" spans="1:11" x14ac:dyDescent="0.25">
      <c r="A11" s="108" t="s">
        <v>276</v>
      </c>
      <c r="B11" s="79" t="s">
        <v>289</v>
      </c>
      <c r="C11" s="79"/>
    </row>
    <row r="12" spans="1:11" x14ac:dyDescent="0.25">
      <c r="A12" s="108" t="s">
        <v>277</v>
      </c>
      <c r="B12" s="79" t="s">
        <v>290</v>
      </c>
      <c r="C12" s="79"/>
    </row>
    <row r="13" spans="1:11" x14ac:dyDescent="0.25">
      <c r="A13" s="108" t="s">
        <v>614</v>
      </c>
      <c r="B13" s="79">
        <v>0</v>
      </c>
      <c r="C13" s="79"/>
    </row>
    <row r="14" spans="1:11" x14ac:dyDescent="0.25">
      <c r="A14" s="108" t="s">
        <v>279</v>
      </c>
      <c r="B14" s="79">
        <v>214</v>
      </c>
      <c r="C14" s="79"/>
    </row>
    <row r="15" spans="1:11" x14ac:dyDescent="0.25">
      <c r="A15" s="108" t="s">
        <v>617</v>
      </c>
      <c r="B15" s="79">
        <v>214</v>
      </c>
      <c r="C15" s="79"/>
    </row>
    <row r="16" spans="1:11" x14ac:dyDescent="0.25">
      <c r="A16" s="108" t="s">
        <v>281</v>
      </c>
      <c r="B16" s="79" t="s">
        <v>338</v>
      </c>
      <c r="C16" s="79"/>
    </row>
    <row r="17" spans="1:3" x14ac:dyDescent="0.25">
      <c r="A17" s="108" t="s">
        <v>282</v>
      </c>
      <c r="B17" s="203"/>
      <c r="C17" s="203"/>
    </row>
    <row r="18" spans="1:3" x14ac:dyDescent="0.25">
      <c r="A18" s="108" t="s">
        <v>283</v>
      </c>
      <c r="B18" s="142" t="str">
        <f>"24 May 2023"</f>
        <v>24 May 2023</v>
      </c>
      <c r="C18" s="79"/>
    </row>
    <row r="19" spans="1:3" x14ac:dyDescent="0.25">
      <c r="A19" s="108" t="s">
        <v>284</v>
      </c>
      <c r="B19" s="142">
        <v>45014</v>
      </c>
      <c r="C19" s="79"/>
    </row>
    <row r="20" spans="1:3" x14ac:dyDescent="0.25">
      <c r="A20" s="108" t="s">
        <v>285</v>
      </c>
      <c r="B20" s="79" t="s">
        <v>293</v>
      </c>
      <c r="C20" s="79"/>
    </row>
    <row r="21" spans="1:3" x14ac:dyDescent="0.25">
      <c r="A21" s="108" t="s">
        <v>689</v>
      </c>
      <c r="B21" s="79" t="s">
        <v>294</v>
      </c>
      <c r="C21" s="79"/>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90" t="s">
        <v>412</v>
      </c>
      <c r="B26" s="90" t="s">
        <v>690</v>
      </c>
      <c r="C26" s="90" t="s">
        <v>697</v>
      </c>
    </row>
    <row r="27" spans="1:3" x14ac:dyDescent="0.25">
      <c r="A27" s="91">
        <v>18</v>
      </c>
      <c r="B27" s="92">
        <v>7.88</v>
      </c>
      <c r="C27" s="92">
        <v>2.2599999999999998</v>
      </c>
    </row>
    <row r="28" spans="1:3" x14ac:dyDescent="0.25">
      <c r="A28" s="91">
        <v>19</v>
      </c>
      <c r="B28" s="92">
        <v>7.98</v>
      </c>
      <c r="C28" s="92">
        <v>2.35</v>
      </c>
    </row>
    <row r="29" spans="1:3" x14ac:dyDescent="0.25">
      <c r="A29" s="91">
        <v>20</v>
      </c>
      <c r="B29" s="92">
        <v>8.1</v>
      </c>
      <c r="C29" s="92">
        <v>2.39</v>
      </c>
    </row>
    <row r="30" spans="1:3" x14ac:dyDescent="0.25">
      <c r="A30" s="91">
        <v>21</v>
      </c>
      <c r="B30" s="92">
        <v>8.2100000000000009</v>
      </c>
      <c r="C30" s="92">
        <v>2.4300000000000002</v>
      </c>
    </row>
    <row r="31" spans="1:3" x14ac:dyDescent="0.25">
      <c r="A31" s="91">
        <v>22</v>
      </c>
      <c r="B31" s="92">
        <v>8.32</v>
      </c>
      <c r="C31" s="92">
        <v>2.4700000000000002</v>
      </c>
    </row>
    <row r="32" spans="1:3" x14ac:dyDescent="0.25">
      <c r="A32" s="91">
        <v>23</v>
      </c>
      <c r="B32" s="92">
        <v>8.44</v>
      </c>
      <c r="C32" s="92">
        <v>2.5</v>
      </c>
    </row>
    <row r="33" spans="1:3" x14ac:dyDescent="0.25">
      <c r="A33" s="91">
        <v>24</v>
      </c>
      <c r="B33" s="92">
        <v>8.5500000000000007</v>
      </c>
      <c r="C33" s="92">
        <v>2.54</v>
      </c>
    </row>
    <row r="34" spans="1:3" x14ac:dyDescent="0.25">
      <c r="A34" s="91">
        <v>25</v>
      </c>
      <c r="B34" s="92">
        <v>8.67</v>
      </c>
      <c r="C34" s="92">
        <v>2.58</v>
      </c>
    </row>
    <row r="35" spans="1:3" x14ac:dyDescent="0.25">
      <c r="A35" s="91">
        <v>26</v>
      </c>
      <c r="B35" s="92">
        <v>8.7899999999999991</v>
      </c>
      <c r="C35" s="92">
        <v>2.62</v>
      </c>
    </row>
    <row r="36" spans="1:3" x14ac:dyDescent="0.25">
      <c r="A36" s="91">
        <v>27</v>
      </c>
      <c r="B36" s="92">
        <v>8.91</v>
      </c>
      <c r="C36" s="92">
        <v>2.66</v>
      </c>
    </row>
    <row r="37" spans="1:3" x14ac:dyDescent="0.25">
      <c r="A37" s="91">
        <v>28</v>
      </c>
      <c r="B37" s="92">
        <v>9.0399999999999991</v>
      </c>
      <c r="C37" s="92">
        <v>2.7</v>
      </c>
    </row>
    <row r="38" spans="1:3" x14ac:dyDescent="0.25">
      <c r="A38" s="91">
        <v>29</v>
      </c>
      <c r="B38" s="92">
        <v>9.16</v>
      </c>
      <c r="C38" s="92">
        <v>2.74</v>
      </c>
    </row>
    <row r="39" spans="1:3" x14ac:dyDescent="0.25">
      <c r="A39" s="91">
        <v>30</v>
      </c>
      <c r="B39" s="92">
        <v>9.2899999999999991</v>
      </c>
      <c r="C39" s="92">
        <v>2.78</v>
      </c>
    </row>
    <row r="40" spans="1:3" x14ac:dyDescent="0.25">
      <c r="A40" s="91">
        <v>31</v>
      </c>
      <c r="B40" s="92">
        <v>9.42</v>
      </c>
      <c r="C40" s="92">
        <v>2.82</v>
      </c>
    </row>
    <row r="41" spans="1:3" x14ac:dyDescent="0.25">
      <c r="A41" s="91">
        <v>32</v>
      </c>
      <c r="B41" s="92">
        <v>9.5500000000000007</v>
      </c>
      <c r="C41" s="92">
        <v>2.85</v>
      </c>
    </row>
    <row r="42" spans="1:3" x14ac:dyDescent="0.25">
      <c r="A42" s="91">
        <v>33</v>
      </c>
      <c r="B42" s="92">
        <v>9.68</v>
      </c>
      <c r="C42" s="92">
        <v>2.89</v>
      </c>
    </row>
    <row r="43" spans="1:3" x14ac:dyDescent="0.25">
      <c r="A43" s="91">
        <v>34</v>
      </c>
      <c r="B43" s="92">
        <v>9.82</v>
      </c>
      <c r="C43" s="92">
        <v>2.93</v>
      </c>
    </row>
    <row r="44" spans="1:3" x14ac:dyDescent="0.25">
      <c r="A44" s="91">
        <v>35</v>
      </c>
      <c r="B44" s="92">
        <v>9.9600000000000009</v>
      </c>
      <c r="C44" s="92">
        <v>2.96</v>
      </c>
    </row>
    <row r="45" spans="1:3" x14ac:dyDescent="0.25">
      <c r="A45" s="91">
        <v>36</v>
      </c>
      <c r="B45" s="92">
        <v>10.1</v>
      </c>
      <c r="C45" s="92">
        <v>3</v>
      </c>
    </row>
    <row r="46" spans="1:3" x14ac:dyDescent="0.25">
      <c r="A46" s="91">
        <v>37</v>
      </c>
      <c r="B46" s="92">
        <v>10.24</v>
      </c>
      <c r="C46" s="92">
        <v>3.04</v>
      </c>
    </row>
    <row r="47" spans="1:3" x14ac:dyDescent="0.25">
      <c r="A47" s="91">
        <v>38</v>
      </c>
      <c r="B47" s="92">
        <v>10.38</v>
      </c>
      <c r="C47" s="92">
        <v>3.07</v>
      </c>
    </row>
    <row r="48" spans="1:3" x14ac:dyDescent="0.25">
      <c r="A48" s="91">
        <v>39</v>
      </c>
      <c r="B48" s="92">
        <v>10.53</v>
      </c>
      <c r="C48" s="92">
        <v>3.11</v>
      </c>
    </row>
    <row r="49" spans="1:3" x14ac:dyDescent="0.25">
      <c r="A49" s="91">
        <v>40</v>
      </c>
      <c r="B49" s="92">
        <v>10.68</v>
      </c>
      <c r="C49" s="92">
        <v>3.14</v>
      </c>
    </row>
    <row r="50" spans="1:3" x14ac:dyDescent="0.25">
      <c r="A50" s="91">
        <v>41</v>
      </c>
      <c r="B50" s="92">
        <v>10.83</v>
      </c>
      <c r="C50" s="92">
        <v>3.18</v>
      </c>
    </row>
    <row r="51" spans="1:3" x14ac:dyDescent="0.25">
      <c r="A51" s="91">
        <v>42</v>
      </c>
      <c r="B51" s="92">
        <v>10.99</v>
      </c>
      <c r="C51" s="92">
        <v>3.21</v>
      </c>
    </row>
    <row r="52" spans="1:3" x14ac:dyDescent="0.25">
      <c r="A52" s="91">
        <v>43</v>
      </c>
      <c r="B52" s="92">
        <v>11.15</v>
      </c>
      <c r="C52" s="92">
        <v>3.24</v>
      </c>
    </row>
    <row r="53" spans="1:3" x14ac:dyDescent="0.25">
      <c r="A53" s="91">
        <v>44</v>
      </c>
      <c r="B53" s="92">
        <v>11.31</v>
      </c>
      <c r="C53" s="92">
        <v>3.27</v>
      </c>
    </row>
    <row r="54" spans="1:3" x14ac:dyDescent="0.25">
      <c r="A54" s="91">
        <v>45</v>
      </c>
      <c r="B54" s="92">
        <v>11.47</v>
      </c>
      <c r="C54" s="92">
        <v>3.3</v>
      </c>
    </row>
    <row r="55" spans="1:3" x14ac:dyDescent="0.25">
      <c r="A55" s="91">
        <v>46</v>
      </c>
      <c r="B55" s="92">
        <v>11.64</v>
      </c>
      <c r="C55" s="92">
        <v>3.33</v>
      </c>
    </row>
    <row r="56" spans="1:3" x14ac:dyDescent="0.25">
      <c r="A56" s="91">
        <v>47</v>
      </c>
      <c r="B56" s="92">
        <v>11.82</v>
      </c>
      <c r="C56" s="92">
        <v>3.35</v>
      </c>
    </row>
    <row r="57" spans="1:3" x14ac:dyDescent="0.25">
      <c r="A57" s="91">
        <v>48</v>
      </c>
      <c r="B57" s="92">
        <v>11.99</v>
      </c>
      <c r="C57" s="92">
        <v>3.38</v>
      </c>
    </row>
    <row r="58" spans="1:3" x14ac:dyDescent="0.25">
      <c r="A58" s="91">
        <v>49</v>
      </c>
      <c r="B58" s="92">
        <v>12.17</v>
      </c>
      <c r="C58" s="92">
        <v>3.4</v>
      </c>
    </row>
    <row r="59" spans="1:3" x14ac:dyDescent="0.25">
      <c r="A59" s="91">
        <v>50</v>
      </c>
      <c r="B59" s="92">
        <v>12.35</v>
      </c>
      <c r="C59" s="92">
        <v>3.43</v>
      </c>
    </row>
    <row r="60" spans="1:3" x14ac:dyDescent="0.25">
      <c r="A60" s="91">
        <v>51</v>
      </c>
      <c r="B60" s="92">
        <v>12.54</v>
      </c>
      <c r="C60" s="92">
        <v>3.45</v>
      </c>
    </row>
    <row r="61" spans="1:3" x14ac:dyDescent="0.25">
      <c r="A61" s="91">
        <v>52</v>
      </c>
      <c r="B61" s="92">
        <v>12.74</v>
      </c>
      <c r="C61" s="92">
        <v>3.47</v>
      </c>
    </row>
    <row r="62" spans="1:3" x14ac:dyDescent="0.25">
      <c r="A62" s="91">
        <v>53</v>
      </c>
      <c r="B62" s="92">
        <v>12.93</v>
      </c>
      <c r="C62" s="92">
        <v>3.49</v>
      </c>
    </row>
    <row r="63" spans="1:3" x14ac:dyDescent="0.25">
      <c r="A63" s="91">
        <v>54</v>
      </c>
      <c r="B63" s="92">
        <v>13.14</v>
      </c>
      <c r="C63" s="92">
        <v>3.5</v>
      </c>
    </row>
    <row r="64" spans="1:3" x14ac:dyDescent="0.25">
      <c r="A64" s="91">
        <v>55</v>
      </c>
      <c r="B64" s="92">
        <v>13.35</v>
      </c>
      <c r="C64" s="92">
        <v>3.52</v>
      </c>
    </row>
    <row r="65" spans="1:3" x14ac:dyDescent="0.25">
      <c r="A65" s="91">
        <v>56</v>
      </c>
      <c r="B65" s="92">
        <v>13.56</v>
      </c>
      <c r="C65" s="92">
        <v>3.53</v>
      </c>
    </row>
    <row r="66" spans="1:3" x14ac:dyDescent="0.25">
      <c r="A66" s="91">
        <v>57</v>
      </c>
      <c r="B66" s="92">
        <v>13.78</v>
      </c>
      <c r="C66" s="92">
        <v>3.54</v>
      </c>
    </row>
    <row r="67" spans="1:3" x14ac:dyDescent="0.25">
      <c r="A67" s="91">
        <v>58</v>
      </c>
      <c r="B67" s="92">
        <v>14.01</v>
      </c>
      <c r="C67" s="92">
        <v>3.55</v>
      </c>
    </row>
    <row r="68" spans="1:3" x14ac:dyDescent="0.25">
      <c r="A68" s="91">
        <v>59</v>
      </c>
      <c r="B68" s="92">
        <v>14.25</v>
      </c>
      <c r="C68" s="92">
        <v>3.56</v>
      </c>
    </row>
    <row r="69" spans="1:3" x14ac:dyDescent="0.25">
      <c r="A69" s="91">
        <v>60</v>
      </c>
      <c r="B69" s="92">
        <v>14.5</v>
      </c>
      <c r="C69" s="92">
        <v>3.56</v>
      </c>
    </row>
    <row r="70" spans="1:3" x14ac:dyDescent="0.25">
      <c r="A70" s="91">
        <v>61</v>
      </c>
      <c r="B70" s="92">
        <v>14.75</v>
      </c>
      <c r="C70" s="92">
        <v>3.56</v>
      </c>
    </row>
    <row r="71" spans="1:3" x14ac:dyDescent="0.25">
      <c r="A71" s="91">
        <v>62</v>
      </c>
      <c r="B71" s="92">
        <v>15.02</v>
      </c>
      <c r="C71" s="92">
        <v>3.55</v>
      </c>
    </row>
    <row r="72" spans="1:3" x14ac:dyDescent="0.25">
      <c r="A72" s="91">
        <v>63</v>
      </c>
      <c r="B72" s="92">
        <v>15.3</v>
      </c>
      <c r="C72" s="92">
        <v>3.54</v>
      </c>
    </row>
    <row r="73" spans="1:3" x14ac:dyDescent="0.25">
      <c r="A73" s="91">
        <v>64</v>
      </c>
      <c r="B73" s="92">
        <v>15.6</v>
      </c>
      <c r="C73" s="92">
        <v>3.53</v>
      </c>
    </row>
    <row r="74" spans="1:3" x14ac:dyDescent="0.25">
      <c r="A74" s="91">
        <v>65</v>
      </c>
      <c r="B74" s="92">
        <v>15.91</v>
      </c>
      <c r="C74" s="92">
        <v>3.51</v>
      </c>
    </row>
    <row r="75" spans="1:3" x14ac:dyDescent="0.25">
      <c r="A75" s="91">
        <v>66</v>
      </c>
      <c r="B75" s="92">
        <v>16.25</v>
      </c>
      <c r="C75" s="92">
        <v>3.48</v>
      </c>
    </row>
  </sheetData>
  <sheetProtection algorithmName="SHA-512" hashValue="2WN+eAb9OI3p3LhNZtBRC+RbGyLNyVI0MqrLRGleqSOKhZV67yNpG5SZmi6eNdl4w4d7j/VgaZsk0S7m2wf/UQ==" saltValue="vJ2+WdeT77CiKae97rhZTw==" spinCount="100000" sheet="1" objects="1" scenarios="1"/>
  <conditionalFormatting sqref="A26:A75">
    <cfRule type="expression" dxfId="1875" priority="23" stopIfTrue="1">
      <formula>MOD(ROW(),2)=0</formula>
    </cfRule>
    <cfRule type="expression" dxfId="1874" priority="24" stopIfTrue="1">
      <formula>MOD(ROW(),2)&lt;&gt;0</formula>
    </cfRule>
  </conditionalFormatting>
  <conditionalFormatting sqref="B26:C75">
    <cfRule type="expression" dxfId="1873" priority="25" stopIfTrue="1">
      <formula>MOD(ROW(),2)=0</formula>
    </cfRule>
    <cfRule type="expression" dxfId="1872" priority="26" stopIfTrue="1">
      <formula>MOD(ROW(),2)&lt;&gt;0</formula>
    </cfRule>
  </conditionalFormatting>
  <conditionalFormatting sqref="A6:A21">
    <cfRule type="expression" dxfId="1871" priority="17" stopIfTrue="1">
      <formula>MOD(ROW(),2)=0</formula>
    </cfRule>
    <cfRule type="expression" dxfId="1870" priority="18" stopIfTrue="1">
      <formula>MOD(ROW(),2)&lt;&gt;0</formula>
    </cfRule>
  </conditionalFormatting>
  <conditionalFormatting sqref="B6:C16">
    <cfRule type="expression" dxfId="1869" priority="9" stopIfTrue="1">
      <formula>MOD(ROW(),2)=0</formula>
    </cfRule>
    <cfRule type="expression" dxfId="1868" priority="10" stopIfTrue="1">
      <formula>MOD(ROW(),2)&lt;&gt;0</formula>
    </cfRule>
  </conditionalFormatting>
  <conditionalFormatting sqref="B18:C18 B17">
    <cfRule type="expression" dxfId="1867" priority="11" stopIfTrue="1">
      <formula>MOD(ROW(),2)=0</formula>
    </cfRule>
    <cfRule type="expression" dxfId="1866" priority="12" stopIfTrue="1">
      <formula>MOD(ROW(),2)&lt;&gt;0</formula>
    </cfRule>
  </conditionalFormatting>
  <conditionalFormatting sqref="C17">
    <cfRule type="expression" dxfId="1865" priority="7" stopIfTrue="1">
      <formula>MOD(ROW(),2)=0</formula>
    </cfRule>
    <cfRule type="expression" dxfId="1864" priority="8" stopIfTrue="1">
      <formula>MOD(ROW(),2)&lt;&gt;0</formula>
    </cfRule>
  </conditionalFormatting>
  <conditionalFormatting sqref="B20:B21">
    <cfRule type="expression" dxfId="1863" priority="3" stopIfTrue="1">
      <formula>MOD(ROW(),2)=0</formula>
    </cfRule>
    <cfRule type="expression" dxfId="1862" priority="4" stopIfTrue="1">
      <formula>MOD(ROW(),2)&lt;&gt;0</formula>
    </cfRule>
  </conditionalFormatting>
  <conditionalFormatting sqref="C19:C21">
    <cfRule type="expression" dxfId="1861" priority="5" stopIfTrue="1">
      <formula>MOD(ROW(),2)=0</formula>
    </cfRule>
    <cfRule type="expression" dxfId="1860" priority="6" stopIfTrue="1">
      <formula>MOD(ROW(),2)&lt;&gt;0</formula>
    </cfRule>
  </conditionalFormatting>
  <conditionalFormatting sqref="B19">
    <cfRule type="expression" dxfId="1859" priority="1" stopIfTrue="1">
      <formula>MOD(ROW(),2)=0</formula>
    </cfRule>
    <cfRule type="expression" dxfId="1858" priority="2" stopIfTrue="1">
      <formula>MOD(ROW(),2)&lt;&gt;0</formula>
    </cfRule>
  </conditionalFormatting>
  <hyperlinks>
    <hyperlink ref="B24" location="Assumptions!A1" display="Assumptions" xr:uid="{74CB3EA4-2787-4BDE-B53F-233628A5B4EA}"/>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43"/>
  <dimension ref="A1:K76"/>
  <sheetViews>
    <sheetView showGridLines="0" zoomScale="85" zoomScaleNormal="85" workbookViewId="0">
      <selection activeCell="A4" sqref="A4"/>
    </sheetView>
  </sheetViews>
  <sheetFormatPr defaultColWidth="10" defaultRowHeight="12.5" x14ac:dyDescent="0.25"/>
  <cols>
    <col min="1" max="1" width="31.6328125" style="28" customWidth="1"/>
    <col min="2" max="3" width="22.6328125" style="28" customWidth="1"/>
    <col min="4"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CETV - x-215</v>
      </c>
      <c r="B3" s="43"/>
      <c r="C3" s="43"/>
      <c r="D3" s="43"/>
      <c r="E3" s="43"/>
      <c r="F3" s="43"/>
      <c r="G3" s="43"/>
      <c r="H3" s="43"/>
      <c r="I3" s="43"/>
    </row>
    <row r="4" spans="1:11" x14ac:dyDescent="0.25">
      <c r="A4" s="45"/>
    </row>
    <row r="6" spans="1:11" ht="13" x14ac:dyDescent="0.3">
      <c r="A6" s="107" t="s">
        <v>606</v>
      </c>
      <c r="B6" s="78" t="s">
        <v>607</v>
      </c>
      <c r="C6" s="78"/>
    </row>
    <row r="7" spans="1:11" x14ac:dyDescent="0.25">
      <c r="A7" s="108" t="s">
        <v>273</v>
      </c>
      <c r="B7" s="79" t="s">
        <v>72</v>
      </c>
      <c r="C7" s="79"/>
    </row>
    <row r="8" spans="1:11" x14ac:dyDescent="0.25">
      <c r="A8" s="108" t="s">
        <v>274</v>
      </c>
      <c r="B8" s="79">
        <v>2015</v>
      </c>
      <c r="C8" s="79"/>
    </row>
    <row r="9" spans="1:11" x14ac:dyDescent="0.25">
      <c r="A9" s="108" t="s">
        <v>275</v>
      </c>
      <c r="B9" s="79" t="s">
        <v>287</v>
      </c>
      <c r="C9" s="79"/>
    </row>
    <row r="10" spans="1:11" ht="25" x14ac:dyDescent="0.25">
      <c r="A10" s="108" t="s">
        <v>6</v>
      </c>
      <c r="B10" s="79" t="s">
        <v>339</v>
      </c>
      <c r="C10" s="79"/>
    </row>
    <row r="11" spans="1:11" x14ac:dyDescent="0.25">
      <c r="A11" s="108" t="s">
        <v>276</v>
      </c>
      <c r="B11" s="79" t="s">
        <v>289</v>
      </c>
      <c r="C11" s="79"/>
    </row>
    <row r="12" spans="1:11" x14ac:dyDescent="0.25">
      <c r="A12" s="108" t="s">
        <v>277</v>
      </c>
      <c r="B12" s="79" t="s">
        <v>290</v>
      </c>
      <c r="C12" s="79"/>
    </row>
    <row r="13" spans="1:11" x14ac:dyDescent="0.25">
      <c r="A13" s="108" t="s">
        <v>614</v>
      </c>
      <c r="B13" s="79">
        <v>0</v>
      </c>
      <c r="C13" s="79"/>
    </row>
    <row r="14" spans="1:11" x14ac:dyDescent="0.25">
      <c r="A14" s="108" t="s">
        <v>279</v>
      </c>
      <c r="B14" s="79">
        <v>215</v>
      </c>
      <c r="C14" s="79"/>
    </row>
    <row r="15" spans="1:11" x14ac:dyDescent="0.25">
      <c r="A15" s="108" t="s">
        <v>617</v>
      </c>
      <c r="B15" s="79">
        <v>215</v>
      </c>
      <c r="C15" s="79"/>
    </row>
    <row r="16" spans="1:11" x14ac:dyDescent="0.25">
      <c r="A16" s="108" t="s">
        <v>281</v>
      </c>
      <c r="B16" s="79" t="s">
        <v>341</v>
      </c>
      <c r="C16" s="79"/>
    </row>
    <row r="17" spans="1:3" x14ac:dyDescent="0.25">
      <c r="A17" s="108" t="s">
        <v>282</v>
      </c>
      <c r="B17" s="203"/>
      <c r="C17" s="203"/>
    </row>
    <row r="18" spans="1:3" x14ac:dyDescent="0.25">
      <c r="A18" s="108" t="s">
        <v>283</v>
      </c>
      <c r="B18" s="142" t="str">
        <f>"24 May 2023"</f>
        <v>24 May 2023</v>
      </c>
      <c r="C18" s="79"/>
    </row>
    <row r="19" spans="1:3" x14ac:dyDescent="0.25">
      <c r="A19" s="108" t="s">
        <v>284</v>
      </c>
      <c r="B19" s="142">
        <v>45014</v>
      </c>
      <c r="C19" s="79"/>
    </row>
    <row r="20" spans="1:3" x14ac:dyDescent="0.25">
      <c r="A20" s="108" t="s">
        <v>285</v>
      </c>
      <c r="B20" s="79" t="s">
        <v>293</v>
      </c>
      <c r="C20" s="79"/>
    </row>
    <row r="21" spans="1:3" x14ac:dyDescent="0.25">
      <c r="A21" s="108" t="s">
        <v>689</v>
      </c>
      <c r="B21" s="79" t="s">
        <v>294</v>
      </c>
      <c r="C21" s="79"/>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90" t="s">
        <v>412</v>
      </c>
      <c r="B26" s="90" t="s">
        <v>690</v>
      </c>
      <c r="C26" s="90" t="s">
        <v>697</v>
      </c>
    </row>
    <row r="27" spans="1:3" x14ac:dyDescent="0.25">
      <c r="A27" s="91">
        <v>18</v>
      </c>
      <c r="B27" s="92">
        <v>7.47</v>
      </c>
      <c r="C27" s="92">
        <v>2.27</v>
      </c>
    </row>
    <row r="28" spans="1:3" x14ac:dyDescent="0.25">
      <c r="A28" s="91">
        <v>19</v>
      </c>
      <c r="B28" s="92">
        <v>7.57</v>
      </c>
      <c r="C28" s="92">
        <v>2.36</v>
      </c>
    </row>
    <row r="29" spans="1:3" x14ac:dyDescent="0.25">
      <c r="A29" s="91">
        <v>20</v>
      </c>
      <c r="B29" s="92">
        <v>7.67</v>
      </c>
      <c r="C29" s="92">
        <v>2.4</v>
      </c>
    </row>
    <row r="30" spans="1:3" x14ac:dyDescent="0.25">
      <c r="A30" s="91">
        <v>21</v>
      </c>
      <c r="B30" s="92">
        <v>7.78</v>
      </c>
      <c r="C30" s="92">
        <v>2.44</v>
      </c>
    </row>
    <row r="31" spans="1:3" x14ac:dyDescent="0.25">
      <c r="A31" s="91">
        <v>22</v>
      </c>
      <c r="B31" s="92">
        <v>7.88</v>
      </c>
      <c r="C31" s="92">
        <v>2.48</v>
      </c>
    </row>
    <row r="32" spans="1:3" x14ac:dyDescent="0.25">
      <c r="A32" s="91">
        <v>23</v>
      </c>
      <c r="B32" s="92">
        <v>7.99</v>
      </c>
      <c r="C32" s="92">
        <v>2.52</v>
      </c>
    </row>
    <row r="33" spans="1:3" x14ac:dyDescent="0.25">
      <c r="A33" s="91">
        <v>24</v>
      </c>
      <c r="B33" s="92">
        <v>8.1</v>
      </c>
      <c r="C33" s="92">
        <v>2.56</v>
      </c>
    </row>
    <row r="34" spans="1:3" x14ac:dyDescent="0.25">
      <c r="A34" s="91">
        <v>25</v>
      </c>
      <c r="B34" s="92">
        <v>8.2100000000000009</v>
      </c>
      <c r="C34" s="92">
        <v>2.6</v>
      </c>
    </row>
    <row r="35" spans="1:3" x14ac:dyDescent="0.25">
      <c r="A35" s="91">
        <v>26</v>
      </c>
      <c r="B35" s="92">
        <v>8.32</v>
      </c>
      <c r="C35" s="92">
        <v>2.64</v>
      </c>
    </row>
    <row r="36" spans="1:3" x14ac:dyDescent="0.25">
      <c r="A36" s="91">
        <v>27</v>
      </c>
      <c r="B36" s="92">
        <v>8.44</v>
      </c>
      <c r="C36" s="92">
        <v>2.68</v>
      </c>
    </row>
    <row r="37" spans="1:3" x14ac:dyDescent="0.25">
      <c r="A37" s="91">
        <v>28</v>
      </c>
      <c r="B37" s="92">
        <v>8.5500000000000007</v>
      </c>
      <c r="C37" s="92">
        <v>2.72</v>
      </c>
    </row>
    <row r="38" spans="1:3" x14ac:dyDescent="0.25">
      <c r="A38" s="91">
        <v>29</v>
      </c>
      <c r="B38" s="92">
        <v>8.67</v>
      </c>
      <c r="C38" s="92">
        <v>2.76</v>
      </c>
    </row>
    <row r="39" spans="1:3" x14ac:dyDescent="0.25">
      <c r="A39" s="91">
        <v>30</v>
      </c>
      <c r="B39" s="92">
        <v>8.7899999999999991</v>
      </c>
      <c r="C39" s="92">
        <v>2.79</v>
      </c>
    </row>
    <row r="40" spans="1:3" x14ac:dyDescent="0.25">
      <c r="A40" s="91">
        <v>31</v>
      </c>
      <c r="B40" s="92">
        <v>8.91</v>
      </c>
      <c r="C40" s="92">
        <v>2.83</v>
      </c>
    </row>
    <row r="41" spans="1:3" x14ac:dyDescent="0.25">
      <c r="A41" s="91">
        <v>32</v>
      </c>
      <c r="B41" s="92">
        <v>9.0299999999999994</v>
      </c>
      <c r="C41" s="92">
        <v>2.87</v>
      </c>
    </row>
    <row r="42" spans="1:3" x14ac:dyDescent="0.25">
      <c r="A42" s="91">
        <v>33</v>
      </c>
      <c r="B42" s="92">
        <v>9.16</v>
      </c>
      <c r="C42" s="92">
        <v>2.91</v>
      </c>
    </row>
    <row r="43" spans="1:3" x14ac:dyDescent="0.25">
      <c r="A43" s="91">
        <v>34</v>
      </c>
      <c r="B43" s="92">
        <v>9.2799999999999994</v>
      </c>
      <c r="C43" s="92">
        <v>2.95</v>
      </c>
    </row>
    <row r="44" spans="1:3" x14ac:dyDescent="0.25">
      <c r="A44" s="91">
        <v>35</v>
      </c>
      <c r="B44" s="92">
        <v>9.41</v>
      </c>
      <c r="C44" s="92">
        <v>2.98</v>
      </c>
    </row>
    <row r="45" spans="1:3" x14ac:dyDescent="0.25">
      <c r="A45" s="91">
        <v>36</v>
      </c>
      <c r="B45" s="92">
        <v>9.5399999999999991</v>
      </c>
      <c r="C45" s="92">
        <v>3.02</v>
      </c>
    </row>
    <row r="46" spans="1:3" x14ac:dyDescent="0.25">
      <c r="A46" s="91">
        <v>37</v>
      </c>
      <c r="B46" s="92">
        <v>9.68</v>
      </c>
      <c r="C46" s="92">
        <v>3.06</v>
      </c>
    </row>
    <row r="47" spans="1:3" x14ac:dyDescent="0.25">
      <c r="A47" s="91">
        <v>38</v>
      </c>
      <c r="B47" s="92">
        <v>9.81</v>
      </c>
      <c r="C47" s="92">
        <v>3.09</v>
      </c>
    </row>
    <row r="48" spans="1:3" x14ac:dyDescent="0.25">
      <c r="A48" s="91">
        <v>39</v>
      </c>
      <c r="B48" s="92">
        <v>9.9499999999999993</v>
      </c>
      <c r="C48" s="92">
        <v>3.13</v>
      </c>
    </row>
    <row r="49" spans="1:3" x14ac:dyDescent="0.25">
      <c r="A49" s="91">
        <v>40</v>
      </c>
      <c r="B49" s="92">
        <v>10.09</v>
      </c>
      <c r="C49" s="92">
        <v>3.16</v>
      </c>
    </row>
    <row r="50" spans="1:3" x14ac:dyDescent="0.25">
      <c r="A50" s="91">
        <v>41</v>
      </c>
      <c r="B50" s="92">
        <v>10.23</v>
      </c>
      <c r="C50" s="92">
        <v>3.2</v>
      </c>
    </row>
    <row r="51" spans="1:3" x14ac:dyDescent="0.25">
      <c r="A51" s="91">
        <v>42</v>
      </c>
      <c r="B51" s="92">
        <v>10.38</v>
      </c>
      <c r="C51" s="92">
        <v>3.23</v>
      </c>
    </row>
    <row r="52" spans="1:3" x14ac:dyDescent="0.25">
      <c r="A52" s="91">
        <v>43</v>
      </c>
      <c r="B52" s="92">
        <v>10.52</v>
      </c>
      <c r="C52" s="92">
        <v>3.26</v>
      </c>
    </row>
    <row r="53" spans="1:3" x14ac:dyDescent="0.25">
      <c r="A53" s="91">
        <v>44</v>
      </c>
      <c r="B53" s="92">
        <v>10.68</v>
      </c>
      <c r="C53" s="92">
        <v>3.29</v>
      </c>
    </row>
    <row r="54" spans="1:3" x14ac:dyDescent="0.25">
      <c r="A54" s="91">
        <v>45</v>
      </c>
      <c r="B54" s="92">
        <v>10.83</v>
      </c>
      <c r="C54" s="92">
        <v>3.32</v>
      </c>
    </row>
    <row r="55" spans="1:3" x14ac:dyDescent="0.25">
      <c r="A55" s="91">
        <v>46</v>
      </c>
      <c r="B55" s="92">
        <v>10.99</v>
      </c>
      <c r="C55" s="92">
        <v>3.35</v>
      </c>
    </row>
    <row r="56" spans="1:3" x14ac:dyDescent="0.25">
      <c r="A56" s="91">
        <v>47</v>
      </c>
      <c r="B56" s="92">
        <v>11.15</v>
      </c>
      <c r="C56" s="92">
        <v>3.38</v>
      </c>
    </row>
    <row r="57" spans="1:3" x14ac:dyDescent="0.25">
      <c r="A57" s="91">
        <v>48</v>
      </c>
      <c r="B57" s="92">
        <v>11.31</v>
      </c>
      <c r="C57" s="92">
        <v>3.41</v>
      </c>
    </row>
    <row r="58" spans="1:3" x14ac:dyDescent="0.25">
      <c r="A58" s="91">
        <v>49</v>
      </c>
      <c r="B58" s="92">
        <v>11.48</v>
      </c>
      <c r="C58" s="92">
        <v>3.43</v>
      </c>
    </row>
    <row r="59" spans="1:3" x14ac:dyDescent="0.25">
      <c r="A59" s="91">
        <v>50</v>
      </c>
      <c r="B59" s="92">
        <v>11.65</v>
      </c>
      <c r="C59" s="92">
        <v>3.45</v>
      </c>
    </row>
    <row r="60" spans="1:3" x14ac:dyDescent="0.25">
      <c r="A60" s="91">
        <v>51</v>
      </c>
      <c r="B60" s="92">
        <v>11.82</v>
      </c>
      <c r="C60" s="92">
        <v>3.47</v>
      </c>
    </row>
    <row r="61" spans="1:3" x14ac:dyDescent="0.25">
      <c r="A61" s="91">
        <v>52</v>
      </c>
      <c r="B61" s="92">
        <v>12</v>
      </c>
      <c r="C61" s="92">
        <v>3.5</v>
      </c>
    </row>
    <row r="62" spans="1:3" x14ac:dyDescent="0.25">
      <c r="A62" s="91">
        <v>53</v>
      </c>
      <c r="B62" s="92">
        <v>12.19</v>
      </c>
      <c r="C62" s="92">
        <v>3.51</v>
      </c>
    </row>
    <row r="63" spans="1:3" x14ac:dyDescent="0.25">
      <c r="A63" s="91">
        <v>54</v>
      </c>
      <c r="B63" s="92">
        <v>12.38</v>
      </c>
      <c r="C63" s="92">
        <v>3.53</v>
      </c>
    </row>
    <row r="64" spans="1:3" x14ac:dyDescent="0.25">
      <c r="A64" s="91">
        <v>55</v>
      </c>
      <c r="B64" s="92">
        <v>12.57</v>
      </c>
      <c r="C64" s="92">
        <v>3.55</v>
      </c>
    </row>
    <row r="65" spans="1:3" x14ac:dyDescent="0.25">
      <c r="A65" s="91">
        <v>56</v>
      </c>
      <c r="B65" s="92">
        <v>12.77</v>
      </c>
      <c r="C65" s="92">
        <v>3.56</v>
      </c>
    </row>
    <row r="66" spans="1:3" x14ac:dyDescent="0.25">
      <c r="A66" s="91">
        <v>57</v>
      </c>
      <c r="B66" s="92">
        <v>12.98</v>
      </c>
      <c r="C66" s="92">
        <v>3.57</v>
      </c>
    </row>
    <row r="67" spans="1:3" x14ac:dyDescent="0.25">
      <c r="A67" s="91">
        <v>58</v>
      </c>
      <c r="B67" s="92">
        <v>13.19</v>
      </c>
      <c r="C67" s="92">
        <v>3.58</v>
      </c>
    </row>
    <row r="68" spans="1:3" x14ac:dyDescent="0.25">
      <c r="A68" s="91">
        <v>59</v>
      </c>
      <c r="B68" s="92">
        <v>13.41</v>
      </c>
      <c r="C68" s="92">
        <v>3.59</v>
      </c>
    </row>
    <row r="69" spans="1:3" x14ac:dyDescent="0.25">
      <c r="A69" s="91">
        <v>60</v>
      </c>
      <c r="B69" s="92">
        <v>13.64</v>
      </c>
      <c r="C69" s="92">
        <v>3.59</v>
      </c>
    </row>
    <row r="70" spans="1:3" x14ac:dyDescent="0.25">
      <c r="A70" s="91">
        <v>61</v>
      </c>
      <c r="B70" s="92">
        <v>13.88</v>
      </c>
      <c r="C70" s="92">
        <v>3.59</v>
      </c>
    </row>
    <row r="71" spans="1:3" x14ac:dyDescent="0.25">
      <c r="A71" s="91">
        <v>62</v>
      </c>
      <c r="B71" s="92">
        <v>14.13</v>
      </c>
      <c r="C71" s="92">
        <v>3.58</v>
      </c>
    </row>
    <row r="72" spans="1:3" x14ac:dyDescent="0.25">
      <c r="A72" s="91">
        <v>63</v>
      </c>
      <c r="B72" s="92">
        <v>14.39</v>
      </c>
      <c r="C72" s="92">
        <v>3.57</v>
      </c>
    </row>
    <row r="73" spans="1:3" x14ac:dyDescent="0.25">
      <c r="A73" s="91">
        <v>64</v>
      </c>
      <c r="B73" s="92">
        <v>14.67</v>
      </c>
      <c r="C73" s="92">
        <v>3.56</v>
      </c>
    </row>
    <row r="74" spans="1:3" x14ac:dyDescent="0.25">
      <c r="A74" s="91">
        <v>65</v>
      </c>
      <c r="B74" s="92">
        <v>14.96</v>
      </c>
      <c r="C74" s="92">
        <v>3.54</v>
      </c>
    </row>
    <row r="75" spans="1:3" x14ac:dyDescent="0.25">
      <c r="A75" s="91">
        <v>66</v>
      </c>
      <c r="B75" s="92">
        <v>15.27</v>
      </c>
      <c r="C75" s="92">
        <v>3.51</v>
      </c>
    </row>
    <row r="76" spans="1:3" x14ac:dyDescent="0.25">
      <c r="A76" s="91">
        <v>67</v>
      </c>
      <c r="B76" s="92">
        <v>15.6</v>
      </c>
      <c r="C76" s="92">
        <v>3.48</v>
      </c>
    </row>
  </sheetData>
  <sheetProtection algorithmName="SHA-512" hashValue="um0TjtGMsAOPnMDeOdsenobQK3d3GDDCXylfSJg98qzD3yOQaSpV8MZoIEahUV1p6vyUMax0suFcE/j+ntnP4w==" saltValue="eeXNlQYyK9QOXLKMlZPfvQ==" spinCount="100000" sheet="1" objects="1" scenarios="1"/>
  <conditionalFormatting sqref="A26:A76">
    <cfRule type="expression" dxfId="1857" priority="23" stopIfTrue="1">
      <formula>MOD(ROW(),2)=0</formula>
    </cfRule>
    <cfRule type="expression" dxfId="1856" priority="24" stopIfTrue="1">
      <formula>MOD(ROW(),2)&lt;&gt;0</formula>
    </cfRule>
  </conditionalFormatting>
  <conditionalFormatting sqref="B26:C76">
    <cfRule type="expression" dxfId="1855" priority="25" stopIfTrue="1">
      <formula>MOD(ROW(),2)=0</formula>
    </cfRule>
    <cfRule type="expression" dxfId="1854" priority="26" stopIfTrue="1">
      <formula>MOD(ROW(),2)&lt;&gt;0</formula>
    </cfRule>
  </conditionalFormatting>
  <conditionalFormatting sqref="A6:A21">
    <cfRule type="expression" dxfId="1853" priority="17" stopIfTrue="1">
      <formula>MOD(ROW(),2)=0</formula>
    </cfRule>
    <cfRule type="expression" dxfId="1852" priority="18" stopIfTrue="1">
      <formula>MOD(ROW(),2)&lt;&gt;0</formula>
    </cfRule>
  </conditionalFormatting>
  <conditionalFormatting sqref="B6:C16">
    <cfRule type="expression" dxfId="1851" priority="9" stopIfTrue="1">
      <formula>MOD(ROW(),2)=0</formula>
    </cfRule>
    <cfRule type="expression" dxfId="1850" priority="10" stopIfTrue="1">
      <formula>MOD(ROW(),2)&lt;&gt;0</formula>
    </cfRule>
  </conditionalFormatting>
  <conditionalFormatting sqref="B18:C18 B17">
    <cfRule type="expression" dxfId="1849" priority="11" stopIfTrue="1">
      <formula>MOD(ROW(),2)=0</formula>
    </cfRule>
    <cfRule type="expression" dxfId="1848" priority="12" stopIfTrue="1">
      <formula>MOD(ROW(),2)&lt;&gt;0</formula>
    </cfRule>
  </conditionalFormatting>
  <conditionalFormatting sqref="C17">
    <cfRule type="expression" dxfId="1847" priority="7" stopIfTrue="1">
      <formula>MOD(ROW(),2)=0</formula>
    </cfRule>
    <cfRule type="expression" dxfId="1846" priority="8" stopIfTrue="1">
      <formula>MOD(ROW(),2)&lt;&gt;0</formula>
    </cfRule>
  </conditionalFormatting>
  <conditionalFormatting sqref="B20:B21">
    <cfRule type="expression" dxfId="1845" priority="3" stopIfTrue="1">
      <formula>MOD(ROW(),2)=0</formula>
    </cfRule>
    <cfRule type="expression" dxfId="1844" priority="4" stopIfTrue="1">
      <formula>MOD(ROW(),2)&lt;&gt;0</formula>
    </cfRule>
  </conditionalFormatting>
  <conditionalFormatting sqref="C19:C21">
    <cfRule type="expression" dxfId="1843" priority="5" stopIfTrue="1">
      <formula>MOD(ROW(),2)=0</formula>
    </cfRule>
    <cfRule type="expression" dxfId="1842" priority="6" stopIfTrue="1">
      <formula>MOD(ROW(),2)&lt;&gt;0</formula>
    </cfRule>
  </conditionalFormatting>
  <conditionalFormatting sqref="B19">
    <cfRule type="expression" dxfId="1841" priority="1" stopIfTrue="1">
      <formula>MOD(ROW(),2)=0</formula>
    </cfRule>
    <cfRule type="expression" dxfId="1840" priority="2" stopIfTrue="1">
      <formula>MOD(ROW(),2)&lt;&gt;0</formula>
    </cfRule>
  </conditionalFormatting>
  <hyperlinks>
    <hyperlink ref="B24" location="Assumptions!A1" display="Assumptions" xr:uid="{FEB79FF5-916B-4D61-B780-82B2986998A1}"/>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44"/>
  <dimension ref="A1:K73"/>
  <sheetViews>
    <sheetView showGridLines="0" zoomScale="85" zoomScaleNormal="85" workbookViewId="0">
      <selection activeCell="A4" sqref="A4"/>
    </sheetView>
  </sheetViews>
  <sheetFormatPr defaultColWidth="10" defaultRowHeight="12.5" x14ac:dyDescent="0.25"/>
  <cols>
    <col min="1" max="1" width="31.6328125" style="28" customWidth="1"/>
    <col min="2" max="3" width="22.6328125" style="28" customWidth="1"/>
    <col min="4"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CETV - x-216</v>
      </c>
      <c r="B3" s="43"/>
      <c r="C3" s="43"/>
      <c r="D3" s="43"/>
      <c r="E3" s="43"/>
      <c r="F3" s="43"/>
      <c r="G3" s="43"/>
      <c r="H3" s="43"/>
      <c r="I3" s="43"/>
    </row>
    <row r="4" spans="1:11" x14ac:dyDescent="0.25">
      <c r="A4" s="45"/>
    </row>
    <row r="6" spans="1:11" ht="13" x14ac:dyDescent="0.3">
      <c r="A6" s="107" t="s">
        <v>606</v>
      </c>
      <c r="B6" s="78" t="s">
        <v>607</v>
      </c>
      <c r="C6" s="78"/>
    </row>
    <row r="7" spans="1:11" x14ac:dyDescent="0.25">
      <c r="A7" s="108" t="s">
        <v>273</v>
      </c>
      <c r="B7" s="79" t="s">
        <v>72</v>
      </c>
      <c r="C7" s="79"/>
    </row>
    <row r="8" spans="1:11" x14ac:dyDescent="0.25">
      <c r="A8" s="108" t="s">
        <v>274</v>
      </c>
      <c r="B8" s="79">
        <v>2015</v>
      </c>
      <c r="C8" s="79"/>
    </row>
    <row r="9" spans="1:11" x14ac:dyDescent="0.25">
      <c r="A9" s="108" t="s">
        <v>275</v>
      </c>
      <c r="B9" s="79" t="s">
        <v>287</v>
      </c>
      <c r="C9" s="79"/>
    </row>
    <row r="10" spans="1:11" ht="25" x14ac:dyDescent="0.25">
      <c r="A10" s="108" t="s">
        <v>6</v>
      </c>
      <c r="B10" s="79" t="s">
        <v>330</v>
      </c>
      <c r="C10" s="79"/>
    </row>
    <row r="11" spans="1:11" x14ac:dyDescent="0.25">
      <c r="A11" s="108" t="s">
        <v>276</v>
      </c>
      <c r="B11" s="79" t="s">
        <v>299</v>
      </c>
      <c r="C11" s="79"/>
    </row>
    <row r="12" spans="1:11" x14ac:dyDescent="0.25">
      <c r="A12" s="108" t="s">
        <v>277</v>
      </c>
      <c r="B12" s="79" t="s">
        <v>290</v>
      </c>
      <c r="C12" s="79"/>
    </row>
    <row r="13" spans="1:11" x14ac:dyDescent="0.25">
      <c r="A13" s="108" t="s">
        <v>614</v>
      </c>
      <c r="B13" s="79">
        <v>0</v>
      </c>
      <c r="C13" s="79"/>
    </row>
    <row r="14" spans="1:11" x14ac:dyDescent="0.25">
      <c r="A14" s="108" t="s">
        <v>279</v>
      </c>
      <c r="B14" s="79">
        <v>216</v>
      </c>
      <c r="C14" s="79"/>
    </row>
    <row r="15" spans="1:11" x14ac:dyDescent="0.25">
      <c r="A15" s="108" t="s">
        <v>617</v>
      </c>
      <c r="B15" s="79">
        <v>216</v>
      </c>
      <c r="C15" s="79"/>
    </row>
    <row r="16" spans="1:11" x14ac:dyDescent="0.25">
      <c r="A16" s="108" t="s">
        <v>281</v>
      </c>
      <c r="B16" s="79" t="s">
        <v>343</v>
      </c>
      <c r="C16" s="79"/>
    </row>
    <row r="17" spans="1:3" x14ac:dyDescent="0.25">
      <c r="A17" s="108" t="s">
        <v>282</v>
      </c>
      <c r="B17" s="203"/>
      <c r="C17" s="203"/>
    </row>
    <row r="18" spans="1:3" x14ac:dyDescent="0.25">
      <c r="A18" s="108" t="s">
        <v>283</v>
      </c>
      <c r="B18" s="142" t="str">
        <f>"24 May 2023"</f>
        <v>24 May 2023</v>
      </c>
      <c r="C18" s="79"/>
    </row>
    <row r="19" spans="1:3" x14ac:dyDescent="0.25">
      <c r="A19" s="108" t="s">
        <v>284</v>
      </c>
      <c r="B19" s="142">
        <v>45014</v>
      </c>
      <c r="C19" s="79"/>
    </row>
    <row r="20" spans="1:3" x14ac:dyDescent="0.25">
      <c r="A20" s="108" t="s">
        <v>285</v>
      </c>
      <c r="B20" s="79" t="s">
        <v>293</v>
      </c>
      <c r="C20" s="79"/>
    </row>
    <row r="21" spans="1:3" x14ac:dyDescent="0.25">
      <c r="A21" s="108" t="s">
        <v>689</v>
      </c>
      <c r="B21" s="79" t="s">
        <v>294</v>
      </c>
      <c r="C21" s="79"/>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90" t="s">
        <v>412</v>
      </c>
      <c r="B26" s="90" t="s">
        <v>690</v>
      </c>
      <c r="C26" s="90" t="s">
        <v>697</v>
      </c>
    </row>
    <row r="27" spans="1:3" x14ac:dyDescent="0.25">
      <c r="A27" s="91">
        <v>18</v>
      </c>
      <c r="B27" s="92">
        <v>8.7200000000000006</v>
      </c>
      <c r="C27" s="92">
        <v>2.2400000000000002</v>
      </c>
    </row>
    <row r="28" spans="1:3" x14ac:dyDescent="0.25">
      <c r="A28" s="91">
        <v>19</v>
      </c>
      <c r="B28" s="92">
        <v>8.85</v>
      </c>
      <c r="C28" s="92">
        <v>2.33</v>
      </c>
    </row>
    <row r="29" spans="1:3" x14ac:dyDescent="0.25">
      <c r="A29" s="91">
        <v>20</v>
      </c>
      <c r="B29" s="92">
        <v>8.9700000000000006</v>
      </c>
      <c r="C29" s="92">
        <v>2.37</v>
      </c>
    </row>
    <row r="30" spans="1:3" x14ac:dyDescent="0.25">
      <c r="A30" s="91">
        <v>21</v>
      </c>
      <c r="B30" s="92">
        <v>9.1</v>
      </c>
      <c r="C30" s="92">
        <v>2.41</v>
      </c>
    </row>
    <row r="31" spans="1:3" x14ac:dyDescent="0.25">
      <c r="A31" s="91">
        <v>22</v>
      </c>
      <c r="B31" s="92">
        <v>9.2200000000000006</v>
      </c>
      <c r="C31" s="92">
        <v>2.44</v>
      </c>
    </row>
    <row r="32" spans="1:3" x14ac:dyDescent="0.25">
      <c r="A32" s="91">
        <v>23</v>
      </c>
      <c r="B32" s="92">
        <v>9.36</v>
      </c>
      <c r="C32" s="92">
        <v>2.48</v>
      </c>
    </row>
    <row r="33" spans="1:3" x14ac:dyDescent="0.25">
      <c r="A33" s="91">
        <v>24</v>
      </c>
      <c r="B33" s="92">
        <v>9.49</v>
      </c>
      <c r="C33" s="92">
        <v>2.52</v>
      </c>
    </row>
    <row r="34" spans="1:3" x14ac:dyDescent="0.25">
      <c r="A34" s="91">
        <v>25</v>
      </c>
      <c r="B34" s="92">
        <v>9.6199999999999992</v>
      </c>
      <c r="C34" s="92">
        <v>2.56</v>
      </c>
    </row>
    <row r="35" spans="1:3" x14ac:dyDescent="0.25">
      <c r="A35" s="91">
        <v>26</v>
      </c>
      <c r="B35" s="92">
        <v>9.76</v>
      </c>
      <c r="C35" s="92">
        <v>2.59</v>
      </c>
    </row>
    <row r="36" spans="1:3" x14ac:dyDescent="0.25">
      <c r="A36" s="91">
        <v>27</v>
      </c>
      <c r="B36" s="92">
        <v>9.89</v>
      </c>
      <c r="C36" s="92">
        <v>2.63</v>
      </c>
    </row>
    <row r="37" spans="1:3" x14ac:dyDescent="0.25">
      <c r="A37" s="91">
        <v>28</v>
      </c>
      <c r="B37" s="92">
        <v>10.029999999999999</v>
      </c>
      <c r="C37" s="92">
        <v>2.67</v>
      </c>
    </row>
    <row r="38" spans="1:3" x14ac:dyDescent="0.25">
      <c r="A38" s="91">
        <v>29</v>
      </c>
      <c r="B38" s="92">
        <v>10.18</v>
      </c>
      <c r="C38" s="92">
        <v>2.71</v>
      </c>
    </row>
    <row r="39" spans="1:3" x14ac:dyDescent="0.25">
      <c r="A39" s="91">
        <v>30</v>
      </c>
      <c r="B39" s="92">
        <v>10.32</v>
      </c>
      <c r="C39" s="92">
        <v>2.75</v>
      </c>
    </row>
    <row r="40" spans="1:3" x14ac:dyDescent="0.25">
      <c r="A40" s="91">
        <v>31</v>
      </c>
      <c r="B40" s="92">
        <v>10.47</v>
      </c>
      <c r="C40" s="92">
        <v>2.78</v>
      </c>
    </row>
    <row r="41" spans="1:3" x14ac:dyDescent="0.25">
      <c r="A41" s="91">
        <v>32</v>
      </c>
      <c r="B41" s="92">
        <v>10.62</v>
      </c>
      <c r="C41" s="92">
        <v>2.82</v>
      </c>
    </row>
    <row r="42" spans="1:3" x14ac:dyDescent="0.25">
      <c r="A42" s="91">
        <v>33</v>
      </c>
      <c r="B42" s="92">
        <v>10.77</v>
      </c>
      <c r="C42" s="92">
        <v>2.86</v>
      </c>
    </row>
    <row r="43" spans="1:3" x14ac:dyDescent="0.25">
      <c r="A43" s="91">
        <v>34</v>
      </c>
      <c r="B43" s="92">
        <v>10.92</v>
      </c>
      <c r="C43" s="92">
        <v>2.9</v>
      </c>
    </row>
    <row r="44" spans="1:3" x14ac:dyDescent="0.25">
      <c r="A44" s="91">
        <v>35</v>
      </c>
      <c r="B44" s="92">
        <v>11.08</v>
      </c>
      <c r="C44" s="92">
        <v>2.93</v>
      </c>
    </row>
    <row r="45" spans="1:3" x14ac:dyDescent="0.25">
      <c r="A45" s="91">
        <v>36</v>
      </c>
      <c r="B45" s="92">
        <v>11.24</v>
      </c>
      <c r="C45" s="92">
        <v>2.97</v>
      </c>
    </row>
    <row r="46" spans="1:3" x14ac:dyDescent="0.25">
      <c r="A46" s="91">
        <v>37</v>
      </c>
      <c r="B46" s="92">
        <v>11.4</v>
      </c>
      <c r="C46" s="92">
        <v>3</v>
      </c>
    </row>
    <row r="47" spans="1:3" x14ac:dyDescent="0.25">
      <c r="A47" s="91">
        <v>38</v>
      </c>
      <c r="B47" s="92">
        <v>11.57</v>
      </c>
      <c r="C47" s="92">
        <v>3.04</v>
      </c>
    </row>
    <row r="48" spans="1:3" x14ac:dyDescent="0.25">
      <c r="A48" s="91">
        <v>39</v>
      </c>
      <c r="B48" s="92">
        <v>11.73</v>
      </c>
      <c r="C48" s="92">
        <v>3.07</v>
      </c>
    </row>
    <row r="49" spans="1:3" x14ac:dyDescent="0.25">
      <c r="A49" s="91">
        <v>40</v>
      </c>
      <c r="B49" s="92">
        <v>11.9</v>
      </c>
      <c r="C49" s="92">
        <v>3.1</v>
      </c>
    </row>
    <row r="50" spans="1:3" x14ac:dyDescent="0.25">
      <c r="A50" s="91">
        <v>41</v>
      </c>
      <c r="B50" s="92">
        <v>12.08</v>
      </c>
      <c r="C50" s="92">
        <v>3.14</v>
      </c>
    </row>
    <row r="51" spans="1:3" x14ac:dyDescent="0.25">
      <c r="A51" s="91">
        <v>42</v>
      </c>
      <c r="B51" s="92">
        <v>12.26</v>
      </c>
      <c r="C51" s="92">
        <v>3.17</v>
      </c>
    </row>
    <row r="52" spans="1:3" x14ac:dyDescent="0.25">
      <c r="A52" s="91">
        <v>43</v>
      </c>
      <c r="B52" s="92">
        <v>12.44</v>
      </c>
      <c r="C52" s="92">
        <v>3.2</v>
      </c>
    </row>
    <row r="53" spans="1:3" x14ac:dyDescent="0.25">
      <c r="A53" s="91">
        <v>44</v>
      </c>
      <c r="B53" s="92">
        <v>12.62</v>
      </c>
      <c r="C53" s="92">
        <v>3.23</v>
      </c>
    </row>
    <row r="54" spans="1:3" x14ac:dyDescent="0.25">
      <c r="A54" s="91">
        <v>45</v>
      </c>
      <c r="B54" s="92">
        <v>12.81</v>
      </c>
      <c r="C54" s="92">
        <v>3.26</v>
      </c>
    </row>
    <row r="55" spans="1:3" x14ac:dyDescent="0.25">
      <c r="A55" s="91">
        <v>46</v>
      </c>
      <c r="B55" s="92">
        <v>13</v>
      </c>
      <c r="C55" s="92">
        <v>3.28</v>
      </c>
    </row>
    <row r="56" spans="1:3" x14ac:dyDescent="0.25">
      <c r="A56" s="91">
        <v>47</v>
      </c>
      <c r="B56" s="92">
        <v>13.2</v>
      </c>
      <c r="C56" s="92">
        <v>3.31</v>
      </c>
    </row>
    <row r="57" spans="1:3" x14ac:dyDescent="0.25">
      <c r="A57" s="91">
        <v>48</v>
      </c>
      <c r="B57" s="92">
        <v>13.4</v>
      </c>
      <c r="C57" s="92">
        <v>3.34</v>
      </c>
    </row>
    <row r="58" spans="1:3" x14ac:dyDescent="0.25">
      <c r="A58" s="91">
        <v>49</v>
      </c>
      <c r="B58" s="92">
        <v>13.61</v>
      </c>
      <c r="C58" s="92">
        <v>3.36</v>
      </c>
    </row>
    <row r="59" spans="1:3" x14ac:dyDescent="0.25">
      <c r="A59" s="91">
        <v>50</v>
      </c>
      <c r="B59" s="92">
        <v>13.82</v>
      </c>
      <c r="C59" s="92">
        <v>3.38</v>
      </c>
    </row>
    <row r="60" spans="1:3" x14ac:dyDescent="0.25">
      <c r="A60" s="91">
        <v>51</v>
      </c>
      <c r="B60" s="92">
        <v>14.03</v>
      </c>
      <c r="C60" s="92">
        <v>3.4</v>
      </c>
    </row>
    <row r="61" spans="1:3" x14ac:dyDescent="0.25">
      <c r="A61" s="91">
        <v>52</v>
      </c>
      <c r="B61" s="92">
        <v>14.25</v>
      </c>
      <c r="C61" s="92">
        <v>3.42</v>
      </c>
    </row>
    <row r="62" spans="1:3" x14ac:dyDescent="0.25">
      <c r="A62" s="91">
        <v>53</v>
      </c>
      <c r="B62" s="92">
        <v>14.48</v>
      </c>
      <c r="C62" s="92">
        <v>3.44</v>
      </c>
    </row>
    <row r="63" spans="1:3" x14ac:dyDescent="0.25">
      <c r="A63" s="91">
        <v>54</v>
      </c>
      <c r="B63" s="92">
        <v>14.71</v>
      </c>
      <c r="C63" s="92">
        <v>3.45</v>
      </c>
    </row>
    <row r="64" spans="1:3" x14ac:dyDescent="0.25">
      <c r="A64" s="91">
        <v>55</v>
      </c>
      <c r="B64" s="92">
        <v>14.95</v>
      </c>
      <c r="C64" s="92">
        <v>3.47</v>
      </c>
    </row>
    <row r="65" spans="1:3" x14ac:dyDescent="0.25">
      <c r="A65" s="91">
        <v>56</v>
      </c>
      <c r="B65" s="92">
        <v>15.2</v>
      </c>
      <c r="C65" s="92">
        <v>3.48</v>
      </c>
    </row>
    <row r="66" spans="1:3" x14ac:dyDescent="0.25">
      <c r="A66" s="91">
        <v>57</v>
      </c>
      <c r="B66" s="92">
        <v>15.45</v>
      </c>
      <c r="C66" s="92">
        <v>3.49</v>
      </c>
    </row>
    <row r="67" spans="1:3" x14ac:dyDescent="0.25">
      <c r="A67" s="91">
        <v>58</v>
      </c>
      <c r="B67" s="92">
        <v>15.71</v>
      </c>
      <c r="C67" s="92">
        <v>3.5</v>
      </c>
    </row>
    <row r="68" spans="1:3" x14ac:dyDescent="0.25">
      <c r="A68" s="91">
        <v>59</v>
      </c>
      <c r="B68" s="92">
        <v>15.98</v>
      </c>
      <c r="C68" s="92">
        <v>3.5</v>
      </c>
    </row>
    <row r="69" spans="1:3" x14ac:dyDescent="0.25">
      <c r="A69" s="91">
        <v>60</v>
      </c>
      <c r="B69" s="92">
        <v>16.27</v>
      </c>
      <c r="C69" s="92">
        <v>3.5</v>
      </c>
    </row>
    <row r="70" spans="1:3" x14ac:dyDescent="0.25">
      <c r="A70" s="91">
        <v>61</v>
      </c>
      <c r="B70" s="92">
        <v>16.559999999999999</v>
      </c>
      <c r="C70" s="92">
        <v>3.5</v>
      </c>
    </row>
    <row r="71" spans="1:3" x14ac:dyDescent="0.25">
      <c r="A71" s="91">
        <v>62</v>
      </c>
      <c r="B71" s="92">
        <v>16.87</v>
      </c>
      <c r="C71" s="92">
        <v>3.5</v>
      </c>
    </row>
    <row r="72" spans="1:3" x14ac:dyDescent="0.25">
      <c r="A72" s="91">
        <v>63</v>
      </c>
      <c r="B72" s="92">
        <v>17.190000000000001</v>
      </c>
      <c r="C72" s="92">
        <v>3.49</v>
      </c>
    </row>
    <row r="73" spans="1:3" x14ac:dyDescent="0.25">
      <c r="A73" s="91">
        <v>64</v>
      </c>
      <c r="B73" s="92">
        <v>17.53</v>
      </c>
      <c r="C73" s="92">
        <v>3.47</v>
      </c>
    </row>
  </sheetData>
  <sheetProtection algorithmName="SHA-512" hashValue="N1xMSLRHbq+fgVxrFZ36HPW3il4PyvD1/Ca8iDZhroDG7m7qi8f1ua3Y6ieWTt3kNzZRjODOqsxbe07knIlSMw==" saltValue="5bmMY8eaDHE5RN2/LaOW9A==" spinCount="100000" sheet="1" objects="1" scenarios="1"/>
  <conditionalFormatting sqref="A26:A73">
    <cfRule type="expression" dxfId="1839" priority="23" stopIfTrue="1">
      <formula>MOD(ROW(),2)=0</formula>
    </cfRule>
    <cfRule type="expression" dxfId="1838" priority="24" stopIfTrue="1">
      <formula>MOD(ROW(),2)&lt;&gt;0</formula>
    </cfRule>
  </conditionalFormatting>
  <conditionalFormatting sqref="B26:C73">
    <cfRule type="expression" dxfId="1837" priority="25" stopIfTrue="1">
      <formula>MOD(ROW(),2)=0</formula>
    </cfRule>
    <cfRule type="expression" dxfId="1836" priority="26" stopIfTrue="1">
      <formula>MOD(ROW(),2)&lt;&gt;0</formula>
    </cfRule>
  </conditionalFormatting>
  <conditionalFormatting sqref="A6:A21">
    <cfRule type="expression" dxfId="1835" priority="17" stopIfTrue="1">
      <formula>MOD(ROW(),2)=0</formula>
    </cfRule>
    <cfRule type="expression" dxfId="1834" priority="18" stopIfTrue="1">
      <formula>MOD(ROW(),2)&lt;&gt;0</formula>
    </cfRule>
  </conditionalFormatting>
  <conditionalFormatting sqref="B6:C16">
    <cfRule type="expression" dxfId="1833" priority="9" stopIfTrue="1">
      <formula>MOD(ROW(),2)=0</formula>
    </cfRule>
    <cfRule type="expression" dxfId="1832" priority="10" stopIfTrue="1">
      <formula>MOD(ROW(),2)&lt;&gt;0</formula>
    </cfRule>
  </conditionalFormatting>
  <conditionalFormatting sqref="B18:C18 B17">
    <cfRule type="expression" dxfId="1831" priority="11" stopIfTrue="1">
      <formula>MOD(ROW(),2)=0</formula>
    </cfRule>
    <cfRule type="expression" dxfId="1830" priority="12" stopIfTrue="1">
      <formula>MOD(ROW(),2)&lt;&gt;0</formula>
    </cfRule>
  </conditionalFormatting>
  <conditionalFormatting sqref="C17">
    <cfRule type="expression" dxfId="1829" priority="7" stopIfTrue="1">
      <formula>MOD(ROW(),2)=0</formula>
    </cfRule>
    <cfRule type="expression" dxfId="1828" priority="8" stopIfTrue="1">
      <formula>MOD(ROW(),2)&lt;&gt;0</formula>
    </cfRule>
  </conditionalFormatting>
  <conditionalFormatting sqref="B20:B21">
    <cfRule type="expression" dxfId="1827" priority="3" stopIfTrue="1">
      <formula>MOD(ROW(),2)=0</formula>
    </cfRule>
    <cfRule type="expression" dxfId="1826" priority="4" stopIfTrue="1">
      <formula>MOD(ROW(),2)&lt;&gt;0</formula>
    </cfRule>
  </conditionalFormatting>
  <conditionalFormatting sqref="C19:C21">
    <cfRule type="expression" dxfId="1825" priority="5" stopIfTrue="1">
      <formula>MOD(ROW(),2)=0</formula>
    </cfRule>
    <cfRule type="expression" dxfId="1824" priority="6" stopIfTrue="1">
      <formula>MOD(ROW(),2)&lt;&gt;0</formula>
    </cfRule>
  </conditionalFormatting>
  <conditionalFormatting sqref="B19">
    <cfRule type="expression" dxfId="1823" priority="1" stopIfTrue="1">
      <formula>MOD(ROW(),2)=0</formula>
    </cfRule>
    <cfRule type="expression" dxfId="1822" priority="2" stopIfTrue="1">
      <formula>MOD(ROW(),2)&lt;&gt;0</formula>
    </cfRule>
  </conditionalFormatting>
  <hyperlinks>
    <hyperlink ref="B24" location="Assumptions!A1" display="Assumptions" xr:uid="{D62EAD6D-3072-4450-B52F-F8B70F4358BE}"/>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45"/>
  <dimension ref="A1:K74"/>
  <sheetViews>
    <sheetView showGridLines="0" zoomScale="85" zoomScaleNormal="85" workbookViewId="0">
      <selection activeCell="A4" sqref="A4"/>
    </sheetView>
  </sheetViews>
  <sheetFormatPr defaultColWidth="10" defaultRowHeight="12.5" x14ac:dyDescent="0.25"/>
  <cols>
    <col min="1" max="1" width="31.6328125" style="28" customWidth="1"/>
    <col min="2" max="3" width="22.6328125" style="28" customWidth="1"/>
    <col min="4"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CETV - x-217</v>
      </c>
      <c r="B3" s="43"/>
      <c r="C3" s="43"/>
      <c r="D3" s="43"/>
      <c r="E3" s="43"/>
      <c r="F3" s="43"/>
      <c r="G3" s="43"/>
      <c r="H3" s="43"/>
      <c r="I3" s="43"/>
    </row>
    <row r="4" spans="1:11" x14ac:dyDescent="0.25">
      <c r="A4" s="45"/>
    </row>
    <row r="6" spans="1:11" ht="13" x14ac:dyDescent="0.3">
      <c r="A6" s="107" t="s">
        <v>606</v>
      </c>
      <c r="B6" s="78" t="s">
        <v>607</v>
      </c>
      <c r="C6" s="78"/>
    </row>
    <row r="7" spans="1:11" x14ac:dyDescent="0.25">
      <c r="A7" s="108" t="s">
        <v>273</v>
      </c>
      <c r="B7" s="79" t="s">
        <v>72</v>
      </c>
      <c r="C7" s="79"/>
    </row>
    <row r="8" spans="1:11" x14ac:dyDescent="0.25">
      <c r="A8" s="108" t="s">
        <v>274</v>
      </c>
      <c r="B8" s="79">
        <v>2015</v>
      </c>
      <c r="C8" s="79"/>
    </row>
    <row r="9" spans="1:11" x14ac:dyDescent="0.25">
      <c r="A9" s="108" t="s">
        <v>275</v>
      </c>
      <c r="B9" s="79" t="s">
        <v>287</v>
      </c>
      <c r="C9" s="79"/>
    </row>
    <row r="10" spans="1:11" ht="25" x14ac:dyDescent="0.25">
      <c r="A10" s="108" t="s">
        <v>6</v>
      </c>
      <c r="B10" s="79" t="s">
        <v>333</v>
      </c>
      <c r="C10" s="79"/>
    </row>
    <row r="11" spans="1:11" x14ac:dyDescent="0.25">
      <c r="A11" s="108" t="s">
        <v>276</v>
      </c>
      <c r="B11" s="79" t="s">
        <v>299</v>
      </c>
      <c r="C11" s="79"/>
    </row>
    <row r="12" spans="1:11" x14ac:dyDescent="0.25">
      <c r="A12" s="108" t="s">
        <v>277</v>
      </c>
      <c r="B12" s="79" t="s">
        <v>290</v>
      </c>
      <c r="C12" s="79"/>
    </row>
    <row r="13" spans="1:11" x14ac:dyDescent="0.25">
      <c r="A13" s="108" t="s">
        <v>614</v>
      </c>
      <c r="B13" s="79">
        <v>0</v>
      </c>
      <c r="C13" s="79"/>
    </row>
    <row r="14" spans="1:11" x14ac:dyDescent="0.25">
      <c r="A14" s="108" t="s">
        <v>279</v>
      </c>
      <c r="B14" s="79">
        <v>217</v>
      </c>
      <c r="C14" s="79"/>
    </row>
    <row r="15" spans="1:11" x14ac:dyDescent="0.25">
      <c r="A15" s="108" t="s">
        <v>617</v>
      </c>
      <c r="B15" s="79">
        <v>217</v>
      </c>
      <c r="C15" s="79"/>
    </row>
    <row r="16" spans="1:11" x14ac:dyDescent="0.25">
      <c r="A16" s="108" t="s">
        <v>281</v>
      </c>
      <c r="B16" s="79" t="s">
        <v>345</v>
      </c>
      <c r="C16" s="79"/>
    </row>
    <row r="17" spans="1:3" x14ac:dyDescent="0.25">
      <c r="A17" s="108" t="s">
        <v>282</v>
      </c>
      <c r="B17" s="203"/>
      <c r="C17" s="203"/>
    </row>
    <row r="18" spans="1:3" x14ac:dyDescent="0.25">
      <c r="A18" s="108" t="s">
        <v>283</v>
      </c>
      <c r="B18" s="142" t="str">
        <f>"24 May 2023"</f>
        <v>24 May 2023</v>
      </c>
      <c r="C18" s="79"/>
    </row>
    <row r="19" spans="1:3" x14ac:dyDescent="0.25">
      <c r="A19" s="108" t="s">
        <v>284</v>
      </c>
      <c r="B19" s="142">
        <v>45014</v>
      </c>
      <c r="C19" s="79"/>
    </row>
    <row r="20" spans="1:3" x14ac:dyDescent="0.25">
      <c r="A20" s="108" t="s">
        <v>285</v>
      </c>
      <c r="B20" s="79" t="s">
        <v>293</v>
      </c>
      <c r="C20" s="79"/>
    </row>
    <row r="21" spans="1:3" x14ac:dyDescent="0.25">
      <c r="A21" s="108" t="s">
        <v>689</v>
      </c>
      <c r="B21" s="79" t="s">
        <v>294</v>
      </c>
      <c r="C21" s="79"/>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90" t="s">
        <v>412</v>
      </c>
      <c r="B26" s="90" t="s">
        <v>690</v>
      </c>
      <c r="C26" s="90" t="s">
        <v>697</v>
      </c>
    </row>
    <row r="27" spans="1:3" x14ac:dyDescent="0.25">
      <c r="A27" s="91">
        <v>18</v>
      </c>
      <c r="B27" s="92">
        <v>8.2899999999999991</v>
      </c>
      <c r="C27" s="92">
        <v>2.25</v>
      </c>
    </row>
    <row r="28" spans="1:3" x14ac:dyDescent="0.25">
      <c r="A28" s="91">
        <v>19</v>
      </c>
      <c r="B28" s="92">
        <v>8.41</v>
      </c>
      <c r="C28" s="92">
        <v>2.34</v>
      </c>
    </row>
    <row r="29" spans="1:3" x14ac:dyDescent="0.25">
      <c r="A29" s="91">
        <v>20</v>
      </c>
      <c r="B29" s="92">
        <v>8.5299999999999994</v>
      </c>
      <c r="C29" s="92">
        <v>2.38</v>
      </c>
    </row>
    <row r="30" spans="1:3" x14ac:dyDescent="0.25">
      <c r="A30" s="91">
        <v>21</v>
      </c>
      <c r="B30" s="92">
        <v>8.65</v>
      </c>
      <c r="C30" s="92">
        <v>2.42</v>
      </c>
    </row>
    <row r="31" spans="1:3" x14ac:dyDescent="0.25">
      <c r="A31" s="91">
        <v>22</v>
      </c>
      <c r="B31" s="92">
        <v>8.77</v>
      </c>
      <c r="C31" s="92">
        <v>2.4500000000000002</v>
      </c>
    </row>
    <row r="32" spans="1:3" x14ac:dyDescent="0.25">
      <c r="A32" s="91">
        <v>23</v>
      </c>
      <c r="B32" s="92">
        <v>8.89</v>
      </c>
      <c r="C32" s="92">
        <v>2.4900000000000002</v>
      </c>
    </row>
    <row r="33" spans="1:3" x14ac:dyDescent="0.25">
      <c r="A33" s="91">
        <v>24</v>
      </c>
      <c r="B33" s="92">
        <v>9.01</v>
      </c>
      <c r="C33" s="92">
        <v>2.5299999999999998</v>
      </c>
    </row>
    <row r="34" spans="1:3" x14ac:dyDescent="0.25">
      <c r="A34" s="91">
        <v>25</v>
      </c>
      <c r="B34" s="92">
        <v>9.14</v>
      </c>
      <c r="C34" s="92">
        <v>2.57</v>
      </c>
    </row>
    <row r="35" spans="1:3" x14ac:dyDescent="0.25">
      <c r="A35" s="91">
        <v>26</v>
      </c>
      <c r="B35" s="92">
        <v>9.27</v>
      </c>
      <c r="C35" s="92">
        <v>2.61</v>
      </c>
    </row>
    <row r="36" spans="1:3" x14ac:dyDescent="0.25">
      <c r="A36" s="91">
        <v>27</v>
      </c>
      <c r="B36" s="92">
        <v>9.4</v>
      </c>
      <c r="C36" s="92">
        <v>2.65</v>
      </c>
    </row>
    <row r="37" spans="1:3" x14ac:dyDescent="0.25">
      <c r="A37" s="91">
        <v>28</v>
      </c>
      <c r="B37" s="92">
        <v>9.5299999999999994</v>
      </c>
      <c r="C37" s="92">
        <v>2.69</v>
      </c>
    </row>
    <row r="38" spans="1:3" x14ac:dyDescent="0.25">
      <c r="A38" s="91">
        <v>29</v>
      </c>
      <c r="B38" s="92">
        <v>9.66</v>
      </c>
      <c r="C38" s="92">
        <v>2.72</v>
      </c>
    </row>
    <row r="39" spans="1:3" x14ac:dyDescent="0.25">
      <c r="A39" s="91">
        <v>30</v>
      </c>
      <c r="B39" s="92">
        <v>9.8000000000000007</v>
      </c>
      <c r="C39" s="92">
        <v>2.76</v>
      </c>
    </row>
    <row r="40" spans="1:3" x14ac:dyDescent="0.25">
      <c r="A40" s="91">
        <v>31</v>
      </c>
      <c r="B40" s="92">
        <v>9.94</v>
      </c>
      <c r="C40" s="92">
        <v>2.8</v>
      </c>
    </row>
    <row r="41" spans="1:3" x14ac:dyDescent="0.25">
      <c r="A41" s="91">
        <v>32</v>
      </c>
      <c r="B41" s="92">
        <v>10.08</v>
      </c>
      <c r="C41" s="92">
        <v>2.84</v>
      </c>
    </row>
    <row r="42" spans="1:3" x14ac:dyDescent="0.25">
      <c r="A42" s="91">
        <v>33</v>
      </c>
      <c r="B42" s="92">
        <v>10.220000000000001</v>
      </c>
      <c r="C42" s="92">
        <v>2.87</v>
      </c>
    </row>
    <row r="43" spans="1:3" x14ac:dyDescent="0.25">
      <c r="A43" s="91">
        <v>34</v>
      </c>
      <c r="B43" s="92">
        <v>10.36</v>
      </c>
      <c r="C43" s="92">
        <v>2.91</v>
      </c>
    </row>
    <row r="44" spans="1:3" x14ac:dyDescent="0.25">
      <c r="A44" s="91">
        <v>35</v>
      </c>
      <c r="B44" s="92">
        <v>10.51</v>
      </c>
      <c r="C44" s="92">
        <v>2.95</v>
      </c>
    </row>
    <row r="45" spans="1:3" x14ac:dyDescent="0.25">
      <c r="A45" s="91">
        <v>36</v>
      </c>
      <c r="B45" s="92">
        <v>10.66</v>
      </c>
      <c r="C45" s="92">
        <v>2.98</v>
      </c>
    </row>
    <row r="46" spans="1:3" x14ac:dyDescent="0.25">
      <c r="A46" s="91">
        <v>37</v>
      </c>
      <c r="B46" s="92">
        <v>10.81</v>
      </c>
      <c r="C46" s="92">
        <v>3.02</v>
      </c>
    </row>
    <row r="47" spans="1:3" x14ac:dyDescent="0.25">
      <c r="A47" s="91">
        <v>38</v>
      </c>
      <c r="B47" s="92">
        <v>10.97</v>
      </c>
      <c r="C47" s="92">
        <v>3.05</v>
      </c>
    </row>
    <row r="48" spans="1:3" x14ac:dyDescent="0.25">
      <c r="A48" s="91">
        <v>39</v>
      </c>
      <c r="B48" s="92">
        <v>11.13</v>
      </c>
      <c r="C48" s="92">
        <v>3.09</v>
      </c>
    </row>
    <row r="49" spans="1:3" x14ac:dyDescent="0.25">
      <c r="A49" s="91">
        <v>40</v>
      </c>
      <c r="B49" s="92">
        <v>11.29</v>
      </c>
      <c r="C49" s="92">
        <v>3.12</v>
      </c>
    </row>
    <row r="50" spans="1:3" x14ac:dyDescent="0.25">
      <c r="A50" s="91">
        <v>41</v>
      </c>
      <c r="B50" s="92">
        <v>11.45</v>
      </c>
      <c r="C50" s="92">
        <v>3.16</v>
      </c>
    </row>
    <row r="51" spans="1:3" x14ac:dyDescent="0.25">
      <c r="A51" s="91">
        <v>42</v>
      </c>
      <c r="B51" s="92">
        <v>11.62</v>
      </c>
      <c r="C51" s="92">
        <v>3.19</v>
      </c>
    </row>
    <row r="52" spans="1:3" x14ac:dyDescent="0.25">
      <c r="A52" s="91">
        <v>43</v>
      </c>
      <c r="B52" s="92">
        <v>11.79</v>
      </c>
      <c r="C52" s="92">
        <v>3.22</v>
      </c>
    </row>
    <row r="53" spans="1:3" x14ac:dyDescent="0.25">
      <c r="A53" s="91">
        <v>44</v>
      </c>
      <c r="B53" s="92">
        <v>11.96</v>
      </c>
      <c r="C53" s="92">
        <v>3.25</v>
      </c>
    </row>
    <row r="54" spans="1:3" x14ac:dyDescent="0.25">
      <c r="A54" s="91">
        <v>45</v>
      </c>
      <c r="B54" s="92">
        <v>12.13</v>
      </c>
      <c r="C54" s="92">
        <v>3.28</v>
      </c>
    </row>
    <row r="55" spans="1:3" x14ac:dyDescent="0.25">
      <c r="A55" s="91">
        <v>46</v>
      </c>
      <c r="B55" s="92">
        <v>12.32</v>
      </c>
      <c r="C55" s="92">
        <v>3.31</v>
      </c>
    </row>
    <row r="56" spans="1:3" x14ac:dyDescent="0.25">
      <c r="A56" s="91">
        <v>47</v>
      </c>
      <c r="B56" s="92">
        <v>12.5</v>
      </c>
      <c r="C56" s="92">
        <v>3.33</v>
      </c>
    </row>
    <row r="57" spans="1:3" x14ac:dyDescent="0.25">
      <c r="A57" s="91">
        <v>48</v>
      </c>
      <c r="B57" s="92">
        <v>12.69</v>
      </c>
      <c r="C57" s="92">
        <v>3.36</v>
      </c>
    </row>
    <row r="58" spans="1:3" x14ac:dyDescent="0.25">
      <c r="A58" s="91">
        <v>49</v>
      </c>
      <c r="B58" s="92">
        <v>12.88</v>
      </c>
      <c r="C58" s="92">
        <v>3.38</v>
      </c>
    </row>
    <row r="59" spans="1:3" x14ac:dyDescent="0.25">
      <c r="A59" s="91">
        <v>50</v>
      </c>
      <c r="B59" s="92">
        <v>13.08</v>
      </c>
      <c r="C59" s="92">
        <v>3.4</v>
      </c>
    </row>
    <row r="60" spans="1:3" x14ac:dyDescent="0.25">
      <c r="A60" s="91">
        <v>51</v>
      </c>
      <c r="B60" s="92">
        <v>13.28</v>
      </c>
      <c r="C60" s="92">
        <v>3.42</v>
      </c>
    </row>
    <row r="61" spans="1:3" x14ac:dyDescent="0.25">
      <c r="A61" s="91">
        <v>52</v>
      </c>
      <c r="B61" s="92">
        <v>13.49</v>
      </c>
      <c r="C61" s="92">
        <v>3.44</v>
      </c>
    </row>
    <row r="62" spans="1:3" x14ac:dyDescent="0.25">
      <c r="A62" s="91">
        <v>53</v>
      </c>
      <c r="B62" s="92">
        <v>13.7</v>
      </c>
      <c r="C62" s="92">
        <v>3.46</v>
      </c>
    </row>
    <row r="63" spans="1:3" x14ac:dyDescent="0.25">
      <c r="A63" s="91">
        <v>54</v>
      </c>
      <c r="B63" s="92">
        <v>13.92</v>
      </c>
      <c r="C63" s="92">
        <v>3.48</v>
      </c>
    </row>
    <row r="64" spans="1:3" x14ac:dyDescent="0.25">
      <c r="A64" s="91">
        <v>55</v>
      </c>
      <c r="B64" s="92">
        <v>14.14</v>
      </c>
      <c r="C64" s="92">
        <v>3.49</v>
      </c>
    </row>
    <row r="65" spans="1:3" x14ac:dyDescent="0.25">
      <c r="A65" s="91">
        <v>56</v>
      </c>
      <c r="B65" s="92">
        <v>14.37</v>
      </c>
      <c r="C65" s="92">
        <v>3.51</v>
      </c>
    </row>
    <row r="66" spans="1:3" x14ac:dyDescent="0.25">
      <c r="A66" s="91">
        <v>57</v>
      </c>
      <c r="B66" s="92">
        <v>14.61</v>
      </c>
      <c r="C66" s="92">
        <v>3.52</v>
      </c>
    </row>
    <row r="67" spans="1:3" x14ac:dyDescent="0.25">
      <c r="A67" s="91">
        <v>58</v>
      </c>
      <c r="B67" s="92">
        <v>14.85</v>
      </c>
      <c r="C67" s="92">
        <v>3.52</v>
      </c>
    </row>
    <row r="68" spans="1:3" x14ac:dyDescent="0.25">
      <c r="A68" s="91">
        <v>59</v>
      </c>
      <c r="B68" s="92">
        <v>15.11</v>
      </c>
      <c r="C68" s="92">
        <v>3.53</v>
      </c>
    </row>
    <row r="69" spans="1:3" x14ac:dyDescent="0.25">
      <c r="A69" s="91">
        <v>60</v>
      </c>
      <c r="B69" s="92">
        <v>15.37</v>
      </c>
      <c r="C69" s="92">
        <v>3.53</v>
      </c>
    </row>
    <row r="70" spans="1:3" x14ac:dyDescent="0.25">
      <c r="A70" s="91">
        <v>61</v>
      </c>
      <c r="B70" s="92">
        <v>15.65</v>
      </c>
      <c r="C70" s="92">
        <v>3.53</v>
      </c>
    </row>
    <row r="71" spans="1:3" x14ac:dyDescent="0.25">
      <c r="A71" s="91">
        <v>62</v>
      </c>
      <c r="B71" s="92">
        <v>15.93</v>
      </c>
      <c r="C71" s="92">
        <v>3.52</v>
      </c>
    </row>
    <row r="72" spans="1:3" x14ac:dyDescent="0.25">
      <c r="A72" s="91">
        <v>63</v>
      </c>
      <c r="B72" s="92">
        <v>16.239999999999998</v>
      </c>
      <c r="C72" s="92">
        <v>3.51</v>
      </c>
    </row>
    <row r="73" spans="1:3" x14ac:dyDescent="0.25">
      <c r="A73" s="91">
        <v>64</v>
      </c>
      <c r="B73" s="92">
        <v>16.55</v>
      </c>
      <c r="C73" s="92">
        <v>3.5</v>
      </c>
    </row>
    <row r="74" spans="1:3" x14ac:dyDescent="0.25">
      <c r="A74" s="91">
        <v>65</v>
      </c>
      <c r="B74" s="92">
        <v>16.89</v>
      </c>
      <c r="C74" s="92">
        <v>3.48</v>
      </c>
    </row>
  </sheetData>
  <sheetProtection algorithmName="SHA-512" hashValue="BHmWyyTfL60X20fh7TMXQHFfMzNEckQN/kJMOLMuSQF+/C+E0ZT14zHvy5JxQD7QlJTANDT9xOoQW6+XOiJIJQ==" saltValue="EjdFl6JYjrIkt+p26/fD+w==" spinCount="100000" sheet="1" objects="1" scenarios="1"/>
  <conditionalFormatting sqref="A26:A74">
    <cfRule type="expression" dxfId="1821" priority="23" stopIfTrue="1">
      <formula>MOD(ROW(),2)=0</formula>
    </cfRule>
    <cfRule type="expression" dxfId="1820" priority="24" stopIfTrue="1">
      <formula>MOD(ROW(),2)&lt;&gt;0</formula>
    </cfRule>
  </conditionalFormatting>
  <conditionalFormatting sqref="B26:C74">
    <cfRule type="expression" dxfId="1819" priority="25" stopIfTrue="1">
      <formula>MOD(ROW(),2)=0</formula>
    </cfRule>
    <cfRule type="expression" dxfId="1818" priority="26" stopIfTrue="1">
      <formula>MOD(ROW(),2)&lt;&gt;0</formula>
    </cfRule>
  </conditionalFormatting>
  <conditionalFormatting sqref="A6:A21">
    <cfRule type="expression" dxfId="1817" priority="17" stopIfTrue="1">
      <formula>MOD(ROW(),2)=0</formula>
    </cfRule>
    <cfRule type="expression" dxfId="1816" priority="18" stopIfTrue="1">
      <formula>MOD(ROW(),2)&lt;&gt;0</formula>
    </cfRule>
  </conditionalFormatting>
  <conditionalFormatting sqref="B6:C16">
    <cfRule type="expression" dxfId="1815" priority="9" stopIfTrue="1">
      <formula>MOD(ROW(),2)=0</formula>
    </cfRule>
    <cfRule type="expression" dxfId="1814" priority="10" stopIfTrue="1">
      <formula>MOD(ROW(),2)&lt;&gt;0</formula>
    </cfRule>
  </conditionalFormatting>
  <conditionalFormatting sqref="B18:C18 B17">
    <cfRule type="expression" dxfId="1813" priority="11" stopIfTrue="1">
      <formula>MOD(ROW(),2)=0</formula>
    </cfRule>
    <cfRule type="expression" dxfId="1812" priority="12" stopIfTrue="1">
      <formula>MOD(ROW(),2)&lt;&gt;0</formula>
    </cfRule>
  </conditionalFormatting>
  <conditionalFormatting sqref="C17">
    <cfRule type="expression" dxfId="1811" priority="7" stopIfTrue="1">
      <formula>MOD(ROW(),2)=0</formula>
    </cfRule>
    <cfRule type="expression" dxfId="1810" priority="8" stopIfTrue="1">
      <formula>MOD(ROW(),2)&lt;&gt;0</formula>
    </cfRule>
  </conditionalFormatting>
  <conditionalFormatting sqref="B20:B21">
    <cfRule type="expression" dxfId="1809" priority="3" stopIfTrue="1">
      <formula>MOD(ROW(),2)=0</formula>
    </cfRule>
    <cfRule type="expression" dxfId="1808" priority="4" stopIfTrue="1">
      <formula>MOD(ROW(),2)&lt;&gt;0</formula>
    </cfRule>
  </conditionalFormatting>
  <conditionalFormatting sqref="C19:C21">
    <cfRule type="expression" dxfId="1807" priority="5" stopIfTrue="1">
      <formula>MOD(ROW(),2)=0</formula>
    </cfRule>
    <cfRule type="expression" dxfId="1806" priority="6" stopIfTrue="1">
      <formula>MOD(ROW(),2)&lt;&gt;0</formula>
    </cfRule>
  </conditionalFormatting>
  <conditionalFormatting sqref="B19">
    <cfRule type="expression" dxfId="1805" priority="1" stopIfTrue="1">
      <formula>MOD(ROW(),2)=0</formula>
    </cfRule>
    <cfRule type="expression" dxfId="1804" priority="2" stopIfTrue="1">
      <formula>MOD(ROW(),2)&lt;&gt;0</formula>
    </cfRule>
  </conditionalFormatting>
  <hyperlinks>
    <hyperlink ref="B24" location="Assumptions!A1" display="Assumptions" xr:uid="{1B9A446A-B190-4968-A828-1B32A1837AAF}"/>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46"/>
  <dimension ref="A1:K75"/>
  <sheetViews>
    <sheetView showGridLines="0" zoomScale="85" zoomScaleNormal="85" workbookViewId="0">
      <selection activeCell="A4" sqref="A4"/>
    </sheetView>
  </sheetViews>
  <sheetFormatPr defaultColWidth="10" defaultRowHeight="12.5" x14ac:dyDescent="0.25"/>
  <cols>
    <col min="1" max="1" width="31.6328125" style="28" customWidth="1"/>
    <col min="2" max="3" width="22.6328125" style="28" customWidth="1"/>
    <col min="4"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CETV - x-218</v>
      </c>
      <c r="B3" s="43"/>
      <c r="C3" s="43"/>
      <c r="D3" s="43"/>
      <c r="E3" s="43"/>
      <c r="F3" s="43"/>
      <c r="G3" s="43"/>
      <c r="H3" s="43"/>
      <c r="I3" s="43"/>
    </row>
    <row r="4" spans="1:11" x14ac:dyDescent="0.25">
      <c r="A4" s="45"/>
    </row>
    <row r="6" spans="1:11" ht="13" x14ac:dyDescent="0.3">
      <c r="A6" s="107" t="s">
        <v>606</v>
      </c>
      <c r="B6" s="78" t="s">
        <v>607</v>
      </c>
      <c r="C6" s="78"/>
    </row>
    <row r="7" spans="1:11" x14ac:dyDescent="0.25">
      <c r="A7" s="108" t="s">
        <v>273</v>
      </c>
      <c r="B7" s="79" t="s">
        <v>72</v>
      </c>
      <c r="C7" s="79"/>
    </row>
    <row r="8" spans="1:11" x14ac:dyDescent="0.25">
      <c r="A8" s="108" t="s">
        <v>274</v>
      </c>
      <c r="B8" s="79">
        <v>2015</v>
      </c>
      <c r="C8" s="79"/>
    </row>
    <row r="9" spans="1:11" x14ac:dyDescent="0.25">
      <c r="A9" s="108" t="s">
        <v>275</v>
      </c>
      <c r="B9" s="79" t="s">
        <v>287</v>
      </c>
      <c r="C9" s="79"/>
    </row>
    <row r="10" spans="1:11" ht="25" x14ac:dyDescent="0.25">
      <c r="A10" s="108" t="s">
        <v>6</v>
      </c>
      <c r="B10" s="79" t="s">
        <v>336</v>
      </c>
      <c r="C10" s="79"/>
    </row>
    <row r="11" spans="1:11" x14ac:dyDescent="0.25">
      <c r="A11" s="108" t="s">
        <v>276</v>
      </c>
      <c r="B11" s="79" t="s">
        <v>299</v>
      </c>
      <c r="C11" s="79"/>
    </row>
    <row r="12" spans="1:11" x14ac:dyDescent="0.25">
      <c r="A12" s="108" t="s">
        <v>277</v>
      </c>
      <c r="B12" s="79" t="s">
        <v>290</v>
      </c>
      <c r="C12" s="79"/>
    </row>
    <row r="13" spans="1:11" x14ac:dyDescent="0.25">
      <c r="A13" s="108" t="s">
        <v>614</v>
      </c>
      <c r="B13" s="79">
        <v>0</v>
      </c>
      <c r="C13" s="79"/>
    </row>
    <row r="14" spans="1:11" x14ac:dyDescent="0.25">
      <c r="A14" s="108" t="s">
        <v>279</v>
      </c>
      <c r="B14" s="79">
        <v>218</v>
      </c>
      <c r="C14" s="79"/>
    </row>
    <row r="15" spans="1:11" x14ac:dyDescent="0.25">
      <c r="A15" s="108" t="s">
        <v>617</v>
      </c>
      <c r="B15" s="79">
        <v>218</v>
      </c>
      <c r="C15" s="79"/>
    </row>
    <row r="16" spans="1:11" x14ac:dyDescent="0.25">
      <c r="A16" s="108" t="s">
        <v>281</v>
      </c>
      <c r="B16" s="79" t="s">
        <v>347</v>
      </c>
      <c r="C16" s="79"/>
    </row>
    <row r="17" spans="1:3" x14ac:dyDescent="0.25">
      <c r="A17" s="108" t="s">
        <v>282</v>
      </c>
      <c r="B17" s="203"/>
      <c r="C17" s="203"/>
    </row>
    <row r="18" spans="1:3" x14ac:dyDescent="0.25">
      <c r="A18" s="108" t="s">
        <v>283</v>
      </c>
      <c r="B18" s="142" t="str">
        <f>"24 May 2023"</f>
        <v>24 May 2023</v>
      </c>
      <c r="C18" s="79"/>
    </row>
    <row r="19" spans="1:3" x14ac:dyDescent="0.25">
      <c r="A19" s="108" t="s">
        <v>284</v>
      </c>
      <c r="B19" s="142">
        <v>45014</v>
      </c>
      <c r="C19" s="79"/>
    </row>
    <row r="20" spans="1:3" x14ac:dyDescent="0.25">
      <c r="A20" s="108" t="s">
        <v>285</v>
      </c>
      <c r="B20" s="79" t="s">
        <v>293</v>
      </c>
      <c r="C20" s="79"/>
    </row>
    <row r="21" spans="1:3" x14ac:dyDescent="0.25">
      <c r="A21" s="108" t="s">
        <v>689</v>
      </c>
      <c r="B21" s="79" t="s">
        <v>294</v>
      </c>
      <c r="C21" s="79"/>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90" t="s">
        <v>412</v>
      </c>
      <c r="B26" s="90" t="s">
        <v>690</v>
      </c>
      <c r="C26" s="90" t="s">
        <v>697</v>
      </c>
    </row>
    <row r="27" spans="1:3" x14ac:dyDescent="0.25">
      <c r="A27" s="91">
        <v>18</v>
      </c>
      <c r="B27" s="92">
        <v>7.88</v>
      </c>
      <c r="C27" s="92">
        <v>2.2599999999999998</v>
      </c>
    </row>
    <row r="28" spans="1:3" x14ac:dyDescent="0.25">
      <c r="A28" s="91">
        <v>19</v>
      </c>
      <c r="B28" s="92">
        <v>7.98</v>
      </c>
      <c r="C28" s="92">
        <v>2.35</v>
      </c>
    </row>
    <row r="29" spans="1:3" x14ac:dyDescent="0.25">
      <c r="A29" s="91">
        <v>20</v>
      </c>
      <c r="B29" s="92">
        <v>8.1</v>
      </c>
      <c r="C29" s="92">
        <v>2.39</v>
      </c>
    </row>
    <row r="30" spans="1:3" x14ac:dyDescent="0.25">
      <c r="A30" s="91">
        <v>21</v>
      </c>
      <c r="B30" s="92">
        <v>8.2100000000000009</v>
      </c>
      <c r="C30" s="92">
        <v>2.4300000000000002</v>
      </c>
    </row>
    <row r="31" spans="1:3" x14ac:dyDescent="0.25">
      <c r="A31" s="91">
        <v>22</v>
      </c>
      <c r="B31" s="92">
        <v>8.32</v>
      </c>
      <c r="C31" s="92">
        <v>2.4700000000000002</v>
      </c>
    </row>
    <row r="32" spans="1:3" x14ac:dyDescent="0.25">
      <c r="A32" s="91">
        <v>23</v>
      </c>
      <c r="B32" s="92">
        <v>8.44</v>
      </c>
      <c r="C32" s="92">
        <v>2.5</v>
      </c>
    </row>
    <row r="33" spans="1:3" x14ac:dyDescent="0.25">
      <c r="A33" s="91">
        <v>24</v>
      </c>
      <c r="B33" s="92">
        <v>8.5500000000000007</v>
      </c>
      <c r="C33" s="92">
        <v>2.54</v>
      </c>
    </row>
    <row r="34" spans="1:3" x14ac:dyDescent="0.25">
      <c r="A34" s="91">
        <v>25</v>
      </c>
      <c r="B34" s="92">
        <v>8.67</v>
      </c>
      <c r="C34" s="92">
        <v>2.58</v>
      </c>
    </row>
    <row r="35" spans="1:3" x14ac:dyDescent="0.25">
      <c r="A35" s="91">
        <v>26</v>
      </c>
      <c r="B35" s="92">
        <v>8.7899999999999991</v>
      </c>
      <c r="C35" s="92">
        <v>2.62</v>
      </c>
    </row>
    <row r="36" spans="1:3" x14ac:dyDescent="0.25">
      <c r="A36" s="91">
        <v>27</v>
      </c>
      <c r="B36" s="92">
        <v>8.91</v>
      </c>
      <c r="C36" s="92">
        <v>2.66</v>
      </c>
    </row>
    <row r="37" spans="1:3" x14ac:dyDescent="0.25">
      <c r="A37" s="91">
        <v>28</v>
      </c>
      <c r="B37" s="92">
        <v>9.0399999999999991</v>
      </c>
      <c r="C37" s="92">
        <v>2.7</v>
      </c>
    </row>
    <row r="38" spans="1:3" x14ac:dyDescent="0.25">
      <c r="A38" s="91">
        <v>29</v>
      </c>
      <c r="B38" s="92">
        <v>9.16</v>
      </c>
      <c r="C38" s="92">
        <v>2.74</v>
      </c>
    </row>
    <row r="39" spans="1:3" x14ac:dyDescent="0.25">
      <c r="A39" s="91">
        <v>30</v>
      </c>
      <c r="B39" s="92">
        <v>9.2899999999999991</v>
      </c>
      <c r="C39" s="92">
        <v>2.78</v>
      </c>
    </row>
    <row r="40" spans="1:3" x14ac:dyDescent="0.25">
      <c r="A40" s="91">
        <v>31</v>
      </c>
      <c r="B40" s="92">
        <v>9.42</v>
      </c>
      <c r="C40" s="92">
        <v>2.82</v>
      </c>
    </row>
    <row r="41" spans="1:3" x14ac:dyDescent="0.25">
      <c r="A41" s="91">
        <v>32</v>
      </c>
      <c r="B41" s="92">
        <v>9.5500000000000007</v>
      </c>
      <c r="C41" s="92">
        <v>2.85</v>
      </c>
    </row>
    <row r="42" spans="1:3" x14ac:dyDescent="0.25">
      <c r="A42" s="91">
        <v>33</v>
      </c>
      <c r="B42" s="92">
        <v>9.68</v>
      </c>
      <c r="C42" s="92">
        <v>2.89</v>
      </c>
    </row>
    <row r="43" spans="1:3" x14ac:dyDescent="0.25">
      <c r="A43" s="91">
        <v>34</v>
      </c>
      <c r="B43" s="92">
        <v>9.82</v>
      </c>
      <c r="C43" s="92">
        <v>2.93</v>
      </c>
    </row>
    <row r="44" spans="1:3" x14ac:dyDescent="0.25">
      <c r="A44" s="91">
        <v>35</v>
      </c>
      <c r="B44" s="92">
        <v>9.9600000000000009</v>
      </c>
      <c r="C44" s="92">
        <v>2.96</v>
      </c>
    </row>
    <row r="45" spans="1:3" x14ac:dyDescent="0.25">
      <c r="A45" s="91">
        <v>36</v>
      </c>
      <c r="B45" s="92">
        <v>10.1</v>
      </c>
      <c r="C45" s="92">
        <v>3</v>
      </c>
    </row>
    <row r="46" spans="1:3" x14ac:dyDescent="0.25">
      <c r="A46" s="91">
        <v>37</v>
      </c>
      <c r="B46" s="92">
        <v>10.24</v>
      </c>
      <c r="C46" s="92">
        <v>3.04</v>
      </c>
    </row>
    <row r="47" spans="1:3" x14ac:dyDescent="0.25">
      <c r="A47" s="91">
        <v>38</v>
      </c>
      <c r="B47" s="92">
        <v>10.38</v>
      </c>
      <c r="C47" s="92">
        <v>3.07</v>
      </c>
    </row>
    <row r="48" spans="1:3" x14ac:dyDescent="0.25">
      <c r="A48" s="91">
        <v>39</v>
      </c>
      <c r="B48" s="92">
        <v>10.53</v>
      </c>
      <c r="C48" s="92">
        <v>3.11</v>
      </c>
    </row>
    <row r="49" spans="1:3" x14ac:dyDescent="0.25">
      <c r="A49" s="91">
        <v>40</v>
      </c>
      <c r="B49" s="92">
        <v>10.68</v>
      </c>
      <c r="C49" s="92">
        <v>3.14</v>
      </c>
    </row>
    <row r="50" spans="1:3" x14ac:dyDescent="0.25">
      <c r="A50" s="91">
        <v>41</v>
      </c>
      <c r="B50" s="92">
        <v>10.83</v>
      </c>
      <c r="C50" s="92">
        <v>3.18</v>
      </c>
    </row>
    <row r="51" spans="1:3" x14ac:dyDescent="0.25">
      <c r="A51" s="91">
        <v>42</v>
      </c>
      <c r="B51" s="92">
        <v>10.99</v>
      </c>
      <c r="C51" s="92">
        <v>3.21</v>
      </c>
    </row>
    <row r="52" spans="1:3" x14ac:dyDescent="0.25">
      <c r="A52" s="91">
        <v>43</v>
      </c>
      <c r="B52" s="92">
        <v>11.15</v>
      </c>
      <c r="C52" s="92">
        <v>3.24</v>
      </c>
    </row>
    <row r="53" spans="1:3" x14ac:dyDescent="0.25">
      <c r="A53" s="91">
        <v>44</v>
      </c>
      <c r="B53" s="92">
        <v>11.31</v>
      </c>
      <c r="C53" s="92">
        <v>3.27</v>
      </c>
    </row>
    <row r="54" spans="1:3" x14ac:dyDescent="0.25">
      <c r="A54" s="91">
        <v>45</v>
      </c>
      <c r="B54" s="92">
        <v>11.47</v>
      </c>
      <c r="C54" s="92">
        <v>3.3</v>
      </c>
    </row>
    <row r="55" spans="1:3" x14ac:dyDescent="0.25">
      <c r="A55" s="91">
        <v>46</v>
      </c>
      <c r="B55" s="92">
        <v>11.64</v>
      </c>
      <c r="C55" s="92">
        <v>3.33</v>
      </c>
    </row>
    <row r="56" spans="1:3" x14ac:dyDescent="0.25">
      <c r="A56" s="91">
        <v>47</v>
      </c>
      <c r="B56" s="92">
        <v>11.82</v>
      </c>
      <c r="C56" s="92">
        <v>3.35</v>
      </c>
    </row>
    <row r="57" spans="1:3" x14ac:dyDescent="0.25">
      <c r="A57" s="91">
        <v>48</v>
      </c>
      <c r="B57" s="92">
        <v>11.99</v>
      </c>
      <c r="C57" s="92">
        <v>3.38</v>
      </c>
    </row>
    <row r="58" spans="1:3" x14ac:dyDescent="0.25">
      <c r="A58" s="91">
        <v>49</v>
      </c>
      <c r="B58" s="92">
        <v>12.17</v>
      </c>
      <c r="C58" s="92">
        <v>3.4</v>
      </c>
    </row>
    <row r="59" spans="1:3" x14ac:dyDescent="0.25">
      <c r="A59" s="91">
        <v>50</v>
      </c>
      <c r="B59" s="92">
        <v>12.35</v>
      </c>
      <c r="C59" s="92">
        <v>3.43</v>
      </c>
    </row>
    <row r="60" spans="1:3" x14ac:dyDescent="0.25">
      <c r="A60" s="91">
        <v>51</v>
      </c>
      <c r="B60" s="92">
        <v>12.54</v>
      </c>
      <c r="C60" s="92">
        <v>3.45</v>
      </c>
    </row>
    <row r="61" spans="1:3" x14ac:dyDescent="0.25">
      <c r="A61" s="91">
        <v>52</v>
      </c>
      <c r="B61" s="92">
        <v>12.74</v>
      </c>
      <c r="C61" s="92">
        <v>3.47</v>
      </c>
    </row>
    <row r="62" spans="1:3" x14ac:dyDescent="0.25">
      <c r="A62" s="91">
        <v>53</v>
      </c>
      <c r="B62" s="92">
        <v>12.93</v>
      </c>
      <c r="C62" s="92">
        <v>3.49</v>
      </c>
    </row>
    <row r="63" spans="1:3" x14ac:dyDescent="0.25">
      <c r="A63" s="91">
        <v>54</v>
      </c>
      <c r="B63" s="92">
        <v>13.14</v>
      </c>
      <c r="C63" s="92">
        <v>3.5</v>
      </c>
    </row>
    <row r="64" spans="1:3" x14ac:dyDescent="0.25">
      <c r="A64" s="91">
        <v>55</v>
      </c>
      <c r="B64" s="92">
        <v>13.35</v>
      </c>
      <c r="C64" s="92">
        <v>3.52</v>
      </c>
    </row>
    <row r="65" spans="1:3" x14ac:dyDescent="0.25">
      <c r="A65" s="91">
        <v>56</v>
      </c>
      <c r="B65" s="92">
        <v>13.56</v>
      </c>
      <c r="C65" s="92">
        <v>3.53</v>
      </c>
    </row>
    <row r="66" spans="1:3" x14ac:dyDescent="0.25">
      <c r="A66" s="91">
        <v>57</v>
      </c>
      <c r="B66" s="92">
        <v>13.78</v>
      </c>
      <c r="C66" s="92">
        <v>3.54</v>
      </c>
    </row>
    <row r="67" spans="1:3" x14ac:dyDescent="0.25">
      <c r="A67" s="91">
        <v>58</v>
      </c>
      <c r="B67" s="92">
        <v>14.01</v>
      </c>
      <c r="C67" s="92">
        <v>3.55</v>
      </c>
    </row>
    <row r="68" spans="1:3" x14ac:dyDescent="0.25">
      <c r="A68" s="91">
        <v>59</v>
      </c>
      <c r="B68" s="92">
        <v>14.25</v>
      </c>
      <c r="C68" s="92">
        <v>3.56</v>
      </c>
    </row>
    <row r="69" spans="1:3" x14ac:dyDescent="0.25">
      <c r="A69" s="91">
        <v>60</v>
      </c>
      <c r="B69" s="92">
        <v>14.5</v>
      </c>
      <c r="C69" s="92">
        <v>3.56</v>
      </c>
    </row>
    <row r="70" spans="1:3" x14ac:dyDescent="0.25">
      <c r="A70" s="91">
        <v>61</v>
      </c>
      <c r="B70" s="92">
        <v>14.75</v>
      </c>
      <c r="C70" s="92">
        <v>3.56</v>
      </c>
    </row>
    <row r="71" spans="1:3" x14ac:dyDescent="0.25">
      <c r="A71" s="91">
        <v>62</v>
      </c>
      <c r="B71" s="92">
        <v>15.02</v>
      </c>
      <c r="C71" s="92">
        <v>3.55</v>
      </c>
    </row>
    <row r="72" spans="1:3" x14ac:dyDescent="0.25">
      <c r="A72" s="91">
        <v>63</v>
      </c>
      <c r="B72" s="92">
        <v>15.3</v>
      </c>
      <c r="C72" s="92">
        <v>3.54</v>
      </c>
    </row>
    <row r="73" spans="1:3" x14ac:dyDescent="0.25">
      <c r="A73" s="91">
        <v>64</v>
      </c>
      <c r="B73" s="92">
        <v>15.6</v>
      </c>
      <c r="C73" s="92">
        <v>3.53</v>
      </c>
    </row>
    <row r="74" spans="1:3" x14ac:dyDescent="0.25">
      <c r="A74" s="91">
        <v>65</v>
      </c>
      <c r="B74" s="92">
        <v>15.91</v>
      </c>
      <c r="C74" s="92">
        <v>3.51</v>
      </c>
    </row>
    <row r="75" spans="1:3" x14ac:dyDescent="0.25">
      <c r="A75" s="91">
        <v>66</v>
      </c>
      <c r="B75" s="92">
        <v>16.25</v>
      </c>
      <c r="C75" s="92">
        <v>3.48</v>
      </c>
    </row>
  </sheetData>
  <sheetProtection algorithmName="SHA-512" hashValue="te/lR5+Nj8wiAdaMrbj54njKFogRXpszm2PgQmh0d7MGrwDwO9XIdGZuVxhkjijnswjGpJEQiwOxtlTNY0VN7w==" saltValue="A3GCXkOMrHq6wtXRuIjvjQ==" spinCount="100000" sheet="1" objects="1" scenarios="1"/>
  <conditionalFormatting sqref="A26:A75">
    <cfRule type="expression" dxfId="1803" priority="23" stopIfTrue="1">
      <formula>MOD(ROW(),2)=0</formula>
    </cfRule>
    <cfRule type="expression" dxfId="1802" priority="24" stopIfTrue="1">
      <formula>MOD(ROW(),2)&lt;&gt;0</formula>
    </cfRule>
  </conditionalFormatting>
  <conditionalFormatting sqref="B26:C75">
    <cfRule type="expression" dxfId="1801" priority="25" stopIfTrue="1">
      <formula>MOD(ROW(),2)=0</formula>
    </cfRule>
    <cfRule type="expression" dxfId="1800" priority="26" stopIfTrue="1">
      <formula>MOD(ROW(),2)&lt;&gt;0</formula>
    </cfRule>
  </conditionalFormatting>
  <conditionalFormatting sqref="A6:A21">
    <cfRule type="expression" dxfId="1799" priority="17" stopIfTrue="1">
      <formula>MOD(ROW(),2)=0</formula>
    </cfRule>
    <cfRule type="expression" dxfId="1798" priority="18" stopIfTrue="1">
      <formula>MOD(ROW(),2)&lt;&gt;0</formula>
    </cfRule>
  </conditionalFormatting>
  <conditionalFormatting sqref="B6:C16">
    <cfRule type="expression" dxfId="1797" priority="9" stopIfTrue="1">
      <formula>MOD(ROW(),2)=0</formula>
    </cfRule>
    <cfRule type="expression" dxfId="1796" priority="10" stopIfTrue="1">
      <formula>MOD(ROW(),2)&lt;&gt;0</formula>
    </cfRule>
  </conditionalFormatting>
  <conditionalFormatting sqref="B18:C18 B17">
    <cfRule type="expression" dxfId="1795" priority="11" stopIfTrue="1">
      <formula>MOD(ROW(),2)=0</formula>
    </cfRule>
    <cfRule type="expression" dxfId="1794" priority="12" stopIfTrue="1">
      <formula>MOD(ROW(),2)&lt;&gt;0</formula>
    </cfRule>
  </conditionalFormatting>
  <conditionalFormatting sqref="C17">
    <cfRule type="expression" dxfId="1793" priority="7" stopIfTrue="1">
      <formula>MOD(ROW(),2)=0</formula>
    </cfRule>
    <cfRule type="expression" dxfId="1792" priority="8" stopIfTrue="1">
      <formula>MOD(ROW(),2)&lt;&gt;0</formula>
    </cfRule>
  </conditionalFormatting>
  <conditionalFormatting sqref="B20:B21">
    <cfRule type="expression" dxfId="1791" priority="3" stopIfTrue="1">
      <formula>MOD(ROW(),2)=0</formula>
    </cfRule>
    <cfRule type="expression" dxfId="1790" priority="4" stopIfTrue="1">
      <formula>MOD(ROW(),2)&lt;&gt;0</formula>
    </cfRule>
  </conditionalFormatting>
  <conditionalFormatting sqref="C19:C21">
    <cfRule type="expression" dxfId="1789" priority="5" stopIfTrue="1">
      <formula>MOD(ROW(),2)=0</formula>
    </cfRule>
    <cfRule type="expression" dxfId="1788" priority="6" stopIfTrue="1">
      <formula>MOD(ROW(),2)&lt;&gt;0</formula>
    </cfRule>
  </conditionalFormatting>
  <conditionalFormatting sqref="B19">
    <cfRule type="expression" dxfId="1787" priority="1" stopIfTrue="1">
      <formula>MOD(ROW(),2)=0</formula>
    </cfRule>
    <cfRule type="expression" dxfId="1786" priority="2" stopIfTrue="1">
      <formula>MOD(ROW(),2)&lt;&gt;0</formula>
    </cfRule>
  </conditionalFormatting>
  <hyperlinks>
    <hyperlink ref="B24" location="Assumptions!A1" display="Assumptions" xr:uid="{4E5BA230-2392-4B37-911A-16894FC93C12}"/>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47"/>
  <dimension ref="A1:K76"/>
  <sheetViews>
    <sheetView showGridLines="0" zoomScale="85" zoomScaleNormal="85" workbookViewId="0">
      <selection activeCell="A4" sqref="A4"/>
    </sheetView>
  </sheetViews>
  <sheetFormatPr defaultColWidth="10" defaultRowHeight="12.5" x14ac:dyDescent="0.25"/>
  <cols>
    <col min="1" max="1" width="31.6328125" style="28" customWidth="1"/>
    <col min="2" max="3" width="22.6328125" style="28" customWidth="1"/>
    <col min="4"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CETV - x-219</v>
      </c>
      <c r="B3" s="43"/>
      <c r="C3" s="43"/>
      <c r="D3" s="43"/>
      <c r="E3" s="43"/>
      <c r="F3" s="43"/>
      <c r="G3" s="43"/>
      <c r="H3" s="43"/>
      <c r="I3" s="43"/>
    </row>
    <row r="4" spans="1:11" x14ac:dyDescent="0.25">
      <c r="A4" s="45"/>
    </row>
    <row r="6" spans="1:11" ht="13" x14ac:dyDescent="0.3">
      <c r="A6" s="107" t="s">
        <v>606</v>
      </c>
      <c r="B6" s="78" t="s">
        <v>607</v>
      </c>
      <c r="C6" s="78"/>
    </row>
    <row r="7" spans="1:11" x14ac:dyDescent="0.25">
      <c r="A7" s="108" t="s">
        <v>273</v>
      </c>
      <c r="B7" s="79" t="s">
        <v>72</v>
      </c>
      <c r="C7" s="79"/>
    </row>
    <row r="8" spans="1:11" x14ac:dyDescent="0.25">
      <c r="A8" s="108" t="s">
        <v>274</v>
      </c>
      <c r="B8" s="79">
        <v>2015</v>
      </c>
      <c r="C8" s="79"/>
    </row>
    <row r="9" spans="1:11" x14ac:dyDescent="0.25">
      <c r="A9" s="108" t="s">
        <v>275</v>
      </c>
      <c r="B9" s="79" t="s">
        <v>287</v>
      </c>
      <c r="C9" s="79"/>
    </row>
    <row r="10" spans="1:11" ht="25" x14ac:dyDescent="0.25">
      <c r="A10" s="108" t="s">
        <v>6</v>
      </c>
      <c r="B10" s="79" t="s">
        <v>339</v>
      </c>
      <c r="C10" s="79"/>
    </row>
    <row r="11" spans="1:11" x14ac:dyDescent="0.25">
      <c r="A11" s="108" t="s">
        <v>276</v>
      </c>
      <c r="B11" s="79" t="s">
        <v>299</v>
      </c>
      <c r="C11" s="79"/>
    </row>
    <row r="12" spans="1:11" x14ac:dyDescent="0.25">
      <c r="A12" s="108" t="s">
        <v>277</v>
      </c>
      <c r="B12" s="79" t="s">
        <v>290</v>
      </c>
      <c r="C12" s="79"/>
    </row>
    <row r="13" spans="1:11" x14ac:dyDescent="0.25">
      <c r="A13" s="108" t="s">
        <v>614</v>
      </c>
      <c r="B13" s="79">
        <v>0</v>
      </c>
      <c r="C13" s="79"/>
    </row>
    <row r="14" spans="1:11" x14ac:dyDescent="0.25">
      <c r="A14" s="108" t="s">
        <v>279</v>
      </c>
      <c r="B14" s="79">
        <v>219</v>
      </c>
      <c r="C14" s="79"/>
    </row>
    <row r="15" spans="1:11" x14ac:dyDescent="0.25">
      <c r="A15" s="108" t="s">
        <v>617</v>
      </c>
      <c r="B15" s="79">
        <v>219</v>
      </c>
      <c r="C15" s="79"/>
    </row>
    <row r="16" spans="1:11" x14ac:dyDescent="0.25">
      <c r="A16" s="108" t="s">
        <v>281</v>
      </c>
      <c r="B16" s="79" t="s">
        <v>349</v>
      </c>
      <c r="C16" s="79"/>
    </row>
    <row r="17" spans="1:3" x14ac:dyDescent="0.25">
      <c r="A17" s="108" t="s">
        <v>282</v>
      </c>
      <c r="B17" s="203"/>
      <c r="C17" s="203"/>
    </row>
    <row r="18" spans="1:3" x14ac:dyDescent="0.25">
      <c r="A18" s="108" t="s">
        <v>283</v>
      </c>
      <c r="B18" s="142" t="str">
        <f>"24 May 2023"</f>
        <v>24 May 2023</v>
      </c>
      <c r="C18" s="79"/>
    </row>
    <row r="19" spans="1:3" x14ac:dyDescent="0.25">
      <c r="A19" s="108" t="s">
        <v>284</v>
      </c>
      <c r="B19" s="142">
        <v>45014</v>
      </c>
      <c r="C19" s="79"/>
    </row>
    <row r="20" spans="1:3" x14ac:dyDescent="0.25">
      <c r="A20" s="108" t="s">
        <v>285</v>
      </c>
      <c r="B20" s="79" t="s">
        <v>293</v>
      </c>
      <c r="C20" s="79"/>
    </row>
    <row r="21" spans="1:3" x14ac:dyDescent="0.25">
      <c r="A21" s="108" t="s">
        <v>689</v>
      </c>
      <c r="B21" s="79" t="s">
        <v>294</v>
      </c>
      <c r="C21" s="79"/>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90" t="s">
        <v>412</v>
      </c>
      <c r="B26" s="90" t="s">
        <v>690</v>
      </c>
      <c r="C26" s="90" t="s">
        <v>697</v>
      </c>
    </row>
    <row r="27" spans="1:3" x14ac:dyDescent="0.25">
      <c r="A27" s="91">
        <v>18</v>
      </c>
      <c r="B27" s="92">
        <v>7.47</v>
      </c>
      <c r="C27" s="92">
        <v>2.27</v>
      </c>
    </row>
    <row r="28" spans="1:3" x14ac:dyDescent="0.25">
      <c r="A28" s="91">
        <v>19</v>
      </c>
      <c r="B28" s="92">
        <v>7.57</v>
      </c>
      <c r="C28" s="92">
        <v>2.36</v>
      </c>
    </row>
    <row r="29" spans="1:3" x14ac:dyDescent="0.25">
      <c r="A29" s="91">
        <v>20</v>
      </c>
      <c r="B29" s="92">
        <v>7.67</v>
      </c>
      <c r="C29" s="92">
        <v>2.4</v>
      </c>
    </row>
    <row r="30" spans="1:3" x14ac:dyDescent="0.25">
      <c r="A30" s="91">
        <v>21</v>
      </c>
      <c r="B30" s="92">
        <v>7.78</v>
      </c>
      <c r="C30" s="92">
        <v>2.44</v>
      </c>
    </row>
    <row r="31" spans="1:3" x14ac:dyDescent="0.25">
      <c r="A31" s="91">
        <v>22</v>
      </c>
      <c r="B31" s="92">
        <v>7.88</v>
      </c>
      <c r="C31" s="92">
        <v>2.48</v>
      </c>
    </row>
    <row r="32" spans="1:3" x14ac:dyDescent="0.25">
      <c r="A32" s="91">
        <v>23</v>
      </c>
      <c r="B32" s="92">
        <v>7.99</v>
      </c>
      <c r="C32" s="92">
        <v>2.52</v>
      </c>
    </row>
    <row r="33" spans="1:3" x14ac:dyDescent="0.25">
      <c r="A33" s="91">
        <v>24</v>
      </c>
      <c r="B33" s="92">
        <v>8.1</v>
      </c>
      <c r="C33" s="92">
        <v>2.56</v>
      </c>
    </row>
    <row r="34" spans="1:3" x14ac:dyDescent="0.25">
      <c r="A34" s="91">
        <v>25</v>
      </c>
      <c r="B34" s="92">
        <v>8.2100000000000009</v>
      </c>
      <c r="C34" s="92">
        <v>2.6</v>
      </c>
    </row>
    <row r="35" spans="1:3" x14ac:dyDescent="0.25">
      <c r="A35" s="91">
        <v>26</v>
      </c>
      <c r="B35" s="92">
        <v>8.32</v>
      </c>
      <c r="C35" s="92">
        <v>2.64</v>
      </c>
    </row>
    <row r="36" spans="1:3" x14ac:dyDescent="0.25">
      <c r="A36" s="91">
        <v>27</v>
      </c>
      <c r="B36" s="92">
        <v>8.44</v>
      </c>
      <c r="C36" s="92">
        <v>2.68</v>
      </c>
    </row>
    <row r="37" spans="1:3" x14ac:dyDescent="0.25">
      <c r="A37" s="91">
        <v>28</v>
      </c>
      <c r="B37" s="92">
        <v>8.5500000000000007</v>
      </c>
      <c r="C37" s="92">
        <v>2.72</v>
      </c>
    </row>
    <row r="38" spans="1:3" x14ac:dyDescent="0.25">
      <c r="A38" s="91">
        <v>29</v>
      </c>
      <c r="B38" s="92">
        <v>8.67</v>
      </c>
      <c r="C38" s="92">
        <v>2.76</v>
      </c>
    </row>
    <row r="39" spans="1:3" x14ac:dyDescent="0.25">
      <c r="A39" s="91">
        <v>30</v>
      </c>
      <c r="B39" s="92">
        <v>8.7899999999999991</v>
      </c>
      <c r="C39" s="92">
        <v>2.79</v>
      </c>
    </row>
    <row r="40" spans="1:3" x14ac:dyDescent="0.25">
      <c r="A40" s="91">
        <v>31</v>
      </c>
      <c r="B40" s="92">
        <v>8.91</v>
      </c>
      <c r="C40" s="92">
        <v>2.83</v>
      </c>
    </row>
    <row r="41" spans="1:3" x14ac:dyDescent="0.25">
      <c r="A41" s="91">
        <v>32</v>
      </c>
      <c r="B41" s="92">
        <v>9.0299999999999994</v>
      </c>
      <c r="C41" s="92">
        <v>2.87</v>
      </c>
    </row>
    <row r="42" spans="1:3" x14ac:dyDescent="0.25">
      <c r="A42" s="91">
        <v>33</v>
      </c>
      <c r="B42" s="92">
        <v>9.16</v>
      </c>
      <c r="C42" s="92">
        <v>2.91</v>
      </c>
    </row>
    <row r="43" spans="1:3" x14ac:dyDescent="0.25">
      <c r="A43" s="91">
        <v>34</v>
      </c>
      <c r="B43" s="92">
        <v>9.2799999999999994</v>
      </c>
      <c r="C43" s="92">
        <v>2.95</v>
      </c>
    </row>
    <row r="44" spans="1:3" x14ac:dyDescent="0.25">
      <c r="A44" s="91">
        <v>35</v>
      </c>
      <c r="B44" s="92">
        <v>9.41</v>
      </c>
      <c r="C44" s="92">
        <v>2.98</v>
      </c>
    </row>
    <row r="45" spans="1:3" x14ac:dyDescent="0.25">
      <c r="A45" s="91">
        <v>36</v>
      </c>
      <c r="B45" s="92">
        <v>9.5399999999999991</v>
      </c>
      <c r="C45" s="92">
        <v>3.02</v>
      </c>
    </row>
    <row r="46" spans="1:3" x14ac:dyDescent="0.25">
      <c r="A46" s="91">
        <v>37</v>
      </c>
      <c r="B46" s="92">
        <v>9.68</v>
      </c>
      <c r="C46" s="92">
        <v>3.06</v>
      </c>
    </row>
    <row r="47" spans="1:3" x14ac:dyDescent="0.25">
      <c r="A47" s="91">
        <v>38</v>
      </c>
      <c r="B47" s="92">
        <v>9.81</v>
      </c>
      <c r="C47" s="92">
        <v>3.09</v>
      </c>
    </row>
    <row r="48" spans="1:3" x14ac:dyDescent="0.25">
      <c r="A48" s="91">
        <v>39</v>
      </c>
      <c r="B48" s="92">
        <v>9.9499999999999993</v>
      </c>
      <c r="C48" s="92">
        <v>3.13</v>
      </c>
    </row>
    <row r="49" spans="1:3" x14ac:dyDescent="0.25">
      <c r="A49" s="91">
        <v>40</v>
      </c>
      <c r="B49" s="92">
        <v>10.09</v>
      </c>
      <c r="C49" s="92">
        <v>3.16</v>
      </c>
    </row>
    <row r="50" spans="1:3" x14ac:dyDescent="0.25">
      <c r="A50" s="91">
        <v>41</v>
      </c>
      <c r="B50" s="92">
        <v>10.23</v>
      </c>
      <c r="C50" s="92">
        <v>3.2</v>
      </c>
    </row>
    <row r="51" spans="1:3" x14ac:dyDescent="0.25">
      <c r="A51" s="91">
        <v>42</v>
      </c>
      <c r="B51" s="92">
        <v>10.38</v>
      </c>
      <c r="C51" s="92">
        <v>3.23</v>
      </c>
    </row>
    <row r="52" spans="1:3" x14ac:dyDescent="0.25">
      <c r="A52" s="91">
        <v>43</v>
      </c>
      <c r="B52" s="92">
        <v>10.52</v>
      </c>
      <c r="C52" s="92">
        <v>3.26</v>
      </c>
    </row>
    <row r="53" spans="1:3" x14ac:dyDescent="0.25">
      <c r="A53" s="91">
        <v>44</v>
      </c>
      <c r="B53" s="92">
        <v>10.68</v>
      </c>
      <c r="C53" s="92">
        <v>3.29</v>
      </c>
    </row>
    <row r="54" spans="1:3" x14ac:dyDescent="0.25">
      <c r="A54" s="91">
        <v>45</v>
      </c>
      <c r="B54" s="92">
        <v>10.83</v>
      </c>
      <c r="C54" s="92">
        <v>3.32</v>
      </c>
    </row>
    <row r="55" spans="1:3" x14ac:dyDescent="0.25">
      <c r="A55" s="91">
        <v>46</v>
      </c>
      <c r="B55" s="92">
        <v>10.99</v>
      </c>
      <c r="C55" s="92">
        <v>3.35</v>
      </c>
    </row>
    <row r="56" spans="1:3" x14ac:dyDescent="0.25">
      <c r="A56" s="91">
        <v>47</v>
      </c>
      <c r="B56" s="92">
        <v>11.15</v>
      </c>
      <c r="C56" s="92">
        <v>3.38</v>
      </c>
    </row>
    <row r="57" spans="1:3" x14ac:dyDescent="0.25">
      <c r="A57" s="91">
        <v>48</v>
      </c>
      <c r="B57" s="92">
        <v>11.31</v>
      </c>
      <c r="C57" s="92">
        <v>3.41</v>
      </c>
    </row>
    <row r="58" spans="1:3" x14ac:dyDescent="0.25">
      <c r="A58" s="91">
        <v>49</v>
      </c>
      <c r="B58" s="92">
        <v>11.48</v>
      </c>
      <c r="C58" s="92">
        <v>3.43</v>
      </c>
    </row>
    <row r="59" spans="1:3" x14ac:dyDescent="0.25">
      <c r="A59" s="91">
        <v>50</v>
      </c>
      <c r="B59" s="92">
        <v>11.65</v>
      </c>
      <c r="C59" s="92">
        <v>3.45</v>
      </c>
    </row>
    <row r="60" spans="1:3" x14ac:dyDescent="0.25">
      <c r="A60" s="91">
        <v>51</v>
      </c>
      <c r="B60" s="92">
        <v>11.82</v>
      </c>
      <c r="C60" s="92">
        <v>3.47</v>
      </c>
    </row>
    <row r="61" spans="1:3" x14ac:dyDescent="0.25">
      <c r="A61" s="91">
        <v>52</v>
      </c>
      <c r="B61" s="92">
        <v>12</v>
      </c>
      <c r="C61" s="92">
        <v>3.5</v>
      </c>
    </row>
    <row r="62" spans="1:3" x14ac:dyDescent="0.25">
      <c r="A62" s="91">
        <v>53</v>
      </c>
      <c r="B62" s="92">
        <v>12.19</v>
      </c>
      <c r="C62" s="92">
        <v>3.51</v>
      </c>
    </row>
    <row r="63" spans="1:3" x14ac:dyDescent="0.25">
      <c r="A63" s="91">
        <v>54</v>
      </c>
      <c r="B63" s="92">
        <v>12.38</v>
      </c>
      <c r="C63" s="92">
        <v>3.53</v>
      </c>
    </row>
    <row r="64" spans="1:3" x14ac:dyDescent="0.25">
      <c r="A64" s="91">
        <v>55</v>
      </c>
      <c r="B64" s="92">
        <v>12.57</v>
      </c>
      <c r="C64" s="92">
        <v>3.55</v>
      </c>
    </row>
    <row r="65" spans="1:3" x14ac:dyDescent="0.25">
      <c r="A65" s="91">
        <v>56</v>
      </c>
      <c r="B65" s="92">
        <v>12.77</v>
      </c>
      <c r="C65" s="92">
        <v>3.56</v>
      </c>
    </row>
    <row r="66" spans="1:3" x14ac:dyDescent="0.25">
      <c r="A66" s="91">
        <v>57</v>
      </c>
      <c r="B66" s="92">
        <v>12.98</v>
      </c>
      <c r="C66" s="92">
        <v>3.57</v>
      </c>
    </row>
    <row r="67" spans="1:3" x14ac:dyDescent="0.25">
      <c r="A67" s="91">
        <v>58</v>
      </c>
      <c r="B67" s="92">
        <v>13.19</v>
      </c>
      <c r="C67" s="92">
        <v>3.58</v>
      </c>
    </row>
    <row r="68" spans="1:3" x14ac:dyDescent="0.25">
      <c r="A68" s="91">
        <v>59</v>
      </c>
      <c r="B68" s="92">
        <v>13.41</v>
      </c>
      <c r="C68" s="92">
        <v>3.59</v>
      </c>
    </row>
    <row r="69" spans="1:3" x14ac:dyDescent="0.25">
      <c r="A69" s="91">
        <v>60</v>
      </c>
      <c r="B69" s="92">
        <v>13.64</v>
      </c>
      <c r="C69" s="92">
        <v>3.59</v>
      </c>
    </row>
    <row r="70" spans="1:3" x14ac:dyDescent="0.25">
      <c r="A70" s="91">
        <v>61</v>
      </c>
      <c r="B70" s="92">
        <v>13.88</v>
      </c>
      <c r="C70" s="92">
        <v>3.59</v>
      </c>
    </row>
    <row r="71" spans="1:3" x14ac:dyDescent="0.25">
      <c r="A71" s="91">
        <v>62</v>
      </c>
      <c r="B71" s="92">
        <v>14.13</v>
      </c>
      <c r="C71" s="92">
        <v>3.58</v>
      </c>
    </row>
    <row r="72" spans="1:3" x14ac:dyDescent="0.25">
      <c r="A72" s="91">
        <v>63</v>
      </c>
      <c r="B72" s="92">
        <v>14.39</v>
      </c>
      <c r="C72" s="92">
        <v>3.57</v>
      </c>
    </row>
    <row r="73" spans="1:3" x14ac:dyDescent="0.25">
      <c r="A73" s="91">
        <v>64</v>
      </c>
      <c r="B73" s="92">
        <v>14.67</v>
      </c>
      <c r="C73" s="92">
        <v>3.56</v>
      </c>
    </row>
    <row r="74" spans="1:3" x14ac:dyDescent="0.25">
      <c r="A74" s="91">
        <v>65</v>
      </c>
      <c r="B74" s="92">
        <v>14.96</v>
      </c>
      <c r="C74" s="92">
        <v>3.54</v>
      </c>
    </row>
    <row r="75" spans="1:3" x14ac:dyDescent="0.25">
      <c r="A75" s="91">
        <v>66</v>
      </c>
      <c r="B75" s="92">
        <v>15.27</v>
      </c>
      <c r="C75" s="92">
        <v>3.51</v>
      </c>
    </row>
    <row r="76" spans="1:3" x14ac:dyDescent="0.25">
      <c r="A76" s="91">
        <v>67</v>
      </c>
      <c r="B76" s="92">
        <v>15.6</v>
      </c>
      <c r="C76" s="92">
        <v>3.48</v>
      </c>
    </row>
  </sheetData>
  <sheetProtection algorithmName="SHA-512" hashValue="lEnfNzbYbHwMqp0cjiVb/jmy4/G0y7rh6f8Ixq7w0CQHfUPN/TR35bS/7Pac9Ot22JSQtOMfr9zNBcfNNfrhvA==" saltValue="R+kDL/jvK6McpRKA47fsww==" spinCount="100000" sheet="1" objects="1" scenarios="1"/>
  <conditionalFormatting sqref="A26:A76">
    <cfRule type="expression" dxfId="1785" priority="23" stopIfTrue="1">
      <formula>MOD(ROW(),2)=0</formula>
    </cfRule>
    <cfRule type="expression" dxfId="1784" priority="24" stopIfTrue="1">
      <formula>MOD(ROW(),2)&lt;&gt;0</formula>
    </cfRule>
  </conditionalFormatting>
  <conditionalFormatting sqref="B26:C76">
    <cfRule type="expression" dxfId="1783" priority="25" stopIfTrue="1">
      <formula>MOD(ROW(),2)=0</formula>
    </cfRule>
    <cfRule type="expression" dxfId="1782" priority="26" stopIfTrue="1">
      <formula>MOD(ROW(),2)&lt;&gt;0</formula>
    </cfRule>
  </conditionalFormatting>
  <conditionalFormatting sqref="A6:A21">
    <cfRule type="expression" dxfId="1781" priority="17" stopIfTrue="1">
      <formula>MOD(ROW(),2)=0</formula>
    </cfRule>
    <cfRule type="expression" dxfId="1780" priority="18" stopIfTrue="1">
      <formula>MOD(ROW(),2)&lt;&gt;0</formula>
    </cfRule>
  </conditionalFormatting>
  <conditionalFormatting sqref="B6:C16">
    <cfRule type="expression" dxfId="1779" priority="9" stopIfTrue="1">
      <formula>MOD(ROW(),2)=0</formula>
    </cfRule>
    <cfRule type="expression" dxfId="1778" priority="10" stopIfTrue="1">
      <formula>MOD(ROW(),2)&lt;&gt;0</formula>
    </cfRule>
  </conditionalFormatting>
  <conditionalFormatting sqref="B18:C18 B17">
    <cfRule type="expression" dxfId="1777" priority="11" stopIfTrue="1">
      <formula>MOD(ROW(),2)=0</formula>
    </cfRule>
    <cfRule type="expression" dxfId="1776" priority="12" stopIfTrue="1">
      <formula>MOD(ROW(),2)&lt;&gt;0</formula>
    </cfRule>
  </conditionalFormatting>
  <conditionalFormatting sqref="C17">
    <cfRule type="expression" dxfId="1775" priority="7" stopIfTrue="1">
      <formula>MOD(ROW(),2)=0</formula>
    </cfRule>
    <cfRule type="expression" dxfId="1774" priority="8" stopIfTrue="1">
      <formula>MOD(ROW(),2)&lt;&gt;0</formula>
    </cfRule>
  </conditionalFormatting>
  <conditionalFormatting sqref="B20:B21">
    <cfRule type="expression" dxfId="1773" priority="3" stopIfTrue="1">
      <formula>MOD(ROW(),2)=0</formula>
    </cfRule>
    <cfRule type="expression" dxfId="1772" priority="4" stopIfTrue="1">
      <formula>MOD(ROW(),2)&lt;&gt;0</formula>
    </cfRule>
  </conditionalFormatting>
  <conditionalFormatting sqref="C19:C21">
    <cfRule type="expression" dxfId="1771" priority="5" stopIfTrue="1">
      <formula>MOD(ROW(),2)=0</formula>
    </cfRule>
    <cfRule type="expression" dxfId="1770" priority="6" stopIfTrue="1">
      <formula>MOD(ROW(),2)&lt;&gt;0</formula>
    </cfRule>
  </conditionalFormatting>
  <conditionalFormatting sqref="B19">
    <cfRule type="expression" dxfId="1769" priority="1" stopIfTrue="1">
      <formula>MOD(ROW(),2)=0</formula>
    </cfRule>
    <cfRule type="expression" dxfId="1768" priority="2" stopIfTrue="1">
      <formula>MOD(ROW(),2)&lt;&gt;0</formula>
    </cfRule>
  </conditionalFormatting>
  <hyperlinks>
    <hyperlink ref="B24" location="Assumptions!A1" display="Assumptions" xr:uid="{4A0A9044-223C-4491-893B-8C1AFE86E2BE}"/>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FFC000"/>
  </sheetPr>
  <dimension ref="A1:C62"/>
  <sheetViews>
    <sheetView showGridLines="0" zoomScale="85" zoomScaleNormal="85" workbookViewId="0">
      <pane ySplit="9" topLeftCell="A35" activePane="bottomLeft" state="frozen"/>
      <selection activeCell="A4" sqref="A4"/>
      <selection pane="bottomLeft" activeCell="A4" sqref="A4"/>
    </sheetView>
  </sheetViews>
  <sheetFormatPr defaultRowHeight="12.5" x14ac:dyDescent="0.25"/>
  <cols>
    <col min="1" max="1" width="66.6328125" customWidth="1"/>
    <col min="2" max="2" width="3.36328125" customWidth="1"/>
    <col min="3" max="3" width="62.54296875" customWidth="1"/>
    <col min="248" max="248" width="66.6328125" customWidth="1"/>
    <col min="249" max="249" width="3.36328125" customWidth="1"/>
    <col min="250" max="250" width="62.54296875" customWidth="1"/>
    <col min="504" max="504" width="66.6328125" customWidth="1"/>
    <col min="505" max="505" width="3.36328125" customWidth="1"/>
    <col min="506" max="506" width="62.54296875" customWidth="1"/>
    <col min="760" max="760" width="66.6328125" customWidth="1"/>
    <col min="761" max="761" width="3.36328125" customWidth="1"/>
    <col min="762" max="762" width="62.54296875" customWidth="1"/>
    <col min="1016" max="1016" width="66.6328125" customWidth="1"/>
    <col min="1017" max="1017" width="3.36328125" customWidth="1"/>
    <col min="1018" max="1018" width="62.54296875" customWidth="1"/>
    <col min="1272" max="1272" width="66.6328125" customWidth="1"/>
    <col min="1273" max="1273" width="3.36328125" customWidth="1"/>
    <col min="1274" max="1274" width="62.54296875" customWidth="1"/>
    <col min="1528" max="1528" width="66.6328125" customWidth="1"/>
    <col min="1529" max="1529" width="3.36328125" customWidth="1"/>
    <col min="1530" max="1530" width="62.54296875" customWidth="1"/>
    <col min="1784" max="1784" width="66.6328125" customWidth="1"/>
    <col min="1785" max="1785" width="3.36328125" customWidth="1"/>
    <col min="1786" max="1786" width="62.54296875" customWidth="1"/>
    <col min="2040" max="2040" width="66.6328125" customWidth="1"/>
    <col min="2041" max="2041" width="3.36328125" customWidth="1"/>
    <col min="2042" max="2042" width="62.54296875" customWidth="1"/>
    <col min="2296" max="2296" width="66.6328125" customWidth="1"/>
    <col min="2297" max="2297" width="3.36328125" customWidth="1"/>
    <col min="2298" max="2298" width="62.54296875" customWidth="1"/>
    <col min="2552" max="2552" width="66.6328125" customWidth="1"/>
    <col min="2553" max="2553" width="3.36328125" customWidth="1"/>
    <col min="2554" max="2554" width="62.54296875" customWidth="1"/>
    <col min="2808" max="2808" width="66.6328125" customWidth="1"/>
    <col min="2809" max="2809" width="3.36328125" customWidth="1"/>
    <col min="2810" max="2810" width="62.54296875" customWidth="1"/>
    <col min="3064" max="3064" width="66.6328125" customWidth="1"/>
    <col min="3065" max="3065" width="3.36328125" customWidth="1"/>
    <col min="3066" max="3066" width="62.54296875" customWidth="1"/>
    <col min="3320" max="3320" width="66.6328125" customWidth="1"/>
    <col min="3321" max="3321" width="3.36328125" customWidth="1"/>
    <col min="3322" max="3322" width="62.54296875" customWidth="1"/>
    <col min="3576" max="3576" width="66.6328125" customWidth="1"/>
    <col min="3577" max="3577" width="3.36328125" customWidth="1"/>
    <col min="3578" max="3578" width="62.54296875" customWidth="1"/>
    <col min="3832" max="3832" width="66.6328125" customWidth="1"/>
    <col min="3833" max="3833" width="3.36328125" customWidth="1"/>
    <col min="3834" max="3834" width="62.54296875" customWidth="1"/>
    <col min="4088" max="4088" width="66.6328125" customWidth="1"/>
    <col min="4089" max="4089" width="3.36328125" customWidth="1"/>
    <col min="4090" max="4090" width="62.54296875" customWidth="1"/>
    <col min="4344" max="4344" width="66.6328125" customWidth="1"/>
    <col min="4345" max="4345" width="3.36328125" customWidth="1"/>
    <col min="4346" max="4346" width="62.54296875" customWidth="1"/>
    <col min="4600" max="4600" width="66.6328125" customWidth="1"/>
    <col min="4601" max="4601" width="3.36328125" customWidth="1"/>
    <col min="4602" max="4602" width="62.54296875" customWidth="1"/>
    <col min="4856" max="4856" width="66.6328125" customWidth="1"/>
    <col min="4857" max="4857" width="3.36328125" customWidth="1"/>
    <col min="4858" max="4858" width="62.54296875" customWidth="1"/>
    <col min="5112" max="5112" width="66.6328125" customWidth="1"/>
    <col min="5113" max="5113" width="3.36328125" customWidth="1"/>
    <col min="5114" max="5114" width="62.54296875" customWidth="1"/>
    <col min="5368" max="5368" width="66.6328125" customWidth="1"/>
    <col min="5369" max="5369" width="3.36328125" customWidth="1"/>
    <col min="5370" max="5370" width="62.54296875" customWidth="1"/>
    <col min="5624" max="5624" width="66.6328125" customWidth="1"/>
    <col min="5625" max="5625" width="3.36328125" customWidth="1"/>
    <col min="5626" max="5626" width="62.54296875" customWidth="1"/>
    <col min="5880" max="5880" width="66.6328125" customWidth="1"/>
    <col min="5881" max="5881" width="3.36328125" customWidth="1"/>
    <col min="5882" max="5882" width="62.54296875" customWidth="1"/>
    <col min="6136" max="6136" width="66.6328125" customWidth="1"/>
    <col min="6137" max="6137" width="3.36328125" customWidth="1"/>
    <col min="6138" max="6138" width="62.54296875" customWidth="1"/>
    <col min="6392" max="6392" width="66.6328125" customWidth="1"/>
    <col min="6393" max="6393" width="3.36328125" customWidth="1"/>
    <col min="6394" max="6394" width="62.54296875" customWidth="1"/>
    <col min="6648" max="6648" width="66.6328125" customWidth="1"/>
    <col min="6649" max="6649" width="3.36328125" customWidth="1"/>
    <col min="6650" max="6650" width="62.54296875" customWidth="1"/>
    <col min="6904" max="6904" width="66.6328125" customWidth="1"/>
    <col min="6905" max="6905" width="3.36328125" customWidth="1"/>
    <col min="6906" max="6906" width="62.54296875" customWidth="1"/>
    <col min="7160" max="7160" width="66.6328125" customWidth="1"/>
    <col min="7161" max="7161" width="3.36328125" customWidth="1"/>
    <col min="7162" max="7162" width="62.54296875" customWidth="1"/>
    <col min="7416" max="7416" width="66.6328125" customWidth="1"/>
    <col min="7417" max="7417" width="3.36328125" customWidth="1"/>
    <col min="7418" max="7418" width="62.54296875" customWidth="1"/>
    <col min="7672" max="7672" width="66.6328125" customWidth="1"/>
    <col min="7673" max="7673" width="3.36328125" customWidth="1"/>
    <col min="7674" max="7674" width="62.54296875" customWidth="1"/>
    <col min="7928" max="7928" width="66.6328125" customWidth="1"/>
    <col min="7929" max="7929" width="3.36328125" customWidth="1"/>
    <col min="7930" max="7930" width="62.54296875" customWidth="1"/>
    <col min="8184" max="8184" width="66.6328125" customWidth="1"/>
    <col min="8185" max="8185" width="3.36328125" customWidth="1"/>
    <col min="8186" max="8186" width="62.54296875" customWidth="1"/>
    <col min="8440" max="8440" width="66.6328125" customWidth="1"/>
    <col min="8441" max="8441" width="3.36328125" customWidth="1"/>
    <col min="8442" max="8442" width="62.54296875" customWidth="1"/>
    <col min="8696" max="8696" width="66.6328125" customWidth="1"/>
    <col min="8697" max="8697" width="3.36328125" customWidth="1"/>
    <col min="8698" max="8698" width="62.54296875" customWidth="1"/>
    <col min="8952" max="8952" width="66.6328125" customWidth="1"/>
    <col min="8953" max="8953" width="3.36328125" customWidth="1"/>
    <col min="8954" max="8954" width="62.54296875" customWidth="1"/>
    <col min="9208" max="9208" width="66.6328125" customWidth="1"/>
    <col min="9209" max="9209" width="3.36328125" customWidth="1"/>
    <col min="9210" max="9210" width="62.54296875" customWidth="1"/>
    <col min="9464" max="9464" width="66.6328125" customWidth="1"/>
    <col min="9465" max="9465" width="3.36328125" customWidth="1"/>
    <col min="9466" max="9466" width="62.54296875" customWidth="1"/>
    <col min="9720" max="9720" width="66.6328125" customWidth="1"/>
    <col min="9721" max="9721" width="3.36328125" customWidth="1"/>
    <col min="9722" max="9722" width="62.54296875" customWidth="1"/>
    <col min="9976" max="9976" width="66.6328125" customWidth="1"/>
    <col min="9977" max="9977" width="3.36328125" customWidth="1"/>
    <col min="9978" max="9978" width="62.54296875" customWidth="1"/>
    <col min="10232" max="10232" width="66.6328125" customWidth="1"/>
    <col min="10233" max="10233" width="3.36328125" customWidth="1"/>
    <col min="10234" max="10234" width="62.54296875" customWidth="1"/>
    <col min="10488" max="10488" width="66.6328125" customWidth="1"/>
    <col min="10489" max="10489" width="3.36328125" customWidth="1"/>
    <col min="10490" max="10490" width="62.54296875" customWidth="1"/>
    <col min="10744" max="10744" width="66.6328125" customWidth="1"/>
    <col min="10745" max="10745" width="3.36328125" customWidth="1"/>
    <col min="10746" max="10746" width="62.54296875" customWidth="1"/>
    <col min="11000" max="11000" width="66.6328125" customWidth="1"/>
    <col min="11001" max="11001" width="3.36328125" customWidth="1"/>
    <col min="11002" max="11002" width="62.54296875" customWidth="1"/>
    <col min="11256" max="11256" width="66.6328125" customWidth="1"/>
    <col min="11257" max="11257" width="3.36328125" customWidth="1"/>
    <col min="11258" max="11258" width="62.54296875" customWidth="1"/>
    <col min="11512" max="11512" width="66.6328125" customWidth="1"/>
    <col min="11513" max="11513" width="3.36328125" customWidth="1"/>
    <col min="11514" max="11514" width="62.54296875" customWidth="1"/>
    <col min="11768" max="11768" width="66.6328125" customWidth="1"/>
    <col min="11769" max="11769" width="3.36328125" customWidth="1"/>
    <col min="11770" max="11770" width="62.54296875" customWidth="1"/>
    <col min="12024" max="12024" width="66.6328125" customWidth="1"/>
    <col min="12025" max="12025" width="3.36328125" customWidth="1"/>
    <col min="12026" max="12026" width="62.54296875" customWidth="1"/>
    <col min="12280" max="12280" width="66.6328125" customWidth="1"/>
    <col min="12281" max="12281" width="3.36328125" customWidth="1"/>
    <col min="12282" max="12282" width="62.54296875" customWidth="1"/>
    <col min="12536" max="12536" width="66.6328125" customWidth="1"/>
    <col min="12537" max="12537" width="3.36328125" customWidth="1"/>
    <col min="12538" max="12538" width="62.54296875" customWidth="1"/>
    <col min="12792" max="12792" width="66.6328125" customWidth="1"/>
    <col min="12793" max="12793" width="3.36328125" customWidth="1"/>
    <col min="12794" max="12794" width="62.54296875" customWidth="1"/>
    <col min="13048" max="13048" width="66.6328125" customWidth="1"/>
    <col min="13049" max="13049" width="3.36328125" customWidth="1"/>
    <col min="13050" max="13050" width="62.54296875" customWidth="1"/>
    <col min="13304" max="13304" width="66.6328125" customWidth="1"/>
    <col min="13305" max="13305" width="3.36328125" customWidth="1"/>
    <col min="13306" max="13306" width="62.54296875" customWidth="1"/>
    <col min="13560" max="13560" width="66.6328125" customWidth="1"/>
    <col min="13561" max="13561" width="3.36328125" customWidth="1"/>
    <col min="13562" max="13562" width="62.54296875" customWidth="1"/>
    <col min="13816" max="13816" width="66.6328125" customWidth="1"/>
    <col min="13817" max="13817" width="3.36328125" customWidth="1"/>
    <col min="13818" max="13818" width="62.54296875" customWidth="1"/>
    <col min="14072" max="14072" width="66.6328125" customWidth="1"/>
    <col min="14073" max="14073" width="3.36328125" customWidth="1"/>
    <col min="14074" max="14074" width="62.54296875" customWidth="1"/>
    <col min="14328" max="14328" width="66.6328125" customWidth="1"/>
    <col min="14329" max="14329" width="3.36328125" customWidth="1"/>
    <col min="14330" max="14330" width="62.54296875" customWidth="1"/>
    <col min="14584" max="14584" width="66.6328125" customWidth="1"/>
    <col min="14585" max="14585" width="3.36328125" customWidth="1"/>
    <col min="14586" max="14586" width="62.54296875" customWidth="1"/>
    <col min="14840" max="14840" width="66.6328125" customWidth="1"/>
    <col min="14841" max="14841" width="3.36328125" customWidth="1"/>
    <col min="14842" max="14842" width="62.54296875" customWidth="1"/>
    <col min="15096" max="15096" width="66.6328125" customWidth="1"/>
    <col min="15097" max="15097" width="3.36328125" customWidth="1"/>
    <col min="15098" max="15098" width="62.54296875" customWidth="1"/>
    <col min="15352" max="15352" width="66.6328125" customWidth="1"/>
    <col min="15353" max="15353" width="3.36328125" customWidth="1"/>
    <col min="15354" max="15354" width="62.54296875" customWidth="1"/>
    <col min="15608" max="15608" width="66.6328125" customWidth="1"/>
    <col min="15609" max="15609" width="3.36328125" customWidth="1"/>
    <col min="15610" max="15610" width="62.54296875" customWidth="1"/>
    <col min="15864" max="15864" width="66.6328125" customWidth="1"/>
    <col min="15865" max="15865" width="3.36328125" customWidth="1"/>
    <col min="15866" max="15866" width="62.54296875" customWidth="1"/>
    <col min="16120" max="16120" width="66.6328125" customWidth="1"/>
    <col min="16121" max="16121" width="3.36328125" customWidth="1"/>
    <col min="16122" max="16122" width="62.54296875" customWidth="1"/>
  </cols>
  <sheetData>
    <row r="1" spans="1:3" ht="20" x14ac:dyDescent="0.4">
      <c r="A1" s="4" t="s">
        <v>0</v>
      </c>
      <c r="B1" s="4"/>
      <c r="C1" s="4"/>
    </row>
    <row r="2" spans="1:3" ht="15.5" x14ac:dyDescent="0.35">
      <c r="A2" s="5" t="str">
        <f>IF(title="&gt; Enter workbook title here","Enter workbook title in Cover sheet",title)</f>
        <v>Police_S - Consolidated Factor Spreadsheet</v>
      </c>
      <c r="B2" s="5"/>
      <c r="C2" s="5"/>
    </row>
    <row r="3" spans="1:3" ht="15.5" x14ac:dyDescent="0.35">
      <c r="A3" s="6" t="s">
        <v>32</v>
      </c>
      <c r="B3" s="6"/>
      <c r="C3" s="6"/>
    </row>
    <row r="4" spans="1:3" x14ac:dyDescent="0.25">
      <c r="A4" s="7"/>
      <c r="B4" s="7"/>
    </row>
    <row r="6" spans="1:3" ht="15.5" x14ac:dyDescent="0.25">
      <c r="A6" s="96" t="s">
        <v>33</v>
      </c>
      <c r="B6" s="77"/>
      <c r="C6" s="77"/>
    </row>
    <row r="7" spans="1:3" x14ac:dyDescent="0.25">
      <c r="A7" s="104"/>
      <c r="B7" s="104"/>
      <c r="C7" s="104"/>
    </row>
    <row r="8" spans="1:3" x14ac:dyDescent="0.25">
      <c r="A8" s="105" t="s">
        <v>34</v>
      </c>
      <c r="B8" s="104"/>
      <c r="C8" s="104"/>
    </row>
    <row r="9" spans="1:3" x14ac:dyDescent="0.25">
      <c r="A9" s="105" t="s">
        <v>35</v>
      </c>
      <c r="B9" s="104"/>
      <c r="C9" s="104"/>
    </row>
    <row r="11" spans="1:3" ht="13" x14ac:dyDescent="0.3">
      <c r="A11" s="138" t="s">
        <v>36</v>
      </c>
      <c r="B11" s="133"/>
      <c r="C11" s="134"/>
    </row>
    <row r="12" spans="1:3" x14ac:dyDescent="0.25">
      <c r="A12" s="132" t="s">
        <v>37</v>
      </c>
      <c r="B12" s="135"/>
      <c r="C12" s="132" t="s">
        <v>38</v>
      </c>
    </row>
    <row r="13" spans="1:3" x14ac:dyDescent="0.25">
      <c r="A13" s="132" t="s">
        <v>39</v>
      </c>
      <c r="B13" s="135"/>
      <c r="C13" s="132" t="s">
        <v>40</v>
      </c>
    </row>
    <row r="14" spans="1:3" x14ac:dyDescent="0.25">
      <c r="A14" s="132" t="s">
        <v>41</v>
      </c>
      <c r="B14" s="135"/>
      <c r="C14" s="134" t="s">
        <v>42</v>
      </c>
    </row>
    <row r="15" spans="1:3" x14ac:dyDescent="0.25">
      <c r="A15" s="132" t="s">
        <v>43</v>
      </c>
      <c r="B15" s="135"/>
      <c r="C15" s="136" t="s">
        <v>38</v>
      </c>
    </row>
    <row r="16" spans="1:3" x14ac:dyDescent="0.25">
      <c r="A16" s="132" t="s">
        <v>44</v>
      </c>
      <c r="B16" s="135"/>
      <c r="C16" s="132" t="s">
        <v>45</v>
      </c>
    </row>
    <row r="17" spans="1:3" ht="26.25" customHeight="1" x14ac:dyDescent="0.25">
      <c r="A17" s="132" t="s">
        <v>46</v>
      </c>
      <c r="B17" s="135"/>
      <c r="C17" s="132" t="s">
        <v>47</v>
      </c>
    </row>
    <row r="18" spans="1:3" x14ac:dyDescent="0.25">
      <c r="A18" s="132" t="s">
        <v>48</v>
      </c>
      <c r="B18" s="134"/>
      <c r="C18" s="137">
        <v>43486.478472222225</v>
      </c>
    </row>
    <row r="20" spans="1:3" ht="13" x14ac:dyDescent="0.3">
      <c r="A20" s="133" t="s">
        <v>49</v>
      </c>
      <c r="B20" s="134"/>
      <c r="C20" s="134"/>
    </row>
    <row r="21" spans="1:3" x14ac:dyDescent="0.25">
      <c r="A21" s="134" t="s">
        <v>37</v>
      </c>
      <c r="B21" s="134"/>
      <c r="C21" s="135"/>
    </row>
    <row r="22" spans="1:3" ht="25" x14ac:dyDescent="0.25">
      <c r="A22" s="134" t="s">
        <v>50</v>
      </c>
      <c r="B22" s="134"/>
      <c r="C22" s="135" t="s">
        <v>51</v>
      </c>
    </row>
    <row r="23" spans="1:3" x14ac:dyDescent="0.25">
      <c r="A23" s="134" t="s">
        <v>52</v>
      </c>
      <c r="B23" s="134"/>
      <c r="C23" s="135" t="s">
        <v>53</v>
      </c>
    </row>
    <row r="24" spans="1:3" x14ac:dyDescent="0.25">
      <c r="A24" s="134" t="s">
        <v>46</v>
      </c>
      <c r="B24" s="134"/>
      <c r="C24" s="135"/>
    </row>
    <row r="25" spans="1:3" x14ac:dyDescent="0.25">
      <c r="A25" s="134" t="s">
        <v>54</v>
      </c>
      <c r="B25" s="134"/>
      <c r="C25" s="139">
        <v>45070</v>
      </c>
    </row>
    <row r="26" spans="1:3" x14ac:dyDescent="0.25">
      <c r="A26" s="80"/>
      <c r="C26" s="26"/>
    </row>
    <row r="27" spans="1:3" ht="13" x14ac:dyDescent="0.3">
      <c r="A27" s="133" t="s">
        <v>55</v>
      </c>
      <c r="B27" s="134"/>
      <c r="C27" s="134"/>
    </row>
    <row r="28" spans="1:3" x14ac:dyDescent="0.25">
      <c r="A28" s="134" t="s">
        <v>37</v>
      </c>
      <c r="B28" s="134"/>
      <c r="C28" s="135"/>
    </row>
    <row r="29" spans="1:3" ht="25" x14ac:dyDescent="0.25">
      <c r="A29" s="134" t="s">
        <v>50</v>
      </c>
      <c r="B29" s="134"/>
      <c r="C29" s="135" t="s">
        <v>56</v>
      </c>
    </row>
    <row r="30" spans="1:3" x14ac:dyDescent="0.25">
      <c r="A30" s="134" t="s">
        <v>52</v>
      </c>
      <c r="B30" s="134"/>
      <c r="C30" s="135" t="s">
        <v>57</v>
      </c>
    </row>
    <row r="31" spans="1:3" x14ac:dyDescent="0.25">
      <c r="A31" s="134" t="s">
        <v>46</v>
      </c>
      <c r="B31" s="134"/>
      <c r="C31" s="135"/>
    </row>
    <row r="32" spans="1:3" x14ac:dyDescent="0.25">
      <c r="A32" s="134" t="s">
        <v>54</v>
      </c>
      <c r="B32" s="134"/>
      <c r="C32" s="139">
        <v>45106</v>
      </c>
    </row>
    <row r="33" spans="1:3" x14ac:dyDescent="0.25">
      <c r="A33" s="80"/>
      <c r="C33" s="26"/>
    </row>
    <row r="34" spans="1:3" ht="13" x14ac:dyDescent="0.3">
      <c r="A34" s="133" t="s">
        <v>58</v>
      </c>
      <c r="B34" s="134"/>
      <c r="C34" s="134"/>
    </row>
    <row r="35" spans="1:3" x14ac:dyDescent="0.25">
      <c r="A35" s="134" t="s">
        <v>37</v>
      </c>
      <c r="B35" s="134"/>
      <c r="C35" s="135"/>
    </row>
    <row r="36" spans="1:3" ht="37.5" x14ac:dyDescent="0.25">
      <c r="A36" s="134" t="s">
        <v>50</v>
      </c>
      <c r="B36" s="134"/>
      <c r="C36" s="135" t="s">
        <v>59</v>
      </c>
    </row>
    <row r="37" spans="1:3" x14ac:dyDescent="0.25">
      <c r="A37" s="134" t="s">
        <v>52</v>
      </c>
      <c r="B37" s="134"/>
      <c r="C37" s="135"/>
    </row>
    <row r="38" spans="1:3" x14ac:dyDescent="0.25">
      <c r="A38" s="134" t="s">
        <v>46</v>
      </c>
      <c r="B38" s="134"/>
      <c r="C38" s="135"/>
    </row>
    <row r="39" spans="1:3" x14ac:dyDescent="0.25">
      <c r="A39" s="134" t="s">
        <v>54</v>
      </c>
      <c r="B39" s="134"/>
      <c r="C39" s="139">
        <v>45135</v>
      </c>
    </row>
    <row r="41" spans="1:3" ht="13" x14ac:dyDescent="0.3">
      <c r="A41" s="145" t="s">
        <v>60</v>
      </c>
      <c r="B41" s="146"/>
      <c r="C41" s="146"/>
    </row>
    <row r="42" spans="1:3" x14ac:dyDescent="0.25">
      <c r="A42" s="146" t="s">
        <v>37</v>
      </c>
      <c r="B42" s="146"/>
      <c r="C42" s="147"/>
    </row>
    <row r="43" spans="1:3" ht="48" customHeight="1" x14ac:dyDescent="0.25">
      <c r="A43" s="146" t="s">
        <v>50</v>
      </c>
      <c r="B43" s="146"/>
      <c r="C43" s="147" t="s">
        <v>61</v>
      </c>
    </row>
    <row r="44" spans="1:3" x14ac:dyDescent="0.25">
      <c r="A44" s="146" t="s">
        <v>52</v>
      </c>
      <c r="B44" s="146"/>
      <c r="C44" s="147"/>
    </row>
    <row r="45" spans="1:3" x14ac:dyDescent="0.25">
      <c r="A45" s="148" t="s">
        <v>46</v>
      </c>
      <c r="B45" s="146"/>
      <c r="C45" s="146"/>
    </row>
    <row r="46" spans="1:3" x14ac:dyDescent="0.25">
      <c r="A46" s="146" t="s">
        <v>54</v>
      </c>
      <c r="B46" s="146"/>
      <c r="C46" s="149">
        <v>45196</v>
      </c>
    </row>
    <row r="48" spans="1:3" ht="13" x14ac:dyDescent="0.3">
      <c r="A48" s="145" t="s">
        <v>62</v>
      </c>
      <c r="B48" s="146"/>
      <c r="C48" s="146"/>
    </row>
    <row r="49" spans="1:3" x14ac:dyDescent="0.25">
      <c r="A49" s="146" t="s">
        <v>37</v>
      </c>
      <c r="B49" s="146" t="s">
        <v>63</v>
      </c>
      <c r="C49" s="147"/>
    </row>
    <row r="50" spans="1:3" x14ac:dyDescent="0.25">
      <c r="A50" s="146" t="s">
        <v>50</v>
      </c>
      <c r="B50" s="146"/>
      <c r="C50" s="147"/>
    </row>
    <row r="51" spans="1:3" x14ac:dyDescent="0.25">
      <c r="A51" s="146" t="s">
        <v>52</v>
      </c>
      <c r="B51" s="146"/>
      <c r="C51" s="147"/>
    </row>
    <row r="52" spans="1:3" x14ac:dyDescent="0.25">
      <c r="A52" s="148" t="s">
        <v>46</v>
      </c>
      <c r="B52" s="146"/>
      <c r="C52" s="146"/>
    </row>
    <row r="53" spans="1:3" ht="25" x14ac:dyDescent="0.25">
      <c r="A53" s="146" t="s">
        <v>64</v>
      </c>
      <c r="B53" s="146"/>
      <c r="C53" s="199" t="s">
        <v>65</v>
      </c>
    </row>
    <row r="54" spans="1:3" x14ac:dyDescent="0.25">
      <c r="A54" s="146" t="s">
        <v>54</v>
      </c>
      <c r="B54" s="146"/>
      <c r="C54" s="149">
        <v>45688</v>
      </c>
    </row>
    <row r="56" spans="1:3" ht="13" x14ac:dyDescent="0.3">
      <c r="A56" s="150" t="s">
        <v>62</v>
      </c>
      <c r="B56" s="214"/>
      <c r="C56" s="214"/>
    </row>
    <row r="57" spans="1:3" x14ac:dyDescent="0.25">
      <c r="A57" s="151" t="s">
        <v>37</v>
      </c>
      <c r="B57" s="215"/>
      <c r="C57" s="215"/>
    </row>
    <row r="58" spans="1:3" x14ac:dyDescent="0.25">
      <c r="A58" s="152" t="s">
        <v>50</v>
      </c>
      <c r="B58" s="214"/>
      <c r="C58" s="214"/>
    </row>
    <row r="59" spans="1:3" x14ac:dyDescent="0.25">
      <c r="A59" s="151" t="s">
        <v>52</v>
      </c>
      <c r="B59" s="215" t="s">
        <v>66</v>
      </c>
      <c r="C59" s="215"/>
    </row>
    <row r="60" spans="1:3" x14ac:dyDescent="0.25">
      <c r="A60" s="152" t="s">
        <v>46</v>
      </c>
      <c r="B60" s="214"/>
      <c r="C60" s="214"/>
    </row>
    <row r="61" spans="1:3" x14ac:dyDescent="0.25">
      <c r="A61" s="151" t="s">
        <v>64</v>
      </c>
      <c r="B61" s="198"/>
      <c r="C61" s="153" t="s">
        <v>67</v>
      </c>
    </row>
    <row r="62" spans="1:3" x14ac:dyDescent="0.25">
      <c r="A62" s="152" t="s">
        <v>54</v>
      </c>
      <c r="B62" s="197"/>
      <c r="C62" s="154">
        <v>45709</v>
      </c>
    </row>
  </sheetData>
  <sheetProtection algorithmName="SHA-512" hashValue="NJ96JxYaN93bRSGjvwuuLkUWKtee3YvYyeuKNLQRMmxTeuMun1SS+TpFaFhtSoubQ0W6R/KnWnRA9ESQ9hM8aQ==" saltValue="H8JVXFT2/e60o7ZxTKDIxQ==" spinCount="100000" sheet="1" objects="1" scenarios="1"/>
  <mergeCells count="5">
    <mergeCell ref="B56:C56"/>
    <mergeCell ref="B57:C57"/>
    <mergeCell ref="B58:C58"/>
    <mergeCell ref="B59:C59"/>
    <mergeCell ref="B60:C60"/>
  </mergeCells>
  <conditionalFormatting sqref="A12:A18 A20:A25">
    <cfRule type="expression" dxfId="2433" priority="37" stopIfTrue="1">
      <formula>MOD(ROW(),2)=0</formula>
    </cfRule>
    <cfRule type="expression" dxfId="2432" priority="38" stopIfTrue="1">
      <formula>MOD(ROW(),2)&lt;&gt;0</formula>
    </cfRule>
  </conditionalFormatting>
  <conditionalFormatting sqref="B11:C18 B20:C25">
    <cfRule type="expression" dxfId="2431" priority="39" stopIfTrue="1">
      <formula>MOD(ROW(),2)=0</formula>
    </cfRule>
    <cfRule type="expression" dxfId="2430" priority="40" stopIfTrue="1">
      <formula>MOD(ROW(),2)&lt;&gt;0</formula>
    </cfRule>
  </conditionalFormatting>
  <conditionalFormatting sqref="A7:C9">
    <cfRule type="expression" dxfId="2429" priority="33" stopIfTrue="1">
      <formula>MOD(ROW(),2)=0</formula>
    </cfRule>
    <cfRule type="expression" dxfId="2428" priority="34" stopIfTrue="1">
      <formula>MOD(ROW(),2)&lt;&gt;0</formula>
    </cfRule>
  </conditionalFormatting>
  <conditionalFormatting sqref="A6:C6">
    <cfRule type="expression" dxfId="2427" priority="35" stopIfTrue="1">
      <formula>MOD(ROW(),2)=0</formula>
    </cfRule>
    <cfRule type="expression" dxfId="2426" priority="36" stopIfTrue="1">
      <formula>MOD(ROW(),2)&lt;&gt;0</formula>
    </cfRule>
  </conditionalFormatting>
  <conditionalFormatting sqref="A11">
    <cfRule type="expression" dxfId="2425" priority="31" stopIfTrue="1">
      <formula>MOD(ROW(),2)=0</formula>
    </cfRule>
    <cfRule type="expression" dxfId="2424" priority="32" stopIfTrue="1">
      <formula>MOD(ROW(),2)&lt;&gt;0</formula>
    </cfRule>
  </conditionalFormatting>
  <conditionalFormatting sqref="A11:A18">
    <cfRule type="expression" priority="41" stopIfTrue="1">
      <formula>MOD(ROW(),2)=0</formula>
    </cfRule>
    <cfRule type="expression" priority="42" stopIfTrue="1">
      <formula>MOD(ROW(),2)&lt;&gt;0</formula>
    </cfRule>
  </conditionalFormatting>
  <conditionalFormatting sqref="B11:C18">
    <cfRule type="expression" priority="43" stopIfTrue="1">
      <formula>MOD(ROW(),2)=0</formula>
    </cfRule>
    <cfRule type="expression" priority="44" stopIfTrue="1">
      <formula>MOD(ROW(),2)&lt;&gt;0</formula>
    </cfRule>
  </conditionalFormatting>
  <conditionalFormatting sqref="A20:A25">
    <cfRule type="expression" priority="45" stopIfTrue="1">
      <formula>MOD(ROW(),2)=0</formula>
    </cfRule>
    <cfRule type="expression" priority="46" stopIfTrue="1">
      <formula>MOD(ROW(),2)&lt;&gt;0</formula>
    </cfRule>
  </conditionalFormatting>
  <conditionalFormatting sqref="B20:C25">
    <cfRule type="expression" priority="47" stopIfTrue="1">
      <formula>MOD(ROW(),2)=0</formula>
    </cfRule>
    <cfRule type="expression" priority="48" stopIfTrue="1">
      <formula>MOD(ROW(),2)&lt;&gt;0</formula>
    </cfRule>
  </conditionalFormatting>
  <conditionalFormatting sqref="A27:A32">
    <cfRule type="expression" dxfId="2423" priority="19" stopIfTrue="1">
      <formula>MOD(ROW(),2)=0</formula>
    </cfRule>
    <cfRule type="expression" dxfId="2422" priority="20" stopIfTrue="1">
      <formula>MOD(ROW(),2)&lt;&gt;0</formula>
    </cfRule>
  </conditionalFormatting>
  <conditionalFormatting sqref="B27:C32">
    <cfRule type="expression" dxfId="2421" priority="21" stopIfTrue="1">
      <formula>MOD(ROW(),2)=0</formula>
    </cfRule>
    <cfRule type="expression" dxfId="2420" priority="22" stopIfTrue="1">
      <formula>MOD(ROW(),2)&lt;&gt;0</formula>
    </cfRule>
  </conditionalFormatting>
  <conditionalFormatting sqref="A27:A32">
    <cfRule type="expression" priority="23" stopIfTrue="1">
      <formula>MOD(ROW(),2)=0</formula>
    </cfRule>
    <cfRule type="expression" priority="24" stopIfTrue="1">
      <formula>MOD(ROW(),2)&lt;&gt;0</formula>
    </cfRule>
  </conditionalFormatting>
  <conditionalFormatting sqref="B27:C32">
    <cfRule type="expression" priority="25" stopIfTrue="1">
      <formula>MOD(ROW(),2)=0</formula>
    </cfRule>
    <cfRule type="expression" priority="26" stopIfTrue="1">
      <formula>MOD(ROW(),2)&lt;&gt;0</formula>
    </cfRule>
  </conditionalFormatting>
  <conditionalFormatting sqref="A41:A46">
    <cfRule type="expression" dxfId="2419" priority="15" stopIfTrue="1">
      <formula>MOD(ROW(),2)=0</formula>
    </cfRule>
    <cfRule type="expression" dxfId="2418" priority="16" stopIfTrue="1">
      <formula>MOD(ROW(),2)&lt;&gt;0</formula>
    </cfRule>
  </conditionalFormatting>
  <conditionalFormatting sqref="B41:C46">
    <cfRule type="expression" dxfId="2417" priority="17" stopIfTrue="1">
      <formula>MOD(ROW(),2)=0</formula>
    </cfRule>
    <cfRule type="expression" dxfId="2416" priority="18" stopIfTrue="1">
      <formula>MOD(ROW(),2)&lt;&gt;0</formula>
    </cfRule>
  </conditionalFormatting>
  <conditionalFormatting sqref="A34:A39">
    <cfRule type="expression" dxfId="2415" priority="7" stopIfTrue="1">
      <formula>MOD(ROW(),2)=0</formula>
    </cfRule>
    <cfRule type="expression" dxfId="2414" priority="8" stopIfTrue="1">
      <formula>MOD(ROW(),2)&lt;&gt;0</formula>
    </cfRule>
  </conditionalFormatting>
  <conditionalFormatting sqref="B34:C39">
    <cfRule type="expression" dxfId="2413" priority="9" stopIfTrue="1">
      <formula>MOD(ROW(),2)=0</formula>
    </cfRule>
    <cfRule type="expression" dxfId="2412" priority="10" stopIfTrue="1">
      <formula>MOD(ROW(),2)&lt;&gt;0</formula>
    </cfRule>
  </conditionalFormatting>
  <conditionalFormatting sqref="A34:A39">
    <cfRule type="expression" priority="11" stopIfTrue="1">
      <formula>MOD(ROW(),2)=0</formula>
    </cfRule>
    <cfRule type="expression" priority="12" stopIfTrue="1">
      <formula>MOD(ROW(),2)&lt;&gt;0</formula>
    </cfRule>
  </conditionalFormatting>
  <conditionalFormatting sqref="B34:C39">
    <cfRule type="expression" priority="13" stopIfTrue="1">
      <formula>MOD(ROW(),2)=0</formula>
    </cfRule>
    <cfRule type="expression" priority="14" stopIfTrue="1">
      <formula>MOD(ROW(),2)&lt;&gt;0</formula>
    </cfRule>
  </conditionalFormatting>
  <conditionalFormatting sqref="A48:A54">
    <cfRule type="expression" dxfId="2411" priority="3" stopIfTrue="1">
      <formula>MOD(ROW(),2)=0</formula>
    </cfRule>
    <cfRule type="expression" dxfId="2410" priority="4" stopIfTrue="1">
      <formula>MOD(ROW(),2)&lt;&gt;0</formula>
    </cfRule>
  </conditionalFormatting>
  <conditionalFormatting sqref="B48:C53">
    <cfRule type="expression" dxfId="2409" priority="5" stopIfTrue="1">
      <formula>MOD(ROW(),2)=0</formula>
    </cfRule>
    <cfRule type="expression" dxfId="2408" priority="6" stopIfTrue="1">
      <formula>MOD(ROW(),2)&lt;&gt;0</formula>
    </cfRule>
  </conditionalFormatting>
  <conditionalFormatting sqref="B54:C54">
    <cfRule type="expression" dxfId="2407" priority="1" stopIfTrue="1">
      <formula>MOD(ROW(),2)=0</formula>
    </cfRule>
    <cfRule type="expression" dxfId="2406" priority="2" stopIfTrue="1">
      <formula>MOD(ROW(),2)&lt;&gt;0</formula>
    </cfRule>
  </conditionalFormatting>
  <pageMargins left="0.7" right="0.7" top="0.75" bottom="0.75" header="0.3" footer="0.3"/>
  <pageSetup paperSize="9"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48"/>
  <dimension ref="A1:K57"/>
  <sheetViews>
    <sheetView showGridLines="0" zoomScale="85" zoomScaleNormal="85" workbookViewId="0">
      <selection activeCell="A4" sqref="A4"/>
    </sheetView>
  </sheetViews>
  <sheetFormatPr defaultColWidth="10" defaultRowHeight="12.5" x14ac:dyDescent="0.25"/>
  <cols>
    <col min="1" max="1" width="31.6328125" style="28" customWidth="1"/>
    <col min="2" max="3" width="22.6328125" style="28" customWidth="1"/>
    <col min="4"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CETV - x-220</v>
      </c>
      <c r="B3" s="43"/>
      <c r="C3" s="43"/>
      <c r="D3" s="43"/>
      <c r="E3" s="43"/>
      <c r="F3" s="43"/>
      <c r="G3" s="43"/>
      <c r="H3" s="43"/>
      <c r="I3" s="43"/>
    </row>
    <row r="4" spans="1:11" x14ac:dyDescent="0.25">
      <c r="A4" s="45"/>
    </row>
    <row r="6" spans="1:11" ht="13" x14ac:dyDescent="0.3">
      <c r="A6" s="107" t="s">
        <v>606</v>
      </c>
      <c r="B6" s="78" t="s">
        <v>607</v>
      </c>
      <c r="C6" s="78"/>
    </row>
    <row r="7" spans="1:11" x14ac:dyDescent="0.25">
      <c r="A7" s="108" t="s">
        <v>273</v>
      </c>
      <c r="B7" s="79" t="s">
        <v>72</v>
      </c>
      <c r="C7" s="79"/>
    </row>
    <row r="8" spans="1:11" x14ac:dyDescent="0.25">
      <c r="A8" s="108" t="s">
        <v>274</v>
      </c>
      <c r="B8" s="79">
        <v>2015</v>
      </c>
      <c r="C8" s="79"/>
    </row>
    <row r="9" spans="1:11" x14ac:dyDescent="0.25">
      <c r="A9" s="108" t="s">
        <v>275</v>
      </c>
      <c r="B9" s="79" t="s">
        <v>287</v>
      </c>
      <c r="C9" s="79"/>
    </row>
    <row r="10" spans="1:11" ht="25" x14ac:dyDescent="0.25">
      <c r="A10" s="108" t="s">
        <v>6</v>
      </c>
      <c r="B10" s="79" t="s">
        <v>302</v>
      </c>
      <c r="C10" s="79"/>
    </row>
    <row r="11" spans="1:11" x14ac:dyDescent="0.25">
      <c r="A11" s="108" t="s">
        <v>276</v>
      </c>
      <c r="B11" s="79" t="s">
        <v>289</v>
      </c>
      <c r="C11" s="79"/>
    </row>
    <row r="12" spans="1:11" x14ac:dyDescent="0.25">
      <c r="A12" s="108" t="s">
        <v>277</v>
      </c>
      <c r="B12" s="79" t="s">
        <v>290</v>
      </c>
      <c r="C12" s="79"/>
    </row>
    <row r="13" spans="1:11" x14ac:dyDescent="0.25">
      <c r="A13" s="108" t="s">
        <v>614</v>
      </c>
      <c r="B13" s="79">
        <v>0</v>
      </c>
      <c r="C13" s="79"/>
    </row>
    <row r="14" spans="1:11" x14ac:dyDescent="0.25">
      <c r="A14" s="108" t="s">
        <v>279</v>
      </c>
      <c r="B14" s="79">
        <v>220</v>
      </c>
      <c r="C14" s="79"/>
    </row>
    <row r="15" spans="1:11" x14ac:dyDescent="0.25">
      <c r="A15" s="108" t="s">
        <v>617</v>
      </c>
      <c r="B15" s="79">
        <v>220</v>
      </c>
      <c r="C15" s="79"/>
    </row>
    <row r="16" spans="1:11" x14ac:dyDescent="0.25">
      <c r="A16" s="108" t="s">
        <v>281</v>
      </c>
      <c r="B16" s="79" t="s">
        <v>351</v>
      </c>
      <c r="C16" s="79"/>
    </row>
    <row r="17" spans="1:3" x14ac:dyDescent="0.25">
      <c r="A17" s="108" t="s">
        <v>282</v>
      </c>
      <c r="B17" s="203"/>
      <c r="C17" s="203"/>
    </row>
    <row r="18" spans="1:3" x14ac:dyDescent="0.25">
      <c r="A18" s="108" t="s">
        <v>283</v>
      </c>
      <c r="B18" s="142" t="str">
        <f>"24 May 2023"</f>
        <v>24 May 2023</v>
      </c>
      <c r="C18" s="79"/>
    </row>
    <row r="19" spans="1:3" x14ac:dyDescent="0.25">
      <c r="A19" s="108" t="s">
        <v>284</v>
      </c>
      <c r="B19" s="142">
        <v>45014</v>
      </c>
      <c r="C19" s="79"/>
    </row>
    <row r="20" spans="1:3" x14ac:dyDescent="0.25">
      <c r="A20" s="108" t="s">
        <v>285</v>
      </c>
      <c r="B20" s="79" t="s">
        <v>293</v>
      </c>
      <c r="C20" s="79"/>
    </row>
    <row r="21" spans="1:3" x14ac:dyDescent="0.25">
      <c r="A21" s="108" t="s">
        <v>689</v>
      </c>
      <c r="B21" s="79" t="s">
        <v>294</v>
      </c>
      <c r="C21" s="79"/>
    </row>
    <row r="23" spans="1:3" x14ac:dyDescent="0.25">
      <c r="A23"/>
      <c r="B23" s="84" t="str">
        <f>HYPERLINK("#'Factor List'!A1","Back to Factor List")</f>
        <v>Back to Factor List</v>
      </c>
    </row>
    <row r="24" spans="1:3" x14ac:dyDescent="0.25">
      <c r="A24"/>
      <c r="B24" s="84" t="str">
        <f>HYPERLINK("#'Assumptions'!A1","Assumptions")</f>
        <v>Assumptions</v>
      </c>
    </row>
    <row r="25" spans="1:3" x14ac:dyDescent="0.25">
      <c r="A25"/>
      <c r="B25"/>
    </row>
    <row r="26" spans="1:3" ht="26" x14ac:dyDescent="0.25">
      <c r="A26" s="90" t="s">
        <v>412</v>
      </c>
      <c r="B26" s="90" t="s">
        <v>690</v>
      </c>
      <c r="C26" s="90" t="s">
        <v>694</v>
      </c>
    </row>
    <row r="27" spans="1:3" x14ac:dyDescent="0.25">
      <c r="A27" s="91">
        <v>60</v>
      </c>
      <c r="B27" s="92">
        <v>20.55</v>
      </c>
      <c r="C27" s="92">
        <v>3.39</v>
      </c>
    </row>
    <row r="28" spans="1:3" x14ac:dyDescent="0.25">
      <c r="A28" s="91">
        <v>61</v>
      </c>
      <c r="B28" s="92">
        <v>19.93</v>
      </c>
      <c r="C28" s="92">
        <v>3.41</v>
      </c>
    </row>
    <row r="29" spans="1:3" x14ac:dyDescent="0.25">
      <c r="A29" s="91">
        <v>62</v>
      </c>
      <c r="B29" s="92">
        <v>19.3</v>
      </c>
      <c r="C29" s="92">
        <v>3.42</v>
      </c>
    </row>
    <row r="30" spans="1:3" x14ac:dyDescent="0.25">
      <c r="A30" s="91">
        <v>63</v>
      </c>
      <c r="B30" s="92">
        <v>18.66</v>
      </c>
      <c r="C30" s="92">
        <v>3.43</v>
      </c>
    </row>
    <row r="31" spans="1:3" x14ac:dyDescent="0.25">
      <c r="A31" s="91">
        <v>64</v>
      </c>
      <c r="B31" s="92">
        <v>18.03</v>
      </c>
      <c r="C31" s="92">
        <v>3.31</v>
      </c>
    </row>
    <row r="32" spans="1:3" x14ac:dyDescent="0.25">
      <c r="A32"/>
      <c r="B32"/>
    </row>
    <row r="33" spans="1:2" x14ac:dyDescent="0.25">
      <c r="A33"/>
      <c r="B33"/>
    </row>
    <row r="34" spans="1:2" x14ac:dyDescent="0.25">
      <c r="A34"/>
      <c r="B34"/>
    </row>
    <row r="35" spans="1:2" x14ac:dyDescent="0.25">
      <c r="A35"/>
      <c r="B35"/>
    </row>
    <row r="36" spans="1:2" ht="39.65" customHeight="1" x14ac:dyDescent="0.25">
      <c r="A36"/>
      <c r="B36"/>
    </row>
    <row r="37" spans="1:2" x14ac:dyDescent="0.25">
      <c r="A37"/>
      <c r="B37"/>
    </row>
    <row r="38" spans="1:2" ht="27.65" customHeight="1" x14ac:dyDescent="0.25">
      <c r="A38"/>
      <c r="B38"/>
    </row>
    <row r="39" spans="1:2" x14ac:dyDescent="0.25">
      <c r="A39"/>
      <c r="B39"/>
    </row>
    <row r="40" spans="1:2" x14ac:dyDescent="0.25">
      <c r="A40"/>
      <c r="B40"/>
    </row>
    <row r="41" spans="1:2" x14ac:dyDescent="0.25">
      <c r="A41"/>
      <c r="B41"/>
    </row>
    <row r="42" spans="1:2" x14ac:dyDescent="0.25">
      <c r="A42"/>
      <c r="B42"/>
    </row>
    <row r="43" spans="1:2" x14ac:dyDescent="0.25">
      <c r="A43"/>
      <c r="B43"/>
    </row>
    <row r="44" spans="1:2" x14ac:dyDescent="0.25">
      <c r="A44"/>
      <c r="B44"/>
    </row>
    <row r="45" spans="1:2" x14ac:dyDescent="0.25">
      <c r="A45"/>
      <c r="B45"/>
    </row>
    <row r="46" spans="1:2" x14ac:dyDescent="0.25">
      <c r="A46"/>
      <c r="B46"/>
    </row>
    <row r="47" spans="1:2" x14ac:dyDescent="0.25">
      <c r="A47"/>
      <c r="B47"/>
    </row>
    <row r="48" spans="1: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sheetData>
  <sheetProtection algorithmName="SHA-512" hashValue="HhDllbT6YflLdpWF+Z7dAkaLWDuuPN4ejZQgCxynuLZOKoeoED3NdnNrol51Fp9gmmeq98NDZl3+ImAhrLU27A==" saltValue="HtVeoxLr8Q8NeB9qlPhibQ==" spinCount="100000" sheet="1" objects="1" scenarios="1"/>
  <conditionalFormatting sqref="A26:A31">
    <cfRule type="expression" dxfId="1767" priority="23" stopIfTrue="1">
      <formula>MOD(ROW(),2)=0</formula>
    </cfRule>
    <cfRule type="expression" dxfId="1766" priority="24" stopIfTrue="1">
      <formula>MOD(ROW(),2)&lt;&gt;0</formula>
    </cfRule>
  </conditionalFormatting>
  <conditionalFormatting sqref="B26:C31">
    <cfRule type="expression" dxfId="1765" priority="25" stopIfTrue="1">
      <formula>MOD(ROW(),2)=0</formula>
    </cfRule>
    <cfRule type="expression" dxfId="1764" priority="26" stopIfTrue="1">
      <formula>MOD(ROW(),2)&lt;&gt;0</formula>
    </cfRule>
  </conditionalFormatting>
  <conditionalFormatting sqref="A6:A21">
    <cfRule type="expression" dxfId="1763" priority="17" stopIfTrue="1">
      <formula>MOD(ROW(),2)=0</formula>
    </cfRule>
    <cfRule type="expression" dxfId="1762" priority="18" stopIfTrue="1">
      <formula>MOD(ROW(),2)&lt;&gt;0</formula>
    </cfRule>
  </conditionalFormatting>
  <conditionalFormatting sqref="B6:C16">
    <cfRule type="expression" dxfId="1761" priority="9" stopIfTrue="1">
      <formula>MOD(ROW(),2)=0</formula>
    </cfRule>
    <cfRule type="expression" dxfId="1760" priority="10" stopIfTrue="1">
      <formula>MOD(ROW(),2)&lt;&gt;0</formula>
    </cfRule>
  </conditionalFormatting>
  <conditionalFormatting sqref="B18:C18 B17">
    <cfRule type="expression" dxfId="1759" priority="11" stopIfTrue="1">
      <formula>MOD(ROW(),2)=0</formula>
    </cfRule>
    <cfRule type="expression" dxfId="1758" priority="12" stopIfTrue="1">
      <formula>MOD(ROW(),2)&lt;&gt;0</formula>
    </cfRule>
  </conditionalFormatting>
  <conditionalFormatting sqref="C17">
    <cfRule type="expression" dxfId="1757" priority="7" stopIfTrue="1">
      <formula>MOD(ROW(),2)=0</formula>
    </cfRule>
    <cfRule type="expression" dxfId="1756" priority="8" stopIfTrue="1">
      <formula>MOD(ROW(),2)&lt;&gt;0</formula>
    </cfRule>
  </conditionalFormatting>
  <conditionalFormatting sqref="B20:B21">
    <cfRule type="expression" dxfId="1755" priority="3" stopIfTrue="1">
      <formula>MOD(ROW(),2)=0</formula>
    </cfRule>
    <cfRule type="expression" dxfId="1754" priority="4" stopIfTrue="1">
      <formula>MOD(ROW(),2)&lt;&gt;0</formula>
    </cfRule>
  </conditionalFormatting>
  <conditionalFormatting sqref="C19:C21">
    <cfRule type="expression" dxfId="1753" priority="5" stopIfTrue="1">
      <formula>MOD(ROW(),2)=0</formula>
    </cfRule>
    <cfRule type="expression" dxfId="1752" priority="6" stopIfTrue="1">
      <formula>MOD(ROW(),2)&lt;&gt;0</formula>
    </cfRule>
  </conditionalFormatting>
  <conditionalFormatting sqref="B19">
    <cfRule type="expression" dxfId="1751" priority="1" stopIfTrue="1">
      <formula>MOD(ROW(),2)=0</formula>
    </cfRule>
    <cfRule type="expression" dxfId="1750" priority="2" stopIfTrue="1">
      <formula>MOD(ROW(),2)&lt;&gt;0</formula>
    </cfRule>
  </conditionalFormatting>
  <hyperlinks>
    <hyperlink ref="B24" location="Assumptions!A1" display="Assumptions" xr:uid="{AD671FEB-F744-43AA-933B-3A0FF340E5BE}"/>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49"/>
  <dimension ref="A1:K57"/>
  <sheetViews>
    <sheetView showGridLines="0" zoomScale="85" zoomScaleNormal="85" workbookViewId="0">
      <selection activeCell="A4" sqref="A4"/>
    </sheetView>
  </sheetViews>
  <sheetFormatPr defaultColWidth="10" defaultRowHeight="12.5" x14ac:dyDescent="0.25"/>
  <cols>
    <col min="1" max="1" width="31.6328125" style="28" customWidth="1"/>
    <col min="2" max="3" width="22.6328125" style="28" customWidth="1"/>
    <col min="4"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CETV - x-221</v>
      </c>
      <c r="B3" s="43"/>
      <c r="C3" s="43"/>
      <c r="D3" s="43"/>
      <c r="E3" s="43"/>
      <c r="F3" s="43"/>
      <c r="G3" s="43"/>
      <c r="H3" s="43"/>
      <c r="I3" s="43"/>
    </row>
    <row r="4" spans="1:11" x14ac:dyDescent="0.25">
      <c r="A4" s="45"/>
    </row>
    <row r="6" spans="1:11" ht="13" x14ac:dyDescent="0.3">
      <c r="A6" s="107" t="s">
        <v>606</v>
      </c>
      <c r="B6" s="78" t="s">
        <v>607</v>
      </c>
      <c r="C6" s="78"/>
    </row>
    <row r="7" spans="1:11" x14ac:dyDescent="0.25">
      <c r="A7" s="108" t="s">
        <v>273</v>
      </c>
      <c r="B7" s="79" t="s">
        <v>72</v>
      </c>
      <c r="C7" s="79"/>
    </row>
    <row r="8" spans="1:11" x14ac:dyDescent="0.25">
      <c r="A8" s="108" t="s">
        <v>274</v>
      </c>
      <c r="B8" s="79">
        <v>2015</v>
      </c>
      <c r="C8" s="79"/>
    </row>
    <row r="9" spans="1:11" x14ac:dyDescent="0.25">
      <c r="A9" s="108" t="s">
        <v>275</v>
      </c>
      <c r="B9" s="79" t="s">
        <v>287</v>
      </c>
      <c r="C9" s="79"/>
    </row>
    <row r="10" spans="1:11" ht="25" x14ac:dyDescent="0.25">
      <c r="A10" s="108" t="s">
        <v>6</v>
      </c>
      <c r="B10" s="79" t="s">
        <v>302</v>
      </c>
      <c r="C10" s="79"/>
    </row>
    <row r="11" spans="1:11" x14ac:dyDescent="0.25">
      <c r="A11" s="108" t="s">
        <v>276</v>
      </c>
      <c r="B11" s="79" t="s">
        <v>299</v>
      </c>
      <c r="C11" s="79"/>
    </row>
    <row r="12" spans="1:11" x14ac:dyDescent="0.25">
      <c r="A12" s="108" t="s">
        <v>277</v>
      </c>
      <c r="B12" s="79" t="s">
        <v>290</v>
      </c>
      <c r="C12" s="79"/>
    </row>
    <row r="13" spans="1:11" x14ac:dyDescent="0.25">
      <c r="A13" s="108" t="s">
        <v>614</v>
      </c>
      <c r="B13" s="79">
        <v>0</v>
      </c>
      <c r="C13" s="79"/>
    </row>
    <row r="14" spans="1:11" x14ac:dyDescent="0.25">
      <c r="A14" s="108" t="s">
        <v>279</v>
      </c>
      <c r="B14" s="79">
        <v>221</v>
      </c>
      <c r="C14" s="79"/>
    </row>
    <row r="15" spans="1:11" x14ac:dyDescent="0.25">
      <c r="A15" s="108" t="s">
        <v>617</v>
      </c>
      <c r="B15" s="79">
        <v>221</v>
      </c>
      <c r="C15" s="79"/>
    </row>
    <row r="16" spans="1:11" x14ac:dyDescent="0.25">
      <c r="A16" s="108" t="s">
        <v>281</v>
      </c>
      <c r="B16" s="79" t="s">
        <v>353</v>
      </c>
      <c r="C16" s="79"/>
    </row>
    <row r="17" spans="1:3" x14ac:dyDescent="0.25">
      <c r="A17" s="108" t="s">
        <v>282</v>
      </c>
      <c r="B17" s="203"/>
      <c r="C17" s="203"/>
    </row>
    <row r="18" spans="1:3" x14ac:dyDescent="0.25">
      <c r="A18" s="108" t="s">
        <v>283</v>
      </c>
      <c r="B18" s="142" t="str">
        <f>"24 May 2023"</f>
        <v>24 May 2023</v>
      </c>
      <c r="C18" s="79"/>
    </row>
    <row r="19" spans="1:3" x14ac:dyDescent="0.25">
      <c r="A19" s="108" t="s">
        <v>284</v>
      </c>
      <c r="B19" s="142">
        <v>45014</v>
      </c>
      <c r="C19" s="79"/>
    </row>
    <row r="20" spans="1:3" x14ac:dyDescent="0.25">
      <c r="A20" s="108" t="s">
        <v>285</v>
      </c>
      <c r="B20" s="79" t="s">
        <v>293</v>
      </c>
      <c r="C20" s="79"/>
    </row>
    <row r="21" spans="1:3" x14ac:dyDescent="0.25">
      <c r="A21" s="108" t="s">
        <v>689</v>
      </c>
      <c r="B21" s="79" t="s">
        <v>294</v>
      </c>
      <c r="C21" s="79"/>
    </row>
    <row r="23" spans="1:3" x14ac:dyDescent="0.25">
      <c r="A23"/>
      <c r="B23" s="84" t="str">
        <f>HYPERLINK("#'Factor List'!A1","Back to Factor List")</f>
        <v>Back to Factor List</v>
      </c>
    </row>
    <row r="24" spans="1:3" x14ac:dyDescent="0.25">
      <c r="A24"/>
      <c r="B24" s="84" t="str">
        <f>HYPERLINK("#'Assumptions'!A1","Assumptions")</f>
        <v>Assumptions</v>
      </c>
    </row>
    <row r="25" spans="1:3" x14ac:dyDescent="0.25">
      <c r="A25"/>
      <c r="B25"/>
    </row>
    <row r="26" spans="1:3" ht="26" x14ac:dyDescent="0.25">
      <c r="A26" s="90" t="s">
        <v>412</v>
      </c>
      <c r="B26" s="90" t="s">
        <v>690</v>
      </c>
      <c r="C26" s="90" t="s">
        <v>694</v>
      </c>
    </row>
    <row r="27" spans="1:3" x14ac:dyDescent="0.25">
      <c r="A27" s="91">
        <v>60</v>
      </c>
      <c r="B27" s="92">
        <v>20.55</v>
      </c>
      <c r="C27" s="92">
        <v>3.39</v>
      </c>
    </row>
    <row r="28" spans="1:3" x14ac:dyDescent="0.25">
      <c r="A28" s="91">
        <v>61</v>
      </c>
      <c r="B28" s="92">
        <v>19.93</v>
      </c>
      <c r="C28" s="92">
        <v>3.41</v>
      </c>
    </row>
    <row r="29" spans="1:3" x14ac:dyDescent="0.25">
      <c r="A29" s="91">
        <v>62</v>
      </c>
      <c r="B29" s="92">
        <v>19.3</v>
      </c>
      <c r="C29" s="92">
        <v>3.42</v>
      </c>
    </row>
    <row r="30" spans="1:3" x14ac:dyDescent="0.25">
      <c r="A30" s="91">
        <v>63</v>
      </c>
      <c r="B30" s="92">
        <v>18.66</v>
      </c>
      <c r="C30" s="92">
        <v>3.43</v>
      </c>
    </row>
    <row r="31" spans="1:3" x14ac:dyDescent="0.25">
      <c r="A31" s="91">
        <v>64</v>
      </c>
      <c r="B31" s="92">
        <v>18.03</v>
      </c>
      <c r="C31" s="92">
        <v>3.31</v>
      </c>
    </row>
    <row r="32" spans="1:3" x14ac:dyDescent="0.25">
      <c r="A32"/>
      <c r="B32"/>
    </row>
    <row r="33" spans="1:2" x14ac:dyDescent="0.25">
      <c r="A33"/>
      <c r="B33"/>
    </row>
    <row r="34" spans="1:2" x14ac:dyDescent="0.25">
      <c r="A34"/>
      <c r="B34"/>
    </row>
    <row r="35" spans="1:2" x14ac:dyDescent="0.25">
      <c r="A35"/>
      <c r="B35"/>
    </row>
    <row r="36" spans="1:2" ht="39.65" customHeight="1" x14ac:dyDescent="0.25">
      <c r="A36"/>
      <c r="B36"/>
    </row>
    <row r="37" spans="1:2" x14ac:dyDescent="0.25">
      <c r="A37"/>
      <c r="B37"/>
    </row>
    <row r="38" spans="1:2" ht="27.65" customHeight="1" x14ac:dyDescent="0.25">
      <c r="A38"/>
      <c r="B38"/>
    </row>
    <row r="39" spans="1:2" x14ac:dyDescent="0.25">
      <c r="A39"/>
      <c r="B39"/>
    </row>
    <row r="40" spans="1:2" x14ac:dyDescent="0.25">
      <c r="A40"/>
      <c r="B40"/>
    </row>
    <row r="41" spans="1:2" x14ac:dyDescent="0.25">
      <c r="A41"/>
      <c r="B41"/>
    </row>
    <row r="42" spans="1:2" x14ac:dyDescent="0.25">
      <c r="A42"/>
      <c r="B42"/>
    </row>
    <row r="43" spans="1:2" x14ac:dyDescent="0.25">
      <c r="A43"/>
      <c r="B43"/>
    </row>
    <row r="44" spans="1:2" x14ac:dyDescent="0.25">
      <c r="A44"/>
      <c r="B44"/>
    </row>
    <row r="45" spans="1:2" x14ac:dyDescent="0.25">
      <c r="A45"/>
      <c r="B45"/>
    </row>
    <row r="46" spans="1:2" x14ac:dyDescent="0.25">
      <c r="A46"/>
      <c r="B46"/>
    </row>
    <row r="47" spans="1:2" x14ac:dyDescent="0.25">
      <c r="A47"/>
      <c r="B47"/>
    </row>
    <row r="48" spans="1: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sheetData>
  <sheetProtection algorithmName="SHA-512" hashValue="8t4exouP3qZxk5qMthMtU//XInbzQ1TcbxlZNErA2rGRtXGdH73N4fsuCIdz5joC0EWtPIZJ3Dj1BUX6JN9ZQw==" saltValue="JETn0GrMqTJXIuNK6/aIGg==" spinCount="100000" sheet="1" objects="1" scenarios="1"/>
  <conditionalFormatting sqref="A26:A31">
    <cfRule type="expression" dxfId="1749" priority="23" stopIfTrue="1">
      <formula>MOD(ROW(),2)=0</formula>
    </cfRule>
    <cfRule type="expression" dxfId="1748" priority="24" stopIfTrue="1">
      <formula>MOD(ROW(),2)&lt;&gt;0</formula>
    </cfRule>
  </conditionalFormatting>
  <conditionalFormatting sqref="B26:C31">
    <cfRule type="expression" dxfId="1747" priority="25" stopIfTrue="1">
      <formula>MOD(ROW(),2)=0</formula>
    </cfRule>
    <cfRule type="expression" dxfId="1746" priority="26" stopIfTrue="1">
      <formula>MOD(ROW(),2)&lt;&gt;0</formula>
    </cfRule>
  </conditionalFormatting>
  <conditionalFormatting sqref="A6:A21">
    <cfRule type="expression" dxfId="1745" priority="17" stopIfTrue="1">
      <formula>MOD(ROW(),2)=0</formula>
    </cfRule>
    <cfRule type="expression" dxfId="1744" priority="18" stopIfTrue="1">
      <formula>MOD(ROW(),2)&lt;&gt;0</formula>
    </cfRule>
  </conditionalFormatting>
  <conditionalFormatting sqref="B6:C16">
    <cfRule type="expression" dxfId="1743" priority="9" stopIfTrue="1">
      <formula>MOD(ROW(),2)=0</formula>
    </cfRule>
    <cfRule type="expression" dxfId="1742" priority="10" stopIfTrue="1">
      <formula>MOD(ROW(),2)&lt;&gt;0</formula>
    </cfRule>
  </conditionalFormatting>
  <conditionalFormatting sqref="B18:C18 B17">
    <cfRule type="expression" dxfId="1741" priority="11" stopIfTrue="1">
      <formula>MOD(ROW(),2)=0</formula>
    </cfRule>
    <cfRule type="expression" dxfId="1740" priority="12" stopIfTrue="1">
      <formula>MOD(ROW(),2)&lt;&gt;0</formula>
    </cfRule>
  </conditionalFormatting>
  <conditionalFormatting sqref="C17">
    <cfRule type="expression" dxfId="1739" priority="7" stopIfTrue="1">
      <formula>MOD(ROW(),2)=0</formula>
    </cfRule>
    <cfRule type="expression" dxfId="1738" priority="8" stopIfTrue="1">
      <formula>MOD(ROW(),2)&lt;&gt;0</formula>
    </cfRule>
  </conditionalFormatting>
  <conditionalFormatting sqref="B20:B21">
    <cfRule type="expression" dxfId="1737" priority="3" stopIfTrue="1">
      <formula>MOD(ROW(),2)=0</formula>
    </cfRule>
    <cfRule type="expression" dxfId="1736" priority="4" stopIfTrue="1">
      <formula>MOD(ROW(),2)&lt;&gt;0</formula>
    </cfRule>
  </conditionalFormatting>
  <conditionalFormatting sqref="C19:C21">
    <cfRule type="expression" dxfId="1735" priority="5" stopIfTrue="1">
      <formula>MOD(ROW(),2)=0</formula>
    </cfRule>
    <cfRule type="expression" dxfId="1734" priority="6" stopIfTrue="1">
      <formula>MOD(ROW(),2)&lt;&gt;0</formula>
    </cfRule>
  </conditionalFormatting>
  <conditionalFormatting sqref="B19">
    <cfRule type="expression" dxfId="1733" priority="1" stopIfTrue="1">
      <formula>MOD(ROW(),2)=0</formula>
    </cfRule>
    <cfRule type="expression" dxfId="1732" priority="2" stopIfTrue="1">
      <formula>MOD(ROW(),2)&lt;&gt;0</formula>
    </cfRule>
  </conditionalFormatting>
  <hyperlinks>
    <hyperlink ref="B24" location="Assumptions!A1" display="Assumptions" xr:uid="{884E3DC1-90CF-48BF-8DA9-4B7F8E9EEF5C}"/>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105"/>
  <dimension ref="A1:K76"/>
  <sheetViews>
    <sheetView showGridLines="0" zoomScale="85" zoomScaleNormal="85" workbookViewId="0">
      <selection activeCell="A4" sqref="A4"/>
    </sheetView>
  </sheetViews>
  <sheetFormatPr defaultColWidth="10" defaultRowHeight="12.5" x14ac:dyDescent="0.25"/>
  <cols>
    <col min="1" max="1" width="31.6328125" style="28" customWidth="1"/>
    <col min="2" max="2" width="22.6328125" style="28" customWidth="1"/>
    <col min="3" max="3" width="10" style="28" customWidth="1"/>
    <col min="4" max="16384" width="10" style="28"/>
  </cols>
  <sheetData>
    <row r="1" spans="1:11" ht="20" x14ac:dyDescent="0.4">
      <c r="A1" s="40" t="s">
        <v>0</v>
      </c>
      <c r="B1" s="41"/>
      <c r="C1" s="41"/>
      <c r="D1" s="41"/>
      <c r="E1" s="41"/>
      <c r="F1" s="41"/>
      <c r="G1" s="41"/>
      <c r="H1" s="41"/>
      <c r="K1" s="84"/>
    </row>
    <row r="2" spans="1:11" ht="15.5" x14ac:dyDescent="0.35">
      <c r="A2" s="42" t="str">
        <f>IF(title="&gt; Enter workbook title here","Enter workbook title in Cover sheet",title)</f>
        <v>Police_S - Consolidated Factor Spreadsheet</v>
      </c>
      <c r="B2" s="43"/>
      <c r="C2" s="43"/>
      <c r="D2" s="43"/>
      <c r="E2" s="43"/>
      <c r="F2" s="43"/>
      <c r="G2" s="43"/>
      <c r="H2" s="43"/>
    </row>
    <row r="3" spans="1:11" ht="15.5" x14ac:dyDescent="0.35">
      <c r="A3" s="156" t="str">
        <f>TABLE_FACTOR_TYPE_1&amp;" - x-"&amp;TABLE_SERIES_NUMBER_1</f>
        <v>TV In (non-club) - x-226</v>
      </c>
      <c r="B3" s="43"/>
      <c r="C3" s="43"/>
      <c r="D3" s="43"/>
      <c r="E3" s="43"/>
      <c r="F3" s="43"/>
      <c r="G3" s="43"/>
      <c r="H3" s="43"/>
    </row>
    <row r="4" spans="1:11" x14ac:dyDescent="0.25">
      <c r="A4" s="45"/>
    </row>
    <row r="6" spans="1:11" ht="13" x14ac:dyDescent="0.3">
      <c r="A6" s="107" t="s">
        <v>606</v>
      </c>
      <c r="B6" s="78" t="s">
        <v>607</v>
      </c>
      <c r="C6" s="78"/>
    </row>
    <row r="7" spans="1:11" x14ac:dyDescent="0.25">
      <c r="A7" s="108" t="s">
        <v>273</v>
      </c>
      <c r="B7" s="79" t="s">
        <v>72</v>
      </c>
      <c r="C7" s="79"/>
    </row>
    <row r="8" spans="1:11" x14ac:dyDescent="0.25">
      <c r="A8" s="108" t="s">
        <v>274</v>
      </c>
      <c r="B8" s="79">
        <v>2015</v>
      </c>
      <c r="C8" s="79"/>
    </row>
    <row r="9" spans="1:11" x14ac:dyDescent="0.25">
      <c r="A9" s="108" t="s">
        <v>275</v>
      </c>
      <c r="B9" s="79" t="s">
        <v>354</v>
      </c>
      <c r="C9" s="79"/>
    </row>
    <row r="10" spans="1:11" ht="25" x14ac:dyDescent="0.25">
      <c r="A10" s="108" t="s">
        <v>6</v>
      </c>
      <c r="B10" s="79" t="s">
        <v>355</v>
      </c>
      <c r="C10" s="79"/>
    </row>
    <row r="11" spans="1:11" x14ac:dyDescent="0.25">
      <c r="A11" s="108" t="s">
        <v>276</v>
      </c>
      <c r="B11" s="79" t="s">
        <v>289</v>
      </c>
      <c r="C11" s="79"/>
    </row>
    <row r="12" spans="1:11" x14ac:dyDescent="0.25">
      <c r="A12" s="108" t="s">
        <v>277</v>
      </c>
      <c r="B12" s="79" t="s">
        <v>290</v>
      </c>
      <c r="C12" s="79"/>
    </row>
    <row r="13" spans="1:11" x14ac:dyDescent="0.25">
      <c r="A13" s="108" t="s">
        <v>614</v>
      </c>
      <c r="B13" s="79">
        <v>0</v>
      </c>
      <c r="C13" s="79"/>
    </row>
    <row r="14" spans="1:11" x14ac:dyDescent="0.25">
      <c r="A14" s="108" t="s">
        <v>279</v>
      </c>
      <c r="B14" s="79">
        <v>226</v>
      </c>
      <c r="C14" s="79"/>
    </row>
    <row r="15" spans="1:11" x14ac:dyDescent="0.25">
      <c r="A15" s="108" t="s">
        <v>617</v>
      </c>
      <c r="B15" s="79">
        <v>226</v>
      </c>
      <c r="C15" s="79"/>
    </row>
    <row r="16" spans="1:11" x14ac:dyDescent="0.25">
      <c r="A16" s="108" t="s">
        <v>281</v>
      </c>
      <c r="B16" s="79" t="s">
        <v>357</v>
      </c>
      <c r="C16" s="79"/>
    </row>
    <row r="17" spans="1:3" x14ac:dyDescent="0.25">
      <c r="A17" s="108" t="s">
        <v>282</v>
      </c>
      <c r="B17" s="203"/>
      <c r="C17" s="203"/>
    </row>
    <row r="18" spans="1:3" x14ac:dyDescent="0.25">
      <c r="A18" s="108" t="s">
        <v>283</v>
      </c>
      <c r="B18" s="142">
        <v>45106</v>
      </c>
      <c r="C18" s="79"/>
    </row>
    <row r="19" spans="1:3" x14ac:dyDescent="0.25">
      <c r="A19" s="108" t="s">
        <v>284</v>
      </c>
      <c r="B19" s="142">
        <v>45014</v>
      </c>
      <c r="C19" s="79"/>
    </row>
    <row r="20" spans="1:3" x14ac:dyDescent="0.25">
      <c r="A20" s="108" t="s">
        <v>285</v>
      </c>
      <c r="B20" s="79" t="s">
        <v>293</v>
      </c>
      <c r="C20" s="79"/>
    </row>
    <row r="21" spans="1:3" x14ac:dyDescent="0.25">
      <c r="A21" s="108" t="s">
        <v>689</v>
      </c>
      <c r="B21" s="79" t="s">
        <v>294</v>
      </c>
      <c r="C21" s="79"/>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90" t="s">
        <v>412</v>
      </c>
      <c r="B26" s="90" t="s">
        <v>698</v>
      </c>
    </row>
    <row r="27" spans="1:3" x14ac:dyDescent="0.25">
      <c r="A27" s="91">
        <v>18</v>
      </c>
      <c r="B27" s="92">
        <v>20.62</v>
      </c>
    </row>
    <row r="28" spans="1:3" x14ac:dyDescent="0.25">
      <c r="A28" s="91">
        <v>19</v>
      </c>
      <c r="B28" s="92">
        <v>20.73</v>
      </c>
    </row>
    <row r="29" spans="1:3" x14ac:dyDescent="0.25">
      <c r="A29" s="91">
        <v>20</v>
      </c>
      <c r="B29" s="92">
        <v>20.89</v>
      </c>
    </row>
    <row r="30" spans="1:3" x14ac:dyDescent="0.25">
      <c r="A30" s="91">
        <v>21</v>
      </c>
      <c r="B30" s="92">
        <v>21.02</v>
      </c>
    </row>
    <row r="31" spans="1:3" x14ac:dyDescent="0.25">
      <c r="A31" s="91">
        <v>22</v>
      </c>
      <c r="B31" s="92">
        <v>21.08</v>
      </c>
    </row>
    <row r="32" spans="1:3" x14ac:dyDescent="0.25">
      <c r="A32" s="91">
        <v>23</v>
      </c>
      <c r="B32" s="92">
        <v>21.14</v>
      </c>
    </row>
    <row r="33" spans="1:2" x14ac:dyDescent="0.25">
      <c r="A33" s="91">
        <v>24</v>
      </c>
      <c r="B33" s="92">
        <v>21.19</v>
      </c>
    </row>
    <row r="34" spans="1:2" x14ac:dyDescent="0.25">
      <c r="A34" s="91">
        <v>25</v>
      </c>
      <c r="B34" s="92">
        <v>21.25</v>
      </c>
    </row>
    <row r="35" spans="1:2" x14ac:dyDescent="0.25">
      <c r="A35" s="91">
        <v>26</v>
      </c>
      <c r="B35" s="92">
        <v>21.31</v>
      </c>
    </row>
    <row r="36" spans="1:2" x14ac:dyDescent="0.25">
      <c r="A36" s="91">
        <v>27</v>
      </c>
      <c r="B36" s="92">
        <v>21.36</v>
      </c>
    </row>
    <row r="37" spans="1:2" x14ac:dyDescent="0.25">
      <c r="A37" s="91">
        <v>28</v>
      </c>
      <c r="B37" s="92">
        <v>21.42</v>
      </c>
    </row>
    <row r="38" spans="1:2" x14ac:dyDescent="0.25">
      <c r="A38" s="91">
        <v>29</v>
      </c>
      <c r="B38" s="92">
        <v>21.47</v>
      </c>
    </row>
    <row r="39" spans="1:2" x14ac:dyDescent="0.25">
      <c r="A39" s="91">
        <v>30</v>
      </c>
      <c r="B39" s="92">
        <v>21.52</v>
      </c>
    </row>
    <row r="40" spans="1:2" x14ac:dyDescent="0.25">
      <c r="A40" s="91">
        <v>31</v>
      </c>
      <c r="B40" s="92">
        <v>21.57</v>
      </c>
    </row>
    <row r="41" spans="1:2" x14ac:dyDescent="0.25">
      <c r="A41" s="91">
        <v>32</v>
      </c>
      <c r="B41" s="92">
        <v>21.62</v>
      </c>
    </row>
    <row r="42" spans="1:2" x14ac:dyDescent="0.25">
      <c r="A42" s="91">
        <v>33</v>
      </c>
      <c r="B42" s="92">
        <v>21.67</v>
      </c>
    </row>
    <row r="43" spans="1:2" x14ac:dyDescent="0.25">
      <c r="A43" s="91">
        <v>34</v>
      </c>
      <c r="B43" s="92">
        <v>21.71</v>
      </c>
    </row>
    <row r="44" spans="1:2" x14ac:dyDescent="0.25">
      <c r="A44" s="91">
        <v>35</v>
      </c>
      <c r="B44" s="92">
        <v>21.76</v>
      </c>
    </row>
    <row r="45" spans="1:2" x14ac:dyDescent="0.25">
      <c r="A45" s="91">
        <v>36</v>
      </c>
      <c r="B45" s="92">
        <v>21.8</v>
      </c>
    </row>
    <row r="46" spans="1:2" x14ac:dyDescent="0.25">
      <c r="A46" s="91">
        <v>37</v>
      </c>
      <c r="B46" s="92">
        <v>21.84</v>
      </c>
    </row>
    <row r="47" spans="1:2" x14ac:dyDescent="0.25">
      <c r="A47" s="91">
        <v>38</v>
      </c>
      <c r="B47" s="92">
        <v>21.88</v>
      </c>
    </row>
    <row r="48" spans="1:2" x14ac:dyDescent="0.25">
      <c r="A48" s="91">
        <v>39</v>
      </c>
      <c r="B48" s="92">
        <v>21.92</v>
      </c>
    </row>
    <row r="49" spans="1:2" x14ac:dyDescent="0.25">
      <c r="A49" s="91">
        <v>40</v>
      </c>
      <c r="B49" s="92">
        <v>21.95</v>
      </c>
    </row>
    <row r="50" spans="1:2" x14ac:dyDescent="0.25">
      <c r="A50" s="91">
        <v>41</v>
      </c>
      <c r="B50" s="92">
        <v>21.99</v>
      </c>
    </row>
    <row r="51" spans="1:2" x14ac:dyDescent="0.25">
      <c r="A51" s="91">
        <v>42</v>
      </c>
      <c r="B51" s="92">
        <v>22.01</v>
      </c>
    </row>
    <row r="52" spans="1:2" x14ac:dyDescent="0.25">
      <c r="A52" s="91">
        <v>43</v>
      </c>
      <c r="B52" s="92">
        <v>22.04</v>
      </c>
    </row>
    <row r="53" spans="1:2" x14ac:dyDescent="0.25">
      <c r="A53" s="91">
        <v>44</v>
      </c>
      <c r="B53" s="92">
        <v>22.05</v>
      </c>
    </row>
    <row r="54" spans="1:2" x14ac:dyDescent="0.25">
      <c r="A54" s="91">
        <v>45</v>
      </c>
      <c r="B54" s="92">
        <v>22.07</v>
      </c>
    </row>
    <row r="55" spans="1:2" x14ac:dyDescent="0.25">
      <c r="A55" s="91">
        <v>46</v>
      </c>
      <c r="B55" s="92">
        <v>22.08</v>
      </c>
    </row>
    <row r="56" spans="1:2" x14ac:dyDescent="0.25">
      <c r="A56" s="91">
        <v>47</v>
      </c>
      <c r="B56" s="92">
        <v>22.08</v>
      </c>
    </row>
    <row r="57" spans="1:2" x14ac:dyDescent="0.25">
      <c r="A57" s="91">
        <v>48</v>
      </c>
      <c r="B57" s="92">
        <v>22.09</v>
      </c>
    </row>
    <row r="58" spans="1:2" x14ac:dyDescent="0.25">
      <c r="A58" s="91">
        <v>49</v>
      </c>
      <c r="B58" s="92">
        <v>22.1</v>
      </c>
    </row>
    <row r="59" spans="1:2" x14ac:dyDescent="0.25">
      <c r="A59" s="91">
        <v>50</v>
      </c>
      <c r="B59" s="92">
        <v>22.11</v>
      </c>
    </row>
    <row r="60" spans="1:2" x14ac:dyDescent="0.25">
      <c r="A60" s="91">
        <v>51</v>
      </c>
      <c r="B60" s="92">
        <v>22.12</v>
      </c>
    </row>
    <row r="61" spans="1:2" x14ac:dyDescent="0.25">
      <c r="A61" s="91">
        <v>52</v>
      </c>
      <c r="B61" s="92">
        <v>22.14</v>
      </c>
    </row>
    <row r="62" spans="1:2" x14ac:dyDescent="0.25">
      <c r="A62" s="91">
        <v>53</v>
      </c>
      <c r="B62" s="92">
        <v>22.16</v>
      </c>
    </row>
    <row r="63" spans="1:2" x14ac:dyDescent="0.25">
      <c r="A63" s="91">
        <v>54</v>
      </c>
      <c r="B63" s="92">
        <v>22.19</v>
      </c>
    </row>
    <row r="64" spans="1:2" x14ac:dyDescent="0.25">
      <c r="A64" s="91">
        <v>55</v>
      </c>
      <c r="B64" s="92">
        <v>22.23</v>
      </c>
    </row>
    <row r="65" spans="1:2" x14ac:dyDescent="0.25">
      <c r="A65" s="91">
        <v>56</v>
      </c>
      <c r="B65" s="92">
        <v>22.28</v>
      </c>
    </row>
    <row r="66" spans="1:2" x14ac:dyDescent="0.25">
      <c r="A66" s="91">
        <v>57</v>
      </c>
      <c r="B66" s="92">
        <v>22.34</v>
      </c>
    </row>
    <row r="67" spans="1:2" x14ac:dyDescent="0.25">
      <c r="A67" s="91">
        <v>58</v>
      </c>
      <c r="B67" s="92">
        <v>22.42</v>
      </c>
    </row>
    <row r="68" spans="1:2" x14ac:dyDescent="0.25">
      <c r="A68" s="91">
        <v>59</v>
      </c>
      <c r="B68" s="92">
        <v>22.52</v>
      </c>
    </row>
    <row r="69" spans="1:2" x14ac:dyDescent="0.25">
      <c r="A69" s="91">
        <v>60</v>
      </c>
      <c r="B69" s="92">
        <v>22.26</v>
      </c>
    </row>
    <row r="70" spans="1:2" x14ac:dyDescent="0.25">
      <c r="A70" s="91">
        <v>61</v>
      </c>
      <c r="B70" s="92">
        <v>21.64</v>
      </c>
    </row>
    <row r="71" spans="1:2" x14ac:dyDescent="0.25">
      <c r="A71" s="91">
        <v>62</v>
      </c>
      <c r="B71" s="92">
        <v>21.02</v>
      </c>
    </row>
    <row r="72" spans="1:2" x14ac:dyDescent="0.25">
      <c r="A72" s="91">
        <v>63</v>
      </c>
      <c r="B72" s="92">
        <v>20.39</v>
      </c>
    </row>
    <row r="73" spans="1:2" x14ac:dyDescent="0.25">
      <c r="A73" s="91">
        <v>64</v>
      </c>
      <c r="B73" s="92">
        <v>19.75</v>
      </c>
    </row>
    <row r="74" spans="1:2" x14ac:dyDescent="0.25">
      <c r="A74" s="91">
        <v>65</v>
      </c>
      <c r="B74" s="92">
        <v>19.12</v>
      </c>
    </row>
    <row r="75" spans="1:2" x14ac:dyDescent="0.25">
      <c r="A75" s="91">
        <v>66</v>
      </c>
      <c r="B75" s="92">
        <v>18.47</v>
      </c>
    </row>
    <row r="76" spans="1:2" x14ac:dyDescent="0.25">
      <c r="A76" s="91">
        <v>67</v>
      </c>
      <c r="B76" s="92">
        <v>17.829999999999998</v>
      </c>
    </row>
  </sheetData>
  <sheetProtection algorithmName="SHA-512" hashValue="HdDqFoPJz1tv6maZsJbkFaeAEEgFOnCG9xvH9ctbyQSOiR0Lo+Dc0hUnetmw9lbknzdJaYh/5i3RjklgQW9WYg==" saltValue="78TpLro0xhimCnEvA9b5Fw==" spinCount="100000" sheet="1" objects="1" scenarios="1"/>
  <conditionalFormatting sqref="A6:A21">
    <cfRule type="expression" dxfId="1731" priority="19" stopIfTrue="1">
      <formula>MOD(ROW(),2)=0</formula>
    </cfRule>
    <cfRule type="expression" dxfId="1730" priority="20" stopIfTrue="1">
      <formula>MOD(ROW(),2)&lt;&gt;0</formula>
    </cfRule>
  </conditionalFormatting>
  <conditionalFormatting sqref="A26:A76">
    <cfRule type="expression" dxfId="1729" priority="15" stopIfTrue="1">
      <formula>MOD(ROW(),2)=0</formula>
    </cfRule>
    <cfRule type="expression" dxfId="1728" priority="16" stopIfTrue="1">
      <formula>MOD(ROW(),2)&lt;&gt;0</formula>
    </cfRule>
  </conditionalFormatting>
  <conditionalFormatting sqref="B26:B76">
    <cfRule type="expression" dxfId="1727" priority="17" stopIfTrue="1">
      <formula>MOD(ROW(),2)=0</formula>
    </cfRule>
    <cfRule type="expression" dxfId="1726" priority="18" stopIfTrue="1">
      <formula>MOD(ROW(),2)&lt;&gt;0</formula>
    </cfRule>
  </conditionalFormatting>
  <conditionalFormatting sqref="B6:C16">
    <cfRule type="expression" dxfId="1725" priority="9" stopIfTrue="1">
      <formula>MOD(ROW(),2)=0</formula>
    </cfRule>
    <cfRule type="expression" dxfId="1724" priority="10" stopIfTrue="1">
      <formula>MOD(ROW(),2)&lt;&gt;0</formula>
    </cfRule>
  </conditionalFormatting>
  <conditionalFormatting sqref="B18:C18 B17">
    <cfRule type="expression" dxfId="1723" priority="11" stopIfTrue="1">
      <formula>MOD(ROW(),2)=0</formula>
    </cfRule>
    <cfRule type="expression" dxfId="1722" priority="12" stopIfTrue="1">
      <formula>MOD(ROW(),2)&lt;&gt;0</formula>
    </cfRule>
  </conditionalFormatting>
  <conditionalFormatting sqref="C17">
    <cfRule type="expression" dxfId="1721" priority="7" stopIfTrue="1">
      <formula>MOD(ROW(),2)=0</formula>
    </cfRule>
    <cfRule type="expression" dxfId="1720" priority="8" stopIfTrue="1">
      <formula>MOD(ROW(),2)&lt;&gt;0</formula>
    </cfRule>
  </conditionalFormatting>
  <conditionalFormatting sqref="B20:B21">
    <cfRule type="expression" dxfId="1719" priority="3" stopIfTrue="1">
      <formula>MOD(ROW(),2)=0</formula>
    </cfRule>
    <cfRule type="expression" dxfId="1718" priority="4" stopIfTrue="1">
      <formula>MOD(ROW(),2)&lt;&gt;0</formula>
    </cfRule>
  </conditionalFormatting>
  <conditionalFormatting sqref="C19:C21">
    <cfRule type="expression" dxfId="1717" priority="5" stopIfTrue="1">
      <formula>MOD(ROW(),2)=0</formula>
    </cfRule>
    <cfRule type="expression" dxfId="1716" priority="6" stopIfTrue="1">
      <formula>MOD(ROW(),2)&lt;&gt;0</formula>
    </cfRule>
  </conditionalFormatting>
  <conditionalFormatting sqref="B19">
    <cfRule type="expression" dxfId="1715" priority="1" stopIfTrue="1">
      <formula>MOD(ROW(),2)=0</formula>
    </cfRule>
    <cfRule type="expression" dxfId="1714" priority="2" stopIfTrue="1">
      <formula>MOD(ROW(),2)&lt;&gt;0</formula>
    </cfRule>
  </conditionalFormatting>
  <hyperlinks>
    <hyperlink ref="B24" location="Assumptions!A1" display="Assumptions" xr:uid="{10259043-B7F5-4FBE-9295-BE6C993B2F50}"/>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106"/>
  <dimension ref="A1:K76"/>
  <sheetViews>
    <sheetView showGridLines="0" zoomScale="85" zoomScaleNormal="85" workbookViewId="0">
      <selection activeCell="A4" sqref="A4"/>
    </sheetView>
  </sheetViews>
  <sheetFormatPr defaultColWidth="10" defaultRowHeight="12.5" x14ac:dyDescent="0.25"/>
  <cols>
    <col min="1" max="1" width="31.6328125" style="28" customWidth="1"/>
    <col min="2" max="2" width="22.6328125" style="28" customWidth="1"/>
    <col min="3" max="3" width="10" style="28" customWidth="1"/>
    <col min="4" max="16384" width="10" style="28"/>
  </cols>
  <sheetData>
    <row r="1" spans="1:11" ht="20" x14ac:dyDescent="0.4">
      <c r="A1" s="40" t="s">
        <v>0</v>
      </c>
      <c r="B1" s="41"/>
      <c r="C1" s="41"/>
      <c r="D1" s="41"/>
      <c r="E1" s="41"/>
      <c r="F1" s="41"/>
      <c r="G1" s="41"/>
      <c r="H1" s="41"/>
      <c r="K1" s="84"/>
    </row>
    <row r="2" spans="1:11" ht="15.5" x14ac:dyDescent="0.35">
      <c r="A2" s="42" t="str">
        <f>IF(title="&gt; Enter workbook title here","Enter workbook title in Cover sheet",title)</f>
        <v>Police_S - Consolidated Factor Spreadsheet</v>
      </c>
      <c r="B2" s="43"/>
      <c r="C2" s="43"/>
      <c r="D2" s="43"/>
      <c r="E2" s="43"/>
      <c r="F2" s="43"/>
      <c r="G2" s="43"/>
      <c r="H2" s="43"/>
    </row>
    <row r="3" spans="1:11" ht="15.5" x14ac:dyDescent="0.35">
      <c r="A3" s="156" t="str">
        <f>TABLE_FACTOR_TYPE_1&amp;" - x-"&amp;TABLE_SERIES_NUMBER_1</f>
        <v>TV In (non-club) - x-227</v>
      </c>
      <c r="B3" s="43"/>
      <c r="C3" s="43"/>
      <c r="D3" s="43"/>
      <c r="E3" s="43"/>
      <c r="F3" s="43"/>
      <c r="G3" s="43"/>
      <c r="H3" s="43"/>
    </row>
    <row r="4" spans="1:11" x14ac:dyDescent="0.25">
      <c r="A4" s="45"/>
    </row>
    <row r="6" spans="1:11" ht="13" x14ac:dyDescent="0.3">
      <c r="A6" s="107" t="s">
        <v>606</v>
      </c>
      <c r="B6" s="78" t="s">
        <v>607</v>
      </c>
      <c r="C6" s="78"/>
    </row>
    <row r="7" spans="1:11" x14ac:dyDescent="0.25">
      <c r="A7" s="108" t="s">
        <v>273</v>
      </c>
      <c r="B7" s="79" t="s">
        <v>72</v>
      </c>
      <c r="C7" s="79"/>
    </row>
    <row r="8" spans="1:11" x14ac:dyDescent="0.25">
      <c r="A8" s="108" t="s">
        <v>274</v>
      </c>
      <c r="B8" s="79">
        <v>2015</v>
      </c>
      <c r="C8" s="79"/>
    </row>
    <row r="9" spans="1:11" x14ac:dyDescent="0.25">
      <c r="A9" s="108" t="s">
        <v>275</v>
      </c>
      <c r="B9" s="79" t="s">
        <v>354</v>
      </c>
      <c r="C9" s="79"/>
    </row>
    <row r="10" spans="1:11" ht="25" x14ac:dyDescent="0.25">
      <c r="A10" s="108" t="s">
        <v>6</v>
      </c>
      <c r="B10" s="79" t="s">
        <v>355</v>
      </c>
      <c r="C10" s="79"/>
    </row>
    <row r="11" spans="1:11" x14ac:dyDescent="0.25">
      <c r="A11" s="108" t="s">
        <v>276</v>
      </c>
      <c r="B11" s="79" t="s">
        <v>299</v>
      </c>
      <c r="C11" s="79"/>
    </row>
    <row r="12" spans="1:11" x14ac:dyDescent="0.25">
      <c r="A12" s="108" t="s">
        <v>277</v>
      </c>
      <c r="B12" s="79" t="s">
        <v>290</v>
      </c>
      <c r="C12" s="79"/>
    </row>
    <row r="13" spans="1:11" x14ac:dyDescent="0.25">
      <c r="A13" s="108" t="s">
        <v>614</v>
      </c>
      <c r="B13" s="79">
        <v>0</v>
      </c>
      <c r="C13" s="79"/>
    </row>
    <row r="14" spans="1:11" x14ac:dyDescent="0.25">
      <c r="A14" s="108" t="s">
        <v>279</v>
      </c>
      <c r="B14" s="79">
        <v>227</v>
      </c>
      <c r="C14" s="79"/>
    </row>
    <row r="15" spans="1:11" x14ac:dyDescent="0.25">
      <c r="A15" s="108" t="s">
        <v>617</v>
      </c>
      <c r="B15" s="79">
        <v>227</v>
      </c>
      <c r="C15" s="79"/>
    </row>
    <row r="16" spans="1:11" x14ac:dyDescent="0.25">
      <c r="A16" s="108" t="s">
        <v>281</v>
      </c>
      <c r="B16" s="79" t="s">
        <v>359</v>
      </c>
      <c r="C16" s="79"/>
    </row>
    <row r="17" spans="1:3" x14ac:dyDescent="0.25">
      <c r="A17" s="108" t="s">
        <v>282</v>
      </c>
      <c r="B17" s="203"/>
      <c r="C17" s="203"/>
    </row>
    <row r="18" spans="1:3" x14ac:dyDescent="0.25">
      <c r="A18" s="108" t="s">
        <v>283</v>
      </c>
      <c r="B18" s="142">
        <v>45106</v>
      </c>
      <c r="C18" s="79"/>
    </row>
    <row r="19" spans="1:3" x14ac:dyDescent="0.25">
      <c r="A19" s="108" t="s">
        <v>284</v>
      </c>
      <c r="B19" s="142">
        <v>45014</v>
      </c>
      <c r="C19" s="79"/>
    </row>
    <row r="20" spans="1:3" x14ac:dyDescent="0.25">
      <c r="A20" s="108" t="s">
        <v>285</v>
      </c>
      <c r="B20" s="79" t="s">
        <v>293</v>
      </c>
      <c r="C20" s="79"/>
    </row>
    <row r="21" spans="1:3" x14ac:dyDescent="0.25">
      <c r="A21" s="108" t="s">
        <v>689</v>
      </c>
      <c r="B21" s="79" t="s">
        <v>294</v>
      </c>
      <c r="C21" s="79"/>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90" t="s">
        <v>412</v>
      </c>
      <c r="B26" s="90" t="s">
        <v>698</v>
      </c>
    </row>
    <row r="27" spans="1:3" x14ac:dyDescent="0.25">
      <c r="A27" s="91">
        <v>18</v>
      </c>
      <c r="B27" s="92">
        <v>20.62</v>
      </c>
    </row>
    <row r="28" spans="1:3" x14ac:dyDescent="0.25">
      <c r="A28" s="91">
        <v>19</v>
      </c>
      <c r="B28" s="92">
        <v>20.73</v>
      </c>
    </row>
    <row r="29" spans="1:3" x14ac:dyDescent="0.25">
      <c r="A29" s="91">
        <v>20</v>
      </c>
      <c r="B29" s="92">
        <v>20.89</v>
      </c>
    </row>
    <row r="30" spans="1:3" x14ac:dyDescent="0.25">
      <c r="A30" s="91">
        <v>21</v>
      </c>
      <c r="B30" s="92">
        <v>21.02</v>
      </c>
    </row>
    <row r="31" spans="1:3" x14ac:dyDescent="0.25">
      <c r="A31" s="91">
        <v>22</v>
      </c>
      <c r="B31" s="92">
        <v>21.08</v>
      </c>
    </row>
    <row r="32" spans="1:3" x14ac:dyDescent="0.25">
      <c r="A32" s="91">
        <v>23</v>
      </c>
      <c r="B32" s="92">
        <v>21.14</v>
      </c>
    </row>
    <row r="33" spans="1:2" x14ac:dyDescent="0.25">
      <c r="A33" s="91">
        <v>24</v>
      </c>
      <c r="B33" s="92">
        <v>21.19</v>
      </c>
    </row>
    <row r="34" spans="1:2" x14ac:dyDescent="0.25">
      <c r="A34" s="91">
        <v>25</v>
      </c>
      <c r="B34" s="92">
        <v>21.25</v>
      </c>
    </row>
    <row r="35" spans="1:2" x14ac:dyDescent="0.25">
      <c r="A35" s="91">
        <v>26</v>
      </c>
      <c r="B35" s="92">
        <v>21.31</v>
      </c>
    </row>
    <row r="36" spans="1:2" x14ac:dyDescent="0.25">
      <c r="A36" s="91">
        <v>27</v>
      </c>
      <c r="B36" s="92">
        <v>21.36</v>
      </c>
    </row>
    <row r="37" spans="1:2" x14ac:dyDescent="0.25">
      <c r="A37" s="91">
        <v>28</v>
      </c>
      <c r="B37" s="92">
        <v>21.42</v>
      </c>
    </row>
    <row r="38" spans="1:2" x14ac:dyDescent="0.25">
      <c r="A38" s="91">
        <v>29</v>
      </c>
      <c r="B38" s="92">
        <v>21.47</v>
      </c>
    </row>
    <row r="39" spans="1:2" x14ac:dyDescent="0.25">
      <c r="A39" s="91">
        <v>30</v>
      </c>
      <c r="B39" s="92">
        <v>21.52</v>
      </c>
    </row>
    <row r="40" spans="1:2" x14ac:dyDescent="0.25">
      <c r="A40" s="91">
        <v>31</v>
      </c>
      <c r="B40" s="92">
        <v>21.57</v>
      </c>
    </row>
    <row r="41" spans="1:2" x14ac:dyDescent="0.25">
      <c r="A41" s="91">
        <v>32</v>
      </c>
      <c r="B41" s="92">
        <v>21.62</v>
      </c>
    </row>
    <row r="42" spans="1:2" x14ac:dyDescent="0.25">
      <c r="A42" s="91">
        <v>33</v>
      </c>
      <c r="B42" s="92">
        <v>21.67</v>
      </c>
    </row>
    <row r="43" spans="1:2" x14ac:dyDescent="0.25">
      <c r="A43" s="91">
        <v>34</v>
      </c>
      <c r="B43" s="92">
        <v>21.71</v>
      </c>
    </row>
    <row r="44" spans="1:2" x14ac:dyDescent="0.25">
      <c r="A44" s="91">
        <v>35</v>
      </c>
      <c r="B44" s="92">
        <v>21.76</v>
      </c>
    </row>
    <row r="45" spans="1:2" x14ac:dyDescent="0.25">
      <c r="A45" s="91">
        <v>36</v>
      </c>
      <c r="B45" s="92">
        <v>21.8</v>
      </c>
    </row>
    <row r="46" spans="1:2" x14ac:dyDescent="0.25">
      <c r="A46" s="91">
        <v>37</v>
      </c>
      <c r="B46" s="92">
        <v>21.84</v>
      </c>
    </row>
    <row r="47" spans="1:2" x14ac:dyDescent="0.25">
      <c r="A47" s="91">
        <v>38</v>
      </c>
      <c r="B47" s="92">
        <v>21.88</v>
      </c>
    </row>
    <row r="48" spans="1:2" x14ac:dyDescent="0.25">
      <c r="A48" s="91">
        <v>39</v>
      </c>
      <c r="B48" s="92">
        <v>21.92</v>
      </c>
    </row>
    <row r="49" spans="1:2" x14ac:dyDescent="0.25">
      <c r="A49" s="91">
        <v>40</v>
      </c>
      <c r="B49" s="92">
        <v>21.95</v>
      </c>
    </row>
    <row r="50" spans="1:2" x14ac:dyDescent="0.25">
      <c r="A50" s="91">
        <v>41</v>
      </c>
      <c r="B50" s="92">
        <v>21.99</v>
      </c>
    </row>
    <row r="51" spans="1:2" x14ac:dyDescent="0.25">
      <c r="A51" s="91">
        <v>42</v>
      </c>
      <c r="B51" s="92">
        <v>22.01</v>
      </c>
    </row>
    <row r="52" spans="1:2" x14ac:dyDescent="0.25">
      <c r="A52" s="91">
        <v>43</v>
      </c>
      <c r="B52" s="92">
        <v>22.04</v>
      </c>
    </row>
    <row r="53" spans="1:2" x14ac:dyDescent="0.25">
      <c r="A53" s="91">
        <v>44</v>
      </c>
      <c r="B53" s="92">
        <v>22.05</v>
      </c>
    </row>
    <row r="54" spans="1:2" x14ac:dyDescent="0.25">
      <c r="A54" s="91">
        <v>45</v>
      </c>
      <c r="B54" s="92">
        <v>22.07</v>
      </c>
    </row>
    <row r="55" spans="1:2" x14ac:dyDescent="0.25">
      <c r="A55" s="91">
        <v>46</v>
      </c>
      <c r="B55" s="92">
        <v>22.08</v>
      </c>
    </row>
    <row r="56" spans="1:2" x14ac:dyDescent="0.25">
      <c r="A56" s="91">
        <v>47</v>
      </c>
      <c r="B56" s="92">
        <v>22.08</v>
      </c>
    </row>
    <row r="57" spans="1:2" x14ac:dyDescent="0.25">
      <c r="A57" s="91">
        <v>48</v>
      </c>
      <c r="B57" s="92">
        <v>22.09</v>
      </c>
    </row>
    <row r="58" spans="1:2" x14ac:dyDescent="0.25">
      <c r="A58" s="91">
        <v>49</v>
      </c>
      <c r="B58" s="92">
        <v>22.1</v>
      </c>
    </row>
    <row r="59" spans="1:2" x14ac:dyDescent="0.25">
      <c r="A59" s="91">
        <v>50</v>
      </c>
      <c r="B59" s="92">
        <v>22.11</v>
      </c>
    </row>
    <row r="60" spans="1:2" x14ac:dyDescent="0.25">
      <c r="A60" s="91">
        <v>51</v>
      </c>
      <c r="B60" s="92">
        <v>22.12</v>
      </c>
    </row>
    <row r="61" spans="1:2" x14ac:dyDescent="0.25">
      <c r="A61" s="91">
        <v>52</v>
      </c>
      <c r="B61" s="92">
        <v>22.14</v>
      </c>
    </row>
    <row r="62" spans="1:2" x14ac:dyDescent="0.25">
      <c r="A62" s="91">
        <v>53</v>
      </c>
      <c r="B62" s="92">
        <v>22.16</v>
      </c>
    </row>
    <row r="63" spans="1:2" x14ac:dyDescent="0.25">
      <c r="A63" s="91">
        <v>54</v>
      </c>
      <c r="B63" s="92">
        <v>22.19</v>
      </c>
    </row>
    <row r="64" spans="1:2" x14ac:dyDescent="0.25">
      <c r="A64" s="91">
        <v>55</v>
      </c>
      <c r="B64" s="92">
        <v>22.23</v>
      </c>
    </row>
    <row r="65" spans="1:2" x14ac:dyDescent="0.25">
      <c r="A65" s="91">
        <v>56</v>
      </c>
      <c r="B65" s="92">
        <v>22.28</v>
      </c>
    </row>
    <row r="66" spans="1:2" x14ac:dyDescent="0.25">
      <c r="A66" s="91">
        <v>57</v>
      </c>
      <c r="B66" s="92">
        <v>22.34</v>
      </c>
    </row>
    <row r="67" spans="1:2" x14ac:dyDescent="0.25">
      <c r="A67" s="91">
        <v>58</v>
      </c>
      <c r="B67" s="92">
        <v>22.42</v>
      </c>
    </row>
    <row r="68" spans="1:2" x14ac:dyDescent="0.25">
      <c r="A68" s="91">
        <v>59</v>
      </c>
      <c r="B68" s="92">
        <v>22.52</v>
      </c>
    </row>
    <row r="69" spans="1:2" x14ac:dyDescent="0.25">
      <c r="A69" s="91">
        <v>60</v>
      </c>
      <c r="B69" s="92">
        <v>22.26</v>
      </c>
    </row>
    <row r="70" spans="1:2" x14ac:dyDescent="0.25">
      <c r="A70" s="91">
        <v>61</v>
      </c>
      <c r="B70" s="92">
        <v>21.64</v>
      </c>
    </row>
    <row r="71" spans="1:2" x14ac:dyDescent="0.25">
      <c r="A71" s="91">
        <v>62</v>
      </c>
      <c r="B71" s="92">
        <v>21.02</v>
      </c>
    </row>
    <row r="72" spans="1:2" x14ac:dyDescent="0.25">
      <c r="A72" s="91">
        <v>63</v>
      </c>
      <c r="B72" s="92">
        <v>20.39</v>
      </c>
    </row>
    <row r="73" spans="1:2" x14ac:dyDescent="0.25">
      <c r="A73" s="91">
        <v>64</v>
      </c>
      <c r="B73" s="92">
        <v>19.75</v>
      </c>
    </row>
    <row r="74" spans="1:2" x14ac:dyDescent="0.25">
      <c r="A74" s="91">
        <v>65</v>
      </c>
      <c r="B74" s="92">
        <v>19.12</v>
      </c>
    </row>
    <row r="75" spans="1:2" x14ac:dyDescent="0.25">
      <c r="A75" s="91">
        <v>66</v>
      </c>
      <c r="B75" s="92">
        <v>18.47</v>
      </c>
    </row>
    <row r="76" spans="1:2" x14ac:dyDescent="0.25">
      <c r="A76" s="91">
        <v>67</v>
      </c>
      <c r="B76" s="92">
        <v>17.829999999999998</v>
      </c>
    </row>
  </sheetData>
  <sheetProtection algorithmName="SHA-512" hashValue="CopIvSrPaG66p+sCsM0BLZJ0MH1Nt8Gj1nEatzFHgKnOZFJmiGx9Mv2GypTzuP2LzsgCRCgkoHzaBjneSt6KpQ==" saltValue="7iZZEUf8SIecDaCflN+HpA==" spinCount="100000" sheet="1" objects="1" scenarios="1"/>
  <conditionalFormatting sqref="A6:A21">
    <cfRule type="expression" dxfId="1713" priority="19" stopIfTrue="1">
      <formula>MOD(ROW(),2)=0</formula>
    </cfRule>
    <cfRule type="expression" dxfId="1712" priority="20" stopIfTrue="1">
      <formula>MOD(ROW(),2)&lt;&gt;0</formula>
    </cfRule>
  </conditionalFormatting>
  <conditionalFormatting sqref="A26:A76">
    <cfRule type="expression" dxfId="1711" priority="15" stopIfTrue="1">
      <formula>MOD(ROW(),2)=0</formula>
    </cfRule>
    <cfRule type="expression" dxfId="1710" priority="16" stopIfTrue="1">
      <formula>MOD(ROW(),2)&lt;&gt;0</formula>
    </cfRule>
  </conditionalFormatting>
  <conditionalFormatting sqref="B26:B76">
    <cfRule type="expression" dxfId="1709" priority="17" stopIfTrue="1">
      <formula>MOD(ROW(),2)=0</formula>
    </cfRule>
    <cfRule type="expression" dxfId="1708" priority="18" stopIfTrue="1">
      <formula>MOD(ROW(),2)&lt;&gt;0</formula>
    </cfRule>
  </conditionalFormatting>
  <conditionalFormatting sqref="B6:C16">
    <cfRule type="expression" dxfId="1707" priority="9" stopIfTrue="1">
      <formula>MOD(ROW(),2)=0</formula>
    </cfRule>
    <cfRule type="expression" dxfId="1706" priority="10" stopIfTrue="1">
      <formula>MOD(ROW(),2)&lt;&gt;0</formula>
    </cfRule>
  </conditionalFormatting>
  <conditionalFormatting sqref="B18:C18 B17">
    <cfRule type="expression" dxfId="1705" priority="11" stopIfTrue="1">
      <formula>MOD(ROW(),2)=0</formula>
    </cfRule>
    <cfRule type="expression" dxfId="1704" priority="12" stopIfTrue="1">
      <formula>MOD(ROW(),2)&lt;&gt;0</formula>
    </cfRule>
  </conditionalFormatting>
  <conditionalFormatting sqref="C17">
    <cfRule type="expression" dxfId="1703" priority="7" stopIfTrue="1">
      <formula>MOD(ROW(),2)=0</formula>
    </cfRule>
    <cfRule type="expression" dxfId="1702" priority="8" stopIfTrue="1">
      <formula>MOD(ROW(),2)&lt;&gt;0</formula>
    </cfRule>
  </conditionalFormatting>
  <conditionalFormatting sqref="B20:B21">
    <cfRule type="expression" dxfId="1701" priority="3" stopIfTrue="1">
      <formula>MOD(ROW(),2)=0</formula>
    </cfRule>
    <cfRule type="expression" dxfId="1700" priority="4" stopIfTrue="1">
      <formula>MOD(ROW(),2)&lt;&gt;0</formula>
    </cfRule>
  </conditionalFormatting>
  <conditionalFormatting sqref="C19:C21">
    <cfRule type="expression" dxfId="1699" priority="5" stopIfTrue="1">
      <formula>MOD(ROW(),2)=0</formula>
    </cfRule>
    <cfRule type="expression" dxfId="1698" priority="6" stopIfTrue="1">
      <formula>MOD(ROW(),2)&lt;&gt;0</formula>
    </cfRule>
  </conditionalFormatting>
  <conditionalFormatting sqref="B19">
    <cfRule type="expression" dxfId="1697" priority="1" stopIfTrue="1">
      <formula>MOD(ROW(),2)=0</formula>
    </cfRule>
    <cfRule type="expression" dxfId="1696" priority="2" stopIfTrue="1">
      <formula>MOD(ROW(),2)&lt;&gt;0</formula>
    </cfRule>
  </conditionalFormatting>
  <hyperlinks>
    <hyperlink ref="B24" location="Assumptions!A1" display="Assumptions" xr:uid="{DA244F75-3460-4394-A652-B624AB5EC8E6}"/>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107"/>
  <dimension ref="A1:K31"/>
  <sheetViews>
    <sheetView showGridLines="0" zoomScale="85" zoomScaleNormal="85" workbookViewId="0">
      <selection activeCell="A4" sqref="A4"/>
    </sheetView>
  </sheetViews>
  <sheetFormatPr defaultColWidth="10" defaultRowHeight="12.5" x14ac:dyDescent="0.25"/>
  <cols>
    <col min="1" max="1" width="31.6328125" style="28" customWidth="1"/>
    <col min="2" max="3" width="22.6328125" style="28" customWidth="1"/>
    <col min="4" max="4" width="10" style="28" customWidth="1"/>
    <col min="5"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TV In (non-club) - x-228</v>
      </c>
      <c r="B3" s="43"/>
      <c r="C3" s="43"/>
      <c r="D3" s="43"/>
      <c r="E3" s="43"/>
      <c r="F3" s="43"/>
      <c r="G3" s="43"/>
      <c r="H3" s="43"/>
      <c r="I3" s="43"/>
    </row>
    <row r="4" spans="1:11" x14ac:dyDescent="0.25">
      <c r="A4" s="45"/>
    </row>
    <row r="6" spans="1:11" ht="13" x14ac:dyDescent="0.3">
      <c r="A6" s="107" t="s">
        <v>606</v>
      </c>
      <c r="B6" s="78" t="s">
        <v>607</v>
      </c>
      <c r="C6" s="78"/>
    </row>
    <row r="7" spans="1:11" x14ac:dyDescent="0.25">
      <c r="A7" s="108" t="s">
        <v>273</v>
      </c>
      <c r="B7" s="79" t="s">
        <v>72</v>
      </c>
      <c r="C7" s="79"/>
    </row>
    <row r="8" spans="1:11" x14ac:dyDescent="0.25">
      <c r="A8" s="108" t="s">
        <v>274</v>
      </c>
      <c r="B8" s="79">
        <v>2015</v>
      </c>
      <c r="C8" s="79"/>
    </row>
    <row r="9" spans="1:11" x14ac:dyDescent="0.25">
      <c r="A9" s="108" t="s">
        <v>275</v>
      </c>
      <c r="B9" s="79" t="s">
        <v>354</v>
      </c>
      <c r="C9" s="79"/>
    </row>
    <row r="10" spans="1:11" x14ac:dyDescent="0.25">
      <c r="A10" s="108" t="s">
        <v>6</v>
      </c>
      <c r="B10" s="79" t="s">
        <v>360</v>
      </c>
      <c r="C10" s="79"/>
    </row>
    <row r="11" spans="1:11" x14ac:dyDescent="0.25">
      <c r="A11" s="108" t="s">
        <v>276</v>
      </c>
      <c r="B11" s="79" t="s">
        <v>361</v>
      </c>
      <c r="C11" s="79"/>
    </row>
    <row r="12" spans="1:11" x14ac:dyDescent="0.25">
      <c r="A12" s="108" t="s">
        <v>277</v>
      </c>
      <c r="B12" s="79" t="s">
        <v>290</v>
      </c>
      <c r="C12" s="79"/>
    </row>
    <row r="13" spans="1:11" x14ac:dyDescent="0.25">
      <c r="A13" s="108" t="s">
        <v>614</v>
      </c>
      <c r="B13" s="79">
        <v>0</v>
      </c>
      <c r="C13" s="79"/>
    </row>
    <row r="14" spans="1:11" x14ac:dyDescent="0.25">
      <c r="A14" s="108" t="s">
        <v>279</v>
      </c>
      <c r="B14" s="79">
        <v>228</v>
      </c>
      <c r="C14" s="79"/>
    </row>
    <row r="15" spans="1:11" x14ac:dyDescent="0.25">
      <c r="A15" s="108" t="s">
        <v>617</v>
      </c>
      <c r="B15" s="79">
        <v>228</v>
      </c>
      <c r="C15" s="79"/>
    </row>
    <row r="16" spans="1:11" x14ac:dyDescent="0.25">
      <c r="A16" s="108" t="s">
        <v>281</v>
      </c>
      <c r="B16" s="79" t="s">
        <v>363</v>
      </c>
      <c r="C16" s="79"/>
    </row>
    <row r="17" spans="1:3" x14ac:dyDescent="0.25">
      <c r="A17" s="108" t="s">
        <v>282</v>
      </c>
      <c r="B17" s="203"/>
      <c r="C17" s="203"/>
    </row>
    <row r="18" spans="1:3" x14ac:dyDescent="0.25">
      <c r="A18" s="108" t="s">
        <v>283</v>
      </c>
      <c r="B18" s="142">
        <v>45106</v>
      </c>
      <c r="C18" s="79"/>
    </row>
    <row r="19" spans="1:3" x14ac:dyDescent="0.25">
      <c r="A19" s="108" t="s">
        <v>284</v>
      </c>
      <c r="B19" s="142">
        <v>45014</v>
      </c>
      <c r="C19" s="79"/>
    </row>
    <row r="20" spans="1:3" x14ac:dyDescent="0.25">
      <c r="A20" s="108" t="s">
        <v>285</v>
      </c>
      <c r="B20" s="79" t="s">
        <v>293</v>
      </c>
      <c r="C20" s="79"/>
    </row>
    <row r="21" spans="1:3" x14ac:dyDescent="0.25">
      <c r="A21" s="108" t="s">
        <v>689</v>
      </c>
      <c r="B21" s="79" t="s">
        <v>294</v>
      </c>
      <c r="C21" s="79"/>
    </row>
    <row r="23" spans="1:3" x14ac:dyDescent="0.25">
      <c r="B23" s="84" t="str">
        <f>HYPERLINK("#'Factor List'!A1","Back to Factor List")</f>
        <v>Back to Factor List</v>
      </c>
    </row>
    <row r="24" spans="1:3" x14ac:dyDescent="0.25">
      <c r="B24" s="84" t="str">
        <f>HYPERLINK("#'Assumptions'!A1","Assumptions")</f>
        <v>Assumptions</v>
      </c>
    </row>
    <row r="26" spans="1:3" ht="13" x14ac:dyDescent="0.25">
      <c r="A26" s="85" t="s">
        <v>412</v>
      </c>
      <c r="B26" s="85" t="s">
        <v>699</v>
      </c>
      <c r="C26" s="85" t="s">
        <v>700</v>
      </c>
    </row>
    <row r="27" spans="1:3" x14ac:dyDescent="0.25">
      <c r="A27" s="87" t="s">
        <v>701</v>
      </c>
      <c r="B27" s="88">
        <v>12.4</v>
      </c>
      <c r="C27" s="88">
        <v>13</v>
      </c>
    </row>
    <row r="28" spans="1:3" x14ac:dyDescent="0.25">
      <c r="A28" s="87" t="s">
        <v>702</v>
      </c>
      <c r="B28" s="88">
        <v>12.5</v>
      </c>
      <c r="C28" s="88">
        <v>13.2</v>
      </c>
    </row>
    <row r="29" spans="1:3" x14ac:dyDescent="0.25">
      <c r="A29" s="87" t="s">
        <v>703</v>
      </c>
      <c r="B29" s="88">
        <v>12.7</v>
      </c>
      <c r="C29" s="88">
        <v>13.4</v>
      </c>
    </row>
    <row r="30" spans="1:3" x14ac:dyDescent="0.25">
      <c r="A30" s="87" t="s">
        <v>704</v>
      </c>
      <c r="B30" s="88">
        <v>12.9</v>
      </c>
      <c r="C30" s="88">
        <v>13.9</v>
      </c>
    </row>
    <row r="31" spans="1:3" x14ac:dyDescent="0.25">
      <c r="A31" s="87" t="s">
        <v>705</v>
      </c>
      <c r="B31" s="88">
        <v>13.4</v>
      </c>
      <c r="C31" s="88">
        <v>13.8</v>
      </c>
    </row>
  </sheetData>
  <sheetProtection algorithmName="SHA-512" hashValue="YfXJXCcoA/eargZZjFab6Mq7adJDmUWfmkk8yqS6ZBL27m4VkJC02LOCymmjv7rHtWXwD4wyz7hLLko8c6UQJA==" saltValue="XdU2KXjySqINd8xfIM7yWg==" spinCount="100000" sheet="1" objects="1" scenarios="1"/>
  <conditionalFormatting sqref="A26:A31">
    <cfRule type="expression" dxfId="1695" priority="23" stopIfTrue="1">
      <formula>MOD(ROW(),2)=0</formula>
    </cfRule>
    <cfRule type="expression" dxfId="1694" priority="24" stopIfTrue="1">
      <formula>MOD(ROW(),2)&lt;&gt;0</formula>
    </cfRule>
  </conditionalFormatting>
  <conditionalFormatting sqref="B26:B31 C27:C31">
    <cfRule type="expression" dxfId="1693" priority="25" stopIfTrue="1">
      <formula>MOD(ROW(),2)=0</formula>
    </cfRule>
    <cfRule type="expression" dxfId="1692" priority="26" stopIfTrue="1">
      <formula>MOD(ROW(),2)&lt;&gt;0</formula>
    </cfRule>
  </conditionalFormatting>
  <conditionalFormatting sqref="C26">
    <cfRule type="expression" dxfId="1691" priority="21" stopIfTrue="1">
      <formula>MOD(ROW(),2)=0</formula>
    </cfRule>
    <cfRule type="expression" dxfId="1690" priority="22" stopIfTrue="1">
      <formula>MOD(ROW(),2)&lt;&gt;0</formula>
    </cfRule>
  </conditionalFormatting>
  <conditionalFormatting sqref="A6:A21">
    <cfRule type="expression" dxfId="1689" priority="15" stopIfTrue="1">
      <formula>MOD(ROW(),2)=0</formula>
    </cfRule>
    <cfRule type="expression" dxfId="1688" priority="16" stopIfTrue="1">
      <formula>MOD(ROW(),2)&lt;&gt;0</formula>
    </cfRule>
  </conditionalFormatting>
  <conditionalFormatting sqref="B6:C16">
    <cfRule type="expression" dxfId="1687" priority="9" stopIfTrue="1">
      <formula>MOD(ROW(),2)=0</formula>
    </cfRule>
    <cfRule type="expression" dxfId="1686" priority="10" stopIfTrue="1">
      <formula>MOD(ROW(),2)&lt;&gt;0</formula>
    </cfRule>
  </conditionalFormatting>
  <conditionalFormatting sqref="B18:C18 B17">
    <cfRule type="expression" dxfId="1685" priority="11" stopIfTrue="1">
      <formula>MOD(ROW(),2)=0</formula>
    </cfRule>
    <cfRule type="expression" dxfId="1684" priority="12" stopIfTrue="1">
      <formula>MOD(ROW(),2)&lt;&gt;0</formula>
    </cfRule>
  </conditionalFormatting>
  <conditionalFormatting sqref="C17">
    <cfRule type="expression" dxfId="1683" priority="7" stopIfTrue="1">
      <formula>MOD(ROW(),2)=0</formula>
    </cfRule>
    <cfRule type="expression" dxfId="1682" priority="8" stopIfTrue="1">
      <formula>MOD(ROW(),2)&lt;&gt;0</formula>
    </cfRule>
  </conditionalFormatting>
  <conditionalFormatting sqref="B20:B21">
    <cfRule type="expression" dxfId="1681" priority="3" stopIfTrue="1">
      <formula>MOD(ROW(),2)=0</formula>
    </cfRule>
    <cfRule type="expression" dxfId="1680" priority="4" stopIfTrue="1">
      <formula>MOD(ROW(),2)&lt;&gt;0</formula>
    </cfRule>
  </conditionalFormatting>
  <conditionalFormatting sqref="C19:C21">
    <cfRule type="expression" dxfId="1679" priority="5" stopIfTrue="1">
      <formula>MOD(ROW(),2)=0</formula>
    </cfRule>
    <cfRule type="expression" dxfId="1678" priority="6" stopIfTrue="1">
      <formula>MOD(ROW(),2)&lt;&gt;0</formula>
    </cfRule>
  </conditionalFormatting>
  <conditionalFormatting sqref="B19">
    <cfRule type="expression" dxfId="1677" priority="1" stopIfTrue="1">
      <formula>MOD(ROW(),2)=0</formula>
    </cfRule>
    <cfRule type="expression" dxfId="1676" priority="2" stopIfTrue="1">
      <formula>MOD(ROW(),2)&lt;&gt;0</formula>
    </cfRule>
  </conditionalFormatting>
  <hyperlinks>
    <hyperlink ref="B24" location="Assumptions!A1" display="Assumptions" xr:uid="{769AE655-F515-4786-8835-8937C66A9904}"/>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69"/>
  <dimension ref="A1:K57"/>
  <sheetViews>
    <sheetView showGridLines="0" zoomScale="85" zoomScaleNormal="85" workbookViewId="0">
      <selection activeCell="A4" sqref="A4"/>
    </sheetView>
  </sheetViews>
  <sheetFormatPr defaultColWidth="10" defaultRowHeight="12.5" x14ac:dyDescent="0.25"/>
  <cols>
    <col min="1" max="1" width="31.6328125" style="28" customWidth="1"/>
    <col min="2" max="3" width="22.6328125" style="28" customWidth="1"/>
    <col min="4" max="4" width="10" style="28" customWidth="1"/>
    <col min="5"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CETV - x-229</v>
      </c>
      <c r="B3" s="43"/>
      <c r="C3" s="43"/>
      <c r="D3" s="43"/>
      <c r="E3" s="43"/>
      <c r="F3" s="43"/>
      <c r="G3" s="43"/>
      <c r="H3" s="43"/>
      <c r="I3" s="43"/>
    </row>
    <row r="4" spans="1:11" x14ac:dyDescent="0.25">
      <c r="A4" s="45"/>
    </row>
    <row r="6" spans="1:11" ht="13" x14ac:dyDescent="0.3">
      <c r="A6" s="107" t="s">
        <v>606</v>
      </c>
      <c r="B6" s="78" t="s">
        <v>607</v>
      </c>
      <c r="C6" s="78"/>
    </row>
    <row r="7" spans="1:11" x14ac:dyDescent="0.25">
      <c r="A7" s="108" t="s">
        <v>273</v>
      </c>
      <c r="B7" s="79" t="s">
        <v>72</v>
      </c>
      <c r="C7" s="79"/>
    </row>
    <row r="8" spans="1:11" x14ac:dyDescent="0.25">
      <c r="A8" s="108" t="s">
        <v>274</v>
      </c>
      <c r="B8" s="79">
        <v>1987</v>
      </c>
      <c r="C8" s="79"/>
    </row>
    <row r="9" spans="1:11" x14ac:dyDescent="0.25">
      <c r="A9" s="108" t="s">
        <v>275</v>
      </c>
      <c r="B9" s="79" t="s">
        <v>287</v>
      </c>
      <c r="C9" s="79"/>
    </row>
    <row r="10" spans="1:11" ht="25" x14ac:dyDescent="0.25">
      <c r="A10" s="108" t="s">
        <v>6</v>
      </c>
      <c r="B10" s="79" t="s">
        <v>364</v>
      </c>
      <c r="C10" s="79"/>
    </row>
    <row r="11" spans="1:11" x14ac:dyDescent="0.25">
      <c r="A11" s="108" t="s">
        <v>276</v>
      </c>
      <c r="B11" s="79" t="s">
        <v>361</v>
      </c>
      <c r="C11" s="79"/>
    </row>
    <row r="12" spans="1:11" x14ac:dyDescent="0.25">
      <c r="A12" s="108" t="s">
        <v>277</v>
      </c>
      <c r="B12" s="79" t="s">
        <v>290</v>
      </c>
      <c r="C12" s="79"/>
    </row>
    <row r="13" spans="1:11" x14ac:dyDescent="0.25">
      <c r="A13" s="108" t="s">
        <v>614</v>
      </c>
      <c r="B13" s="79">
        <v>2</v>
      </c>
      <c r="C13" s="79"/>
    </row>
    <row r="14" spans="1:11" x14ac:dyDescent="0.25">
      <c r="A14" s="108" t="s">
        <v>279</v>
      </c>
      <c r="B14" s="79">
        <v>229</v>
      </c>
      <c r="C14" s="79"/>
    </row>
    <row r="15" spans="1:11" x14ac:dyDescent="0.25">
      <c r="A15" s="108" t="s">
        <v>617</v>
      </c>
      <c r="B15" s="79">
        <v>229</v>
      </c>
      <c r="C15" s="79"/>
    </row>
    <row r="16" spans="1:11" x14ac:dyDescent="0.25">
      <c r="A16" s="108" t="s">
        <v>281</v>
      </c>
      <c r="B16" s="79" t="s">
        <v>366</v>
      </c>
      <c r="C16" s="79"/>
    </row>
    <row r="17" spans="1:3" x14ac:dyDescent="0.25">
      <c r="A17" s="108" t="s">
        <v>282</v>
      </c>
      <c r="B17" s="203"/>
      <c r="C17" s="203"/>
    </row>
    <row r="18" spans="1:3" x14ac:dyDescent="0.25">
      <c r="A18" s="108" t="s">
        <v>283</v>
      </c>
      <c r="B18" s="142" t="str">
        <f>"24 May 2023"</f>
        <v>24 May 2023</v>
      </c>
      <c r="C18" s="79"/>
    </row>
    <row r="19" spans="1:3" x14ac:dyDescent="0.25">
      <c r="A19" s="108" t="s">
        <v>284</v>
      </c>
      <c r="B19" s="142">
        <v>45014</v>
      </c>
      <c r="C19" s="79"/>
    </row>
    <row r="20" spans="1:3" x14ac:dyDescent="0.25">
      <c r="A20" s="108" t="s">
        <v>285</v>
      </c>
      <c r="B20" s="79" t="s">
        <v>293</v>
      </c>
      <c r="C20" s="79"/>
    </row>
    <row r="21" spans="1:3" x14ac:dyDescent="0.25">
      <c r="A21" s="108" t="s">
        <v>689</v>
      </c>
      <c r="B21" s="79" t="s">
        <v>294</v>
      </c>
      <c r="C21" s="79"/>
    </row>
    <row r="23" spans="1:3" x14ac:dyDescent="0.25">
      <c r="B23" s="84" t="str">
        <f>HYPERLINK("#'Factor List'!A1","Back to Factor List")</f>
        <v>Back to Factor List</v>
      </c>
    </row>
    <row r="24" spans="1:3" x14ac:dyDescent="0.25">
      <c r="B24" s="84" t="str">
        <f>HYPERLINK("#'Assumptions'!A1","Assumptions")</f>
        <v>Assumptions</v>
      </c>
    </row>
    <row r="26" spans="1:3" ht="13" x14ac:dyDescent="0.25">
      <c r="A26" s="90" t="s">
        <v>412</v>
      </c>
      <c r="B26" s="90" t="s">
        <v>706</v>
      </c>
      <c r="C26" s="90" t="s">
        <v>707</v>
      </c>
    </row>
    <row r="27" spans="1:3" x14ac:dyDescent="0.25">
      <c r="A27" s="91">
        <v>43</v>
      </c>
      <c r="B27" s="92">
        <v>19.760000000000002</v>
      </c>
      <c r="C27" s="92">
        <v>19.760000000000002</v>
      </c>
    </row>
    <row r="28" spans="1:3" x14ac:dyDescent="0.25">
      <c r="A28" s="91">
        <v>44</v>
      </c>
      <c r="B28" s="92">
        <v>20.079999999999998</v>
      </c>
      <c r="C28" s="92">
        <v>20.079999999999998</v>
      </c>
    </row>
    <row r="29" spans="1:3" x14ac:dyDescent="0.25">
      <c r="A29" s="91">
        <v>45</v>
      </c>
      <c r="B29" s="92">
        <v>20.399999999999999</v>
      </c>
      <c r="C29" s="92">
        <v>20.399999999999999</v>
      </c>
    </row>
    <row r="30" spans="1:3" x14ac:dyDescent="0.25">
      <c r="A30" s="91">
        <v>46</v>
      </c>
      <c r="B30" s="92">
        <v>20.73</v>
      </c>
      <c r="C30" s="92">
        <v>20.73</v>
      </c>
    </row>
    <row r="31" spans="1:3" x14ac:dyDescent="0.25">
      <c r="A31" s="91">
        <v>47</v>
      </c>
      <c r="B31" s="92">
        <v>21.07</v>
      </c>
      <c r="C31" s="92">
        <v>21.07</v>
      </c>
    </row>
    <row r="32" spans="1:3" x14ac:dyDescent="0.25">
      <c r="A32" s="91">
        <v>48</v>
      </c>
      <c r="B32" s="92">
        <v>21.41</v>
      </c>
      <c r="C32" s="92">
        <v>21.41</v>
      </c>
    </row>
    <row r="33" spans="1:3" x14ac:dyDescent="0.25">
      <c r="A33" s="91">
        <v>49</v>
      </c>
      <c r="B33" s="92">
        <v>21.77</v>
      </c>
      <c r="C33" s="92">
        <v>21.77</v>
      </c>
    </row>
    <row r="34" spans="1:3" x14ac:dyDescent="0.25">
      <c r="A34" s="91">
        <v>50</v>
      </c>
      <c r="B34" s="92">
        <v>22.13</v>
      </c>
      <c r="C34" s="92">
        <v>22.13</v>
      </c>
    </row>
    <row r="35" spans="1:3" x14ac:dyDescent="0.25">
      <c r="A35" s="91">
        <v>51</v>
      </c>
      <c r="B35" s="92">
        <v>22.5</v>
      </c>
      <c r="C35" s="92">
        <v>22.5</v>
      </c>
    </row>
    <row r="36" spans="1:3" x14ac:dyDescent="0.25">
      <c r="A36" s="91">
        <v>52</v>
      </c>
      <c r="B36" s="92">
        <v>22.89</v>
      </c>
      <c r="C36" s="92">
        <v>22.89</v>
      </c>
    </row>
    <row r="37" spans="1:3" x14ac:dyDescent="0.25">
      <c r="A37" s="91">
        <v>53</v>
      </c>
      <c r="B37" s="92">
        <v>23.28</v>
      </c>
      <c r="C37" s="92">
        <v>23.28</v>
      </c>
    </row>
    <row r="38" spans="1:3" x14ac:dyDescent="0.25">
      <c r="A38" s="91">
        <v>54</v>
      </c>
      <c r="B38" s="92">
        <v>23.68</v>
      </c>
      <c r="C38" s="92">
        <v>23.68</v>
      </c>
    </row>
    <row r="39" spans="1:3" x14ac:dyDescent="0.25">
      <c r="A39"/>
      <c r="B39"/>
    </row>
    <row r="40" spans="1:3" x14ac:dyDescent="0.25">
      <c r="A40"/>
      <c r="B40"/>
    </row>
    <row r="41" spans="1:3" x14ac:dyDescent="0.25">
      <c r="A41"/>
      <c r="B41"/>
    </row>
    <row r="42" spans="1:3" x14ac:dyDescent="0.25">
      <c r="A42"/>
      <c r="B42"/>
    </row>
    <row r="43" spans="1:3" x14ac:dyDescent="0.25">
      <c r="A43"/>
      <c r="B43"/>
    </row>
    <row r="44" spans="1:3" x14ac:dyDescent="0.25">
      <c r="A44"/>
      <c r="B44"/>
    </row>
    <row r="45" spans="1:3" x14ac:dyDescent="0.25">
      <c r="A45"/>
      <c r="B45"/>
    </row>
    <row r="46" spans="1:3" x14ac:dyDescent="0.25">
      <c r="A46"/>
      <c r="B46"/>
    </row>
    <row r="47" spans="1:3" x14ac:dyDescent="0.25">
      <c r="A47"/>
      <c r="B47"/>
    </row>
    <row r="48" spans="1:3"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sheetData>
  <sheetProtection algorithmName="SHA-512" hashValue="1/DqSQVwVz0jBdWLXrGUpDFF9PhQBF0JW+A7iueWYQ0QjudHgCQysmRXmsqusM7UxwFhDYL/KGlwSILmMCyzmQ==" saltValue="LGrHltaZ3MH/5/5znOJf1Q==" spinCount="100000" sheet="1" objects="1" scenarios="1"/>
  <conditionalFormatting sqref="A26:A38">
    <cfRule type="expression" dxfId="1675" priority="23" stopIfTrue="1">
      <formula>MOD(ROW(),2)=0</formula>
    </cfRule>
    <cfRule type="expression" dxfId="1674" priority="24" stopIfTrue="1">
      <formula>MOD(ROW(),2)&lt;&gt;0</formula>
    </cfRule>
  </conditionalFormatting>
  <conditionalFormatting sqref="B26:C38">
    <cfRule type="expression" dxfId="1673" priority="25" stopIfTrue="1">
      <formula>MOD(ROW(),2)=0</formula>
    </cfRule>
    <cfRule type="expression" dxfId="1672" priority="26" stopIfTrue="1">
      <formula>MOD(ROW(),2)&lt;&gt;0</formula>
    </cfRule>
  </conditionalFormatting>
  <conditionalFormatting sqref="A6:A21">
    <cfRule type="expression" dxfId="1671" priority="17" stopIfTrue="1">
      <formula>MOD(ROW(),2)=0</formula>
    </cfRule>
    <cfRule type="expression" dxfId="1670" priority="18" stopIfTrue="1">
      <formula>MOD(ROW(),2)&lt;&gt;0</formula>
    </cfRule>
  </conditionalFormatting>
  <conditionalFormatting sqref="B6:C16">
    <cfRule type="expression" dxfId="1669" priority="9" stopIfTrue="1">
      <formula>MOD(ROW(),2)=0</formula>
    </cfRule>
    <cfRule type="expression" dxfId="1668" priority="10" stopIfTrue="1">
      <formula>MOD(ROW(),2)&lt;&gt;0</formula>
    </cfRule>
  </conditionalFormatting>
  <conditionalFormatting sqref="B18:C18 B17">
    <cfRule type="expression" dxfId="1667" priority="11" stopIfTrue="1">
      <formula>MOD(ROW(),2)=0</formula>
    </cfRule>
    <cfRule type="expression" dxfId="1666" priority="12" stopIfTrue="1">
      <formula>MOD(ROW(),2)&lt;&gt;0</formula>
    </cfRule>
  </conditionalFormatting>
  <conditionalFormatting sqref="C17">
    <cfRule type="expression" dxfId="1665" priority="7" stopIfTrue="1">
      <formula>MOD(ROW(),2)=0</formula>
    </cfRule>
    <cfRule type="expression" dxfId="1664" priority="8" stopIfTrue="1">
      <formula>MOD(ROW(),2)&lt;&gt;0</formula>
    </cfRule>
  </conditionalFormatting>
  <conditionalFormatting sqref="B20:B21">
    <cfRule type="expression" dxfId="1663" priority="3" stopIfTrue="1">
      <formula>MOD(ROW(),2)=0</formula>
    </cfRule>
    <cfRule type="expression" dxfId="1662" priority="4" stopIfTrue="1">
      <formula>MOD(ROW(),2)&lt;&gt;0</formula>
    </cfRule>
  </conditionalFormatting>
  <conditionalFormatting sqref="C19:C21">
    <cfRule type="expression" dxfId="1661" priority="5" stopIfTrue="1">
      <formula>MOD(ROW(),2)=0</formula>
    </cfRule>
    <cfRule type="expression" dxfId="1660" priority="6" stopIfTrue="1">
      <formula>MOD(ROW(),2)&lt;&gt;0</formula>
    </cfRule>
  </conditionalFormatting>
  <conditionalFormatting sqref="B19">
    <cfRule type="expression" dxfId="1659" priority="1" stopIfTrue="1">
      <formula>MOD(ROW(),2)=0</formula>
    </cfRule>
    <cfRule type="expression" dxfId="1658" priority="2" stopIfTrue="1">
      <formula>MOD(ROW(),2)&lt;&gt;0</formula>
    </cfRule>
  </conditionalFormatting>
  <hyperlinks>
    <hyperlink ref="B24" location="Assumptions!A1" display="Assumptions" xr:uid="{B2F53622-1D6A-496E-A9E7-AEEB45ED8044}"/>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50"/>
  <dimension ref="A1:K74"/>
  <sheetViews>
    <sheetView showGridLines="0" zoomScale="85" zoomScaleNormal="85" workbookViewId="0">
      <selection activeCell="A4" sqref="A4"/>
    </sheetView>
  </sheetViews>
  <sheetFormatPr defaultColWidth="10" defaultRowHeight="12.5" x14ac:dyDescent="0.25"/>
  <cols>
    <col min="1" max="1" width="31.6328125" style="28" customWidth="1"/>
    <col min="2" max="4" width="22.6328125" style="28" customWidth="1"/>
    <col min="5"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PenCE - x-301</v>
      </c>
      <c r="B3" s="43"/>
      <c r="C3" s="43"/>
      <c r="D3" s="43"/>
      <c r="E3" s="43"/>
      <c r="F3" s="43"/>
      <c r="G3" s="43"/>
      <c r="H3" s="43"/>
      <c r="I3" s="43"/>
    </row>
    <row r="4" spans="1:11" x14ac:dyDescent="0.25">
      <c r="A4" s="45"/>
    </row>
    <row r="6" spans="1:11" ht="13" x14ac:dyDescent="0.3">
      <c r="A6" s="76" t="s">
        <v>606</v>
      </c>
      <c r="B6" s="78" t="s">
        <v>607</v>
      </c>
      <c r="C6" s="78"/>
      <c r="D6" s="109"/>
    </row>
    <row r="7" spans="1:11" x14ac:dyDescent="0.25">
      <c r="A7" s="77" t="s">
        <v>273</v>
      </c>
      <c r="B7" s="79" t="s">
        <v>72</v>
      </c>
      <c r="C7" s="79"/>
      <c r="D7" s="109"/>
    </row>
    <row r="8" spans="1:11" x14ac:dyDescent="0.25">
      <c r="A8" s="77" t="s">
        <v>274</v>
      </c>
      <c r="B8" s="79">
        <v>1987</v>
      </c>
      <c r="C8" s="79"/>
      <c r="D8" s="109"/>
    </row>
    <row r="9" spans="1:11" x14ac:dyDescent="0.25">
      <c r="A9" s="77" t="s">
        <v>275</v>
      </c>
      <c r="B9" s="79" t="s">
        <v>367</v>
      </c>
      <c r="C9" s="79"/>
      <c r="D9" s="109"/>
    </row>
    <row r="10" spans="1:11" ht="25" x14ac:dyDescent="0.25">
      <c r="A10" s="77" t="s">
        <v>6</v>
      </c>
      <c r="B10" s="79" t="s">
        <v>368</v>
      </c>
      <c r="C10" s="79"/>
      <c r="D10" s="109"/>
    </row>
    <row r="11" spans="1:11" x14ac:dyDescent="0.25">
      <c r="A11" s="77" t="s">
        <v>276</v>
      </c>
      <c r="B11" s="79" t="s">
        <v>289</v>
      </c>
      <c r="C11" s="79"/>
      <c r="D11" s="109"/>
    </row>
    <row r="12" spans="1:11" x14ac:dyDescent="0.25">
      <c r="A12" s="77" t="s">
        <v>277</v>
      </c>
      <c r="B12" s="79" t="s">
        <v>290</v>
      </c>
      <c r="C12" s="79"/>
      <c r="D12" s="109"/>
    </row>
    <row r="13" spans="1:11" x14ac:dyDescent="0.25">
      <c r="A13" s="200" t="s">
        <v>614</v>
      </c>
      <c r="B13" s="79">
        <v>2</v>
      </c>
      <c r="C13" s="79"/>
      <c r="D13" s="109"/>
    </row>
    <row r="14" spans="1:11" x14ac:dyDescent="0.25">
      <c r="A14" s="77" t="s">
        <v>279</v>
      </c>
      <c r="B14" s="79">
        <v>301</v>
      </c>
      <c r="C14" s="79"/>
      <c r="D14" s="109"/>
    </row>
    <row r="15" spans="1:11" x14ac:dyDescent="0.25">
      <c r="A15" s="77" t="s">
        <v>617</v>
      </c>
      <c r="B15" s="79">
        <v>301</v>
      </c>
      <c r="C15" s="79"/>
      <c r="D15" s="109"/>
    </row>
    <row r="16" spans="1:11" x14ac:dyDescent="0.25">
      <c r="A16" s="77" t="s">
        <v>281</v>
      </c>
      <c r="B16" s="79" t="s">
        <v>370</v>
      </c>
      <c r="C16" s="79"/>
      <c r="D16" s="109"/>
    </row>
    <row r="17" spans="1:4" x14ac:dyDescent="0.25">
      <c r="A17" s="77" t="s">
        <v>282</v>
      </c>
      <c r="B17" s="203"/>
      <c r="C17" s="203"/>
      <c r="D17" s="109"/>
    </row>
    <row r="18" spans="1:4" x14ac:dyDescent="0.25">
      <c r="A18" s="77" t="s">
        <v>283</v>
      </c>
      <c r="B18" s="142" t="str">
        <f>"24 May 2023"</f>
        <v>24 May 2023</v>
      </c>
      <c r="C18" s="79"/>
      <c r="D18" s="109"/>
    </row>
    <row r="19" spans="1:4" x14ac:dyDescent="0.25">
      <c r="A19" s="77" t="s">
        <v>284</v>
      </c>
      <c r="B19" s="142">
        <v>45014</v>
      </c>
      <c r="C19" s="79"/>
      <c r="D19" s="109"/>
    </row>
    <row r="20" spans="1:4" x14ac:dyDescent="0.25">
      <c r="A20" s="77" t="s">
        <v>285</v>
      </c>
      <c r="B20" s="79" t="s">
        <v>293</v>
      </c>
      <c r="C20" s="79"/>
      <c r="D20" s="109"/>
    </row>
    <row r="21" spans="1:4" x14ac:dyDescent="0.25">
      <c r="A21" s="77" t="s">
        <v>689</v>
      </c>
      <c r="B21" s="79" t="s">
        <v>294</v>
      </c>
      <c r="C21" s="79"/>
      <c r="D21" s="109"/>
    </row>
    <row r="23" spans="1:4" x14ac:dyDescent="0.25">
      <c r="B23" s="84" t="str">
        <f>HYPERLINK("#'Factor List'!A1","Back to Factor List")</f>
        <v>Back to Factor List</v>
      </c>
    </row>
    <row r="24" spans="1:4" x14ac:dyDescent="0.25">
      <c r="B24" s="84" t="str">
        <f>HYPERLINK("#'Assumptions'!A1","Assumptions")</f>
        <v>Assumptions</v>
      </c>
    </row>
    <row r="26" spans="1:4" ht="26" x14ac:dyDescent="0.25">
      <c r="A26" s="90" t="s">
        <v>412</v>
      </c>
      <c r="B26" s="90" t="s">
        <v>690</v>
      </c>
      <c r="C26" s="90" t="s">
        <v>694</v>
      </c>
      <c r="D26" s="90" t="s">
        <v>708</v>
      </c>
    </row>
    <row r="27" spans="1:4" x14ac:dyDescent="0.25">
      <c r="A27" s="91">
        <v>48</v>
      </c>
      <c r="B27" s="92">
        <v>27.16</v>
      </c>
      <c r="C27" s="92">
        <v>2.94</v>
      </c>
      <c r="D27" s="92"/>
    </row>
    <row r="28" spans="1:4" x14ac:dyDescent="0.25">
      <c r="A28" s="91">
        <v>49</v>
      </c>
      <c r="B28" s="92">
        <v>26.72</v>
      </c>
      <c r="C28" s="92">
        <v>2.97</v>
      </c>
      <c r="D28" s="92"/>
    </row>
    <row r="29" spans="1:4" x14ac:dyDescent="0.25">
      <c r="A29" s="91">
        <v>50</v>
      </c>
      <c r="B29" s="92">
        <v>26.26</v>
      </c>
      <c r="C29" s="92">
        <v>2.99</v>
      </c>
      <c r="D29" s="92"/>
    </row>
    <row r="30" spans="1:4" x14ac:dyDescent="0.25">
      <c r="A30" s="91">
        <v>51</v>
      </c>
      <c r="B30" s="92">
        <v>25.77</v>
      </c>
      <c r="C30" s="92">
        <v>3.02</v>
      </c>
      <c r="D30" s="92"/>
    </row>
    <row r="31" spans="1:4" x14ac:dyDescent="0.25">
      <c r="A31" s="91">
        <v>52</v>
      </c>
      <c r="B31" s="92">
        <v>25.26</v>
      </c>
      <c r="C31" s="92">
        <v>3.04</v>
      </c>
      <c r="D31" s="92"/>
    </row>
    <row r="32" spans="1:4" x14ac:dyDescent="0.25">
      <c r="A32" s="91">
        <v>53</v>
      </c>
      <c r="B32" s="92">
        <v>24.73</v>
      </c>
      <c r="C32" s="92">
        <v>3.07</v>
      </c>
      <c r="D32" s="92"/>
    </row>
    <row r="33" spans="1:4" x14ac:dyDescent="0.25">
      <c r="A33" s="91">
        <v>54</v>
      </c>
      <c r="B33" s="92">
        <v>24.17</v>
      </c>
      <c r="C33" s="92">
        <v>3.09</v>
      </c>
      <c r="D33" s="92"/>
    </row>
    <row r="34" spans="1:4" x14ac:dyDescent="0.25">
      <c r="A34" s="91">
        <v>55</v>
      </c>
      <c r="B34" s="92">
        <v>23.59</v>
      </c>
      <c r="C34" s="92">
        <v>3.11</v>
      </c>
      <c r="D34" s="92"/>
    </row>
    <row r="35" spans="1:4" x14ac:dyDescent="0.25">
      <c r="A35" s="91">
        <v>56</v>
      </c>
      <c r="B35" s="92">
        <v>23</v>
      </c>
      <c r="C35" s="92">
        <v>3.13</v>
      </c>
      <c r="D35" s="92"/>
    </row>
    <row r="36" spans="1:4" x14ac:dyDescent="0.25">
      <c r="A36" s="91">
        <v>57</v>
      </c>
      <c r="B36" s="92">
        <v>22.4</v>
      </c>
      <c r="C36" s="92">
        <v>3.15</v>
      </c>
      <c r="D36" s="92"/>
    </row>
    <row r="37" spans="1:4" x14ac:dyDescent="0.25">
      <c r="A37" s="91">
        <v>58</v>
      </c>
      <c r="B37" s="92">
        <v>21.79</v>
      </c>
      <c r="C37" s="92">
        <v>3.17</v>
      </c>
      <c r="D37" s="92"/>
    </row>
    <row r="38" spans="1:4" x14ac:dyDescent="0.25">
      <c r="A38" s="91">
        <v>59</v>
      </c>
      <c r="B38" s="92">
        <v>21.17</v>
      </c>
      <c r="C38" s="92">
        <v>3.19</v>
      </c>
      <c r="D38" s="92"/>
    </row>
    <row r="39" spans="1:4" x14ac:dyDescent="0.25">
      <c r="A39" s="91">
        <v>60</v>
      </c>
      <c r="B39" s="92">
        <v>20.55</v>
      </c>
      <c r="C39" s="92">
        <v>3.2</v>
      </c>
      <c r="D39" s="92"/>
    </row>
    <row r="40" spans="1:4" x14ac:dyDescent="0.25">
      <c r="A40" s="91">
        <v>61</v>
      </c>
      <c r="B40" s="92">
        <v>19.93</v>
      </c>
      <c r="C40" s="92">
        <v>3.21</v>
      </c>
      <c r="D40" s="92"/>
    </row>
    <row r="41" spans="1:4" x14ac:dyDescent="0.25">
      <c r="A41" s="91">
        <v>62</v>
      </c>
      <c r="B41" s="92">
        <v>19.3</v>
      </c>
      <c r="C41" s="92">
        <v>3.23</v>
      </c>
      <c r="D41" s="92"/>
    </row>
    <row r="42" spans="1:4" x14ac:dyDescent="0.25">
      <c r="A42" s="91">
        <v>63</v>
      </c>
      <c r="B42" s="92">
        <v>18.66</v>
      </c>
      <c r="C42" s="92">
        <v>3.24</v>
      </c>
      <c r="D42" s="92"/>
    </row>
    <row r="43" spans="1:4" x14ac:dyDescent="0.25">
      <c r="A43" s="91">
        <v>64</v>
      </c>
      <c r="B43" s="92">
        <v>18.03</v>
      </c>
      <c r="C43" s="92">
        <v>3.16</v>
      </c>
      <c r="D43" s="92"/>
    </row>
    <row r="44" spans="1:4" x14ac:dyDescent="0.25">
      <c r="A44" s="91">
        <v>65</v>
      </c>
      <c r="B44" s="92">
        <v>17.38</v>
      </c>
      <c r="C44" s="92">
        <v>3.07</v>
      </c>
      <c r="D44" s="92"/>
    </row>
    <row r="45" spans="1:4" x14ac:dyDescent="0.25">
      <c r="A45" s="91">
        <v>66</v>
      </c>
      <c r="B45" s="92">
        <v>16.739999999999998</v>
      </c>
      <c r="C45" s="92">
        <v>3.08</v>
      </c>
      <c r="D45" s="92"/>
    </row>
    <row r="46" spans="1:4" x14ac:dyDescent="0.25">
      <c r="A46" s="91">
        <v>67</v>
      </c>
      <c r="B46" s="92">
        <v>16.09</v>
      </c>
      <c r="C46" s="92">
        <v>3.07</v>
      </c>
      <c r="D46" s="92"/>
    </row>
    <row r="47" spans="1:4" x14ac:dyDescent="0.25">
      <c r="A47" s="91">
        <v>68</v>
      </c>
      <c r="B47" s="92">
        <v>15.45</v>
      </c>
      <c r="C47" s="92">
        <v>3.07</v>
      </c>
      <c r="D47" s="92"/>
    </row>
    <row r="48" spans="1:4" x14ac:dyDescent="0.25">
      <c r="A48" s="91">
        <v>69</v>
      </c>
      <c r="B48" s="92">
        <v>14.8</v>
      </c>
      <c r="C48" s="92">
        <v>3.01</v>
      </c>
      <c r="D48" s="92">
        <v>2.91</v>
      </c>
    </row>
    <row r="49" spans="1:4" x14ac:dyDescent="0.25">
      <c r="A49" s="91">
        <v>70</v>
      </c>
      <c r="B49" s="92">
        <v>14.15</v>
      </c>
      <c r="C49" s="92">
        <v>2.96</v>
      </c>
      <c r="D49" s="92">
        <v>2.7</v>
      </c>
    </row>
    <row r="50" spans="1:4" x14ac:dyDescent="0.25">
      <c r="A50" s="91">
        <v>71</v>
      </c>
      <c r="B50" s="92">
        <v>13.5</v>
      </c>
      <c r="C50" s="92">
        <v>2.94</v>
      </c>
      <c r="D50" s="92">
        <v>2.5</v>
      </c>
    </row>
    <row r="51" spans="1:4" x14ac:dyDescent="0.25">
      <c r="A51" s="91">
        <v>72</v>
      </c>
      <c r="B51" s="92">
        <v>12.86</v>
      </c>
      <c r="C51" s="92">
        <v>2.92</v>
      </c>
      <c r="D51" s="92">
        <v>2.31</v>
      </c>
    </row>
    <row r="52" spans="1:4" x14ac:dyDescent="0.25">
      <c r="A52" s="91">
        <v>73</v>
      </c>
      <c r="B52" s="92">
        <v>12.22</v>
      </c>
      <c r="C52" s="92">
        <v>2.9</v>
      </c>
      <c r="D52" s="92">
        <v>2.13</v>
      </c>
    </row>
    <row r="53" spans="1:4" x14ac:dyDescent="0.25">
      <c r="A53" s="91">
        <v>74</v>
      </c>
      <c r="B53" s="92">
        <v>11.59</v>
      </c>
      <c r="C53" s="92">
        <v>2.76</v>
      </c>
      <c r="D53" s="92">
        <v>1.94</v>
      </c>
    </row>
    <row r="54" spans="1:4" x14ac:dyDescent="0.25">
      <c r="A54" s="91">
        <v>75</v>
      </c>
      <c r="B54" s="92">
        <v>10.96</v>
      </c>
      <c r="C54" s="92">
        <v>2.61</v>
      </c>
      <c r="D54" s="92">
        <v>1.76</v>
      </c>
    </row>
    <row r="55" spans="1:4" x14ac:dyDescent="0.25">
      <c r="A55" s="91">
        <v>76</v>
      </c>
      <c r="B55" s="92">
        <v>10.34</v>
      </c>
      <c r="C55" s="92">
        <v>2.58</v>
      </c>
      <c r="D55" s="92">
        <v>1.6</v>
      </c>
    </row>
    <row r="56" spans="1:4" x14ac:dyDescent="0.25">
      <c r="A56" s="91">
        <v>77</v>
      </c>
      <c r="B56" s="92">
        <v>9.73</v>
      </c>
      <c r="C56" s="92">
        <v>2.54</v>
      </c>
      <c r="D56" s="92">
        <v>1.45</v>
      </c>
    </row>
    <row r="57" spans="1:4" x14ac:dyDescent="0.25">
      <c r="A57" s="91">
        <v>78</v>
      </c>
      <c r="B57" s="92">
        <v>9.1300000000000008</v>
      </c>
      <c r="C57" s="92">
        <v>2.4900000000000002</v>
      </c>
      <c r="D57" s="92">
        <v>1.31</v>
      </c>
    </row>
    <row r="58" spans="1:4" x14ac:dyDescent="0.25">
      <c r="A58" s="91">
        <v>79</v>
      </c>
      <c r="B58" s="92">
        <v>8.5500000000000007</v>
      </c>
      <c r="C58" s="92">
        <v>2.27</v>
      </c>
      <c r="D58" s="92">
        <v>1.1599999999999999</v>
      </c>
    </row>
    <row r="59" spans="1:4" x14ac:dyDescent="0.25">
      <c r="A59" s="91">
        <v>80</v>
      </c>
      <c r="B59" s="92">
        <v>7.98</v>
      </c>
      <c r="C59" s="92">
        <v>2.04</v>
      </c>
      <c r="D59" s="92">
        <v>1.02</v>
      </c>
    </row>
    <row r="60" spans="1:4" x14ac:dyDescent="0.25">
      <c r="A60" s="91">
        <v>81</v>
      </c>
      <c r="B60" s="92">
        <v>7.43</v>
      </c>
      <c r="C60" s="92">
        <v>1.99</v>
      </c>
      <c r="D60" s="92">
        <v>0.91</v>
      </c>
    </row>
    <row r="61" spans="1:4" x14ac:dyDescent="0.25">
      <c r="A61" s="91">
        <v>82</v>
      </c>
      <c r="B61" s="92">
        <v>6.91</v>
      </c>
      <c r="C61" s="92">
        <v>1.92</v>
      </c>
      <c r="D61" s="92">
        <v>0.81</v>
      </c>
    </row>
    <row r="62" spans="1:4" x14ac:dyDescent="0.25">
      <c r="A62" s="91">
        <v>83</v>
      </c>
      <c r="B62" s="92">
        <v>6.4</v>
      </c>
      <c r="C62" s="92">
        <v>1.86</v>
      </c>
      <c r="D62" s="92">
        <v>0.72</v>
      </c>
    </row>
    <row r="63" spans="1:4" x14ac:dyDescent="0.25">
      <c r="A63" s="91">
        <v>84</v>
      </c>
      <c r="B63" s="92">
        <v>5.92</v>
      </c>
      <c r="C63" s="92">
        <v>1.61</v>
      </c>
      <c r="D63" s="92">
        <v>0.62</v>
      </c>
    </row>
    <row r="64" spans="1:4" x14ac:dyDescent="0.25">
      <c r="A64" s="91">
        <v>85</v>
      </c>
      <c r="B64" s="92">
        <v>5.46</v>
      </c>
      <c r="C64" s="92">
        <v>1.37</v>
      </c>
      <c r="D64" s="92">
        <v>0.53</v>
      </c>
    </row>
    <row r="65" spans="1:4" x14ac:dyDescent="0.25">
      <c r="A65" s="91">
        <v>86</v>
      </c>
      <c r="B65" s="92">
        <v>5.03</v>
      </c>
      <c r="C65" s="92">
        <v>1.31</v>
      </c>
      <c r="D65" s="92">
        <v>0.46</v>
      </c>
    </row>
    <row r="66" spans="1:4" x14ac:dyDescent="0.25">
      <c r="A66" s="91">
        <v>87</v>
      </c>
      <c r="B66" s="92">
        <v>4.62</v>
      </c>
      <c r="C66" s="92">
        <v>1.25</v>
      </c>
      <c r="D66" s="92">
        <v>0.4</v>
      </c>
    </row>
    <row r="67" spans="1:4" x14ac:dyDescent="0.25">
      <c r="A67" s="91">
        <v>88</v>
      </c>
      <c r="B67" s="92">
        <v>4.24</v>
      </c>
      <c r="C67" s="92">
        <v>1.18</v>
      </c>
      <c r="D67" s="92">
        <v>0.35</v>
      </c>
    </row>
    <row r="68" spans="1:4" x14ac:dyDescent="0.25">
      <c r="A68" s="91">
        <v>89</v>
      </c>
      <c r="B68" s="92">
        <v>3.88</v>
      </c>
      <c r="C68" s="92">
        <v>0.94</v>
      </c>
      <c r="D68" s="92">
        <v>0.28999999999999998</v>
      </c>
    </row>
    <row r="69" spans="1:4" x14ac:dyDescent="0.25">
      <c r="A69" s="91">
        <v>90</v>
      </c>
      <c r="B69" s="92">
        <v>3.55</v>
      </c>
      <c r="C69" s="92">
        <v>0.72</v>
      </c>
      <c r="D69" s="92">
        <v>0.23</v>
      </c>
    </row>
    <row r="70" spans="1:4" x14ac:dyDescent="0.25">
      <c r="A70" s="91">
        <v>91</v>
      </c>
      <c r="B70" s="92">
        <v>3.25</v>
      </c>
      <c r="C70" s="92">
        <v>0.67</v>
      </c>
      <c r="D70" s="92">
        <v>0.2</v>
      </c>
    </row>
    <row r="71" spans="1:4" x14ac:dyDescent="0.25">
      <c r="A71" s="91">
        <v>92</v>
      </c>
      <c r="B71" s="92">
        <v>2.98</v>
      </c>
      <c r="C71" s="92">
        <v>0.63</v>
      </c>
      <c r="D71" s="92">
        <v>0.17</v>
      </c>
    </row>
    <row r="72" spans="1:4" x14ac:dyDescent="0.25">
      <c r="A72" s="91">
        <v>93</v>
      </c>
      <c r="B72" s="92">
        <v>2.73</v>
      </c>
      <c r="C72" s="92">
        <v>0.57999999999999996</v>
      </c>
      <c r="D72" s="92">
        <v>0.15</v>
      </c>
    </row>
    <row r="73" spans="1:4" x14ac:dyDescent="0.25">
      <c r="A73" s="91">
        <v>94</v>
      </c>
      <c r="B73" s="92">
        <v>2.5099999999999998</v>
      </c>
      <c r="C73" s="92">
        <v>0.54</v>
      </c>
      <c r="D73" s="92">
        <v>0.13</v>
      </c>
    </row>
    <row r="74" spans="1:4" x14ac:dyDescent="0.25">
      <c r="A74" s="91">
        <v>95</v>
      </c>
      <c r="B74" s="92">
        <v>2.31</v>
      </c>
      <c r="C74" s="92">
        <v>0.5</v>
      </c>
      <c r="D74" s="92">
        <v>0.11</v>
      </c>
    </row>
  </sheetData>
  <sheetProtection algorithmName="SHA-512" hashValue="dESsQi665Gh8EBDLtm6nHAwlw/cK8g8dG9J0hP1U5x1qlH2RuazjXyg4ELa3C7DbClE6MftNkBddgxizLmO7Fw==" saltValue="w0bffSooTUWvLVoIPPuNNA==" spinCount="100000" sheet="1" objects="1" scenarios="1"/>
  <conditionalFormatting sqref="A26:A74">
    <cfRule type="expression" dxfId="1657" priority="29" stopIfTrue="1">
      <formula>MOD(ROW(),2)=0</formula>
    </cfRule>
    <cfRule type="expression" dxfId="1656" priority="30" stopIfTrue="1">
      <formula>MOD(ROW(),2)&lt;&gt;0</formula>
    </cfRule>
  </conditionalFormatting>
  <conditionalFormatting sqref="B26:D74">
    <cfRule type="expression" dxfId="1655" priority="31" stopIfTrue="1">
      <formula>MOD(ROW(),2)=0</formula>
    </cfRule>
    <cfRule type="expression" dxfId="1654" priority="32" stopIfTrue="1">
      <formula>MOD(ROW(),2)&lt;&gt;0</formula>
    </cfRule>
  </conditionalFormatting>
  <conditionalFormatting sqref="D6:D21">
    <cfRule type="expression" dxfId="1653" priority="21" stopIfTrue="1">
      <formula>MOD(ROW(),2)=0</formula>
    </cfRule>
    <cfRule type="expression" dxfId="1652" priority="22" stopIfTrue="1">
      <formula>MOD(ROW(),2)&lt;&gt;0</formula>
    </cfRule>
  </conditionalFormatting>
  <conditionalFormatting sqref="A13">
    <cfRule type="expression" dxfId="1651" priority="17" stopIfTrue="1">
      <formula>MOD(ROW(),2)=0</formula>
    </cfRule>
    <cfRule type="expression" dxfId="1650" priority="18" stopIfTrue="1">
      <formula>MOD(ROW(),2)&lt;&gt;0</formula>
    </cfRule>
  </conditionalFormatting>
  <conditionalFormatting sqref="A6:A12 A14:A21">
    <cfRule type="expression" dxfId="1649" priority="19" stopIfTrue="1">
      <formula>MOD(ROW(),2)=0</formula>
    </cfRule>
    <cfRule type="expression" dxfId="1648" priority="20" stopIfTrue="1">
      <formula>MOD(ROW(),2)&lt;&gt;0</formula>
    </cfRule>
  </conditionalFormatting>
  <conditionalFormatting sqref="B6:C16">
    <cfRule type="expression" dxfId="1647" priority="9" stopIfTrue="1">
      <formula>MOD(ROW(),2)=0</formula>
    </cfRule>
    <cfRule type="expression" dxfId="1646" priority="10" stopIfTrue="1">
      <formula>MOD(ROW(),2)&lt;&gt;0</formula>
    </cfRule>
  </conditionalFormatting>
  <conditionalFormatting sqref="B18:C18 B17">
    <cfRule type="expression" dxfId="1645" priority="11" stopIfTrue="1">
      <formula>MOD(ROW(),2)=0</formula>
    </cfRule>
    <cfRule type="expression" dxfId="1644" priority="12" stopIfTrue="1">
      <formula>MOD(ROW(),2)&lt;&gt;0</formula>
    </cfRule>
  </conditionalFormatting>
  <conditionalFormatting sqref="C17">
    <cfRule type="expression" dxfId="1643" priority="7" stopIfTrue="1">
      <formula>MOD(ROW(),2)=0</formula>
    </cfRule>
    <cfRule type="expression" dxfId="1642" priority="8" stopIfTrue="1">
      <formula>MOD(ROW(),2)&lt;&gt;0</formula>
    </cfRule>
  </conditionalFormatting>
  <conditionalFormatting sqref="B20:B21">
    <cfRule type="expression" dxfId="1641" priority="3" stopIfTrue="1">
      <formula>MOD(ROW(),2)=0</formula>
    </cfRule>
    <cfRule type="expression" dxfId="1640" priority="4" stopIfTrue="1">
      <formula>MOD(ROW(),2)&lt;&gt;0</formula>
    </cfRule>
  </conditionalFormatting>
  <conditionalFormatting sqref="C19:C21">
    <cfRule type="expression" dxfId="1639" priority="5" stopIfTrue="1">
      <formula>MOD(ROW(),2)=0</formula>
    </cfRule>
    <cfRule type="expression" dxfId="1638" priority="6" stopIfTrue="1">
      <formula>MOD(ROW(),2)&lt;&gt;0</formula>
    </cfRule>
  </conditionalFormatting>
  <conditionalFormatting sqref="B19">
    <cfRule type="expression" dxfId="1637" priority="1" stopIfTrue="1">
      <formula>MOD(ROW(),2)=0</formula>
    </cfRule>
    <cfRule type="expression" dxfId="1636" priority="2" stopIfTrue="1">
      <formula>MOD(ROW(),2)&lt;&gt;0</formula>
    </cfRule>
  </conditionalFormatting>
  <hyperlinks>
    <hyperlink ref="B24" location="Assumptions!A1" display="Assumptions" xr:uid="{E2D61A88-31B2-44C1-A3A4-6EE1E016A079}"/>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51"/>
  <dimension ref="A1:K74"/>
  <sheetViews>
    <sheetView showGridLines="0" zoomScale="85" zoomScaleNormal="85" workbookViewId="0">
      <selection activeCell="A4" sqref="A4"/>
    </sheetView>
  </sheetViews>
  <sheetFormatPr defaultColWidth="10" defaultRowHeight="12.5" x14ac:dyDescent="0.25"/>
  <cols>
    <col min="1" max="1" width="31.6328125" style="28" customWidth="1"/>
    <col min="2" max="4" width="22.6328125" style="28" customWidth="1"/>
    <col min="5"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PenCE - x-302</v>
      </c>
      <c r="B3" s="43"/>
      <c r="C3" s="43"/>
      <c r="D3" s="43"/>
      <c r="E3" s="43"/>
      <c r="F3" s="43"/>
      <c r="G3" s="43"/>
      <c r="H3" s="43"/>
      <c r="I3" s="43"/>
    </row>
    <row r="4" spans="1:11" x14ac:dyDescent="0.25">
      <c r="A4" s="45"/>
    </row>
    <row r="6" spans="1:11" ht="13" x14ac:dyDescent="0.3">
      <c r="A6" s="76" t="s">
        <v>606</v>
      </c>
      <c r="B6" s="78" t="s">
        <v>607</v>
      </c>
      <c r="C6" s="78"/>
      <c r="D6" s="109"/>
    </row>
    <row r="7" spans="1:11" x14ac:dyDescent="0.25">
      <c r="A7" s="77" t="s">
        <v>273</v>
      </c>
      <c r="B7" s="79" t="s">
        <v>72</v>
      </c>
      <c r="C7" s="79"/>
      <c r="D7" s="109"/>
    </row>
    <row r="8" spans="1:11" x14ac:dyDescent="0.25">
      <c r="A8" s="77" t="s">
        <v>274</v>
      </c>
      <c r="B8" s="79">
        <v>1987</v>
      </c>
      <c r="C8" s="79"/>
      <c r="D8" s="109"/>
    </row>
    <row r="9" spans="1:11" x14ac:dyDescent="0.25">
      <c r="A9" s="77" t="s">
        <v>275</v>
      </c>
      <c r="B9" s="79" t="s">
        <v>367</v>
      </c>
      <c r="C9" s="79"/>
      <c r="D9" s="109"/>
    </row>
    <row r="10" spans="1:11" ht="25" x14ac:dyDescent="0.25">
      <c r="A10" s="77" t="s">
        <v>6</v>
      </c>
      <c r="B10" s="79" t="s">
        <v>368</v>
      </c>
      <c r="C10" s="79"/>
      <c r="D10" s="109"/>
    </row>
    <row r="11" spans="1:11" x14ac:dyDescent="0.25">
      <c r="A11" s="77" t="s">
        <v>276</v>
      </c>
      <c r="B11" s="79" t="s">
        <v>299</v>
      </c>
      <c r="C11" s="79"/>
      <c r="D11" s="109"/>
    </row>
    <row r="12" spans="1:11" x14ac:dyDescent="0.25">
      <c r="A12" s="77" t="s">
        <v>277</v>
      </c>
      <c r="B12" s="79" t="s">
        <v>290</v>
      </c>
      <c r="C12" s="79"/>
      <c r="D12" s="109"/>
    </row>
    <row r="13" spans="1:11" x14ac:dyDescent="0.25">
      <c r="A13" s="200" t="s">
        <v>614</v>
      </c>
      <c r="B13" s="79">
        <v>2</v>
      </c>
      <c r="C13" s="79"/>
      <c r="D13" s="109"/>
    </row>
    <row r="14" spans="1:11" x14ac:dyDescent="0.25">
      <c r="A14" s="77" t="s">
        <v>279</v>
      </c>
      <c r="B14" s="79">
        <v>302</v>
      </c>
      <c r="C14" s="79"/>
      <c r="D14" s="109"/>
    </row>
    <row r="15" spans="1:11" x14ac:dyDescent="0.25">
      <c r="A15" s="77" t="s">
        <v>617</v>
      </c>
      <c r="B15" s="79">
        <v>302</v>
      </c>
      <c r="C15" s="79"/>
      <c r="D15" s="109"/>
    </row>
    <row r="16" spans="1:11" x14ac:dyDescent="0.25">
      <c r="A16" s="77" t="s">
        <v>281</v>
      </c>
      <c r="B16" s="79" t="s">
        <v>372</v>
      </c>
      <c r="C16" s="79"/>
      <c r="D16" s="109"/>
    </row>
    <row r="17" spans="1:4" x14ac:dyDescent="0.25">
      <c r="A17" s="77" t="s">
        <v>282</v>
      </c>
      <c r="B17" s="203"/>
      <c r="C17" s="203"/>
      <c r="D17" s="109"/>
    </row>
    <row r="18" spans="1:4" x14ac:dyDescent="0.25">
      <c r="A18" s="77" t="s">
        <v>283</v>
      </c>
      <c r="B18" s="142" t="str">
        <f>"24 May 2023"</f>
        <v>24 May 2023</v>
      </c>
      <c r="C18" s="79"/>
      <c r="D18" s="109"/>
    </row>
    <row r="19" spans="1:4" x14ac:dyDescent="0.25">
      <c r="A19" s="77" t="s">
        <v>284</v>
      </c>
      <c r="B19" s="142">
        <v>45014</v>
      </c>
      <c r="C19" s="79"/>
      <c r="D19" s="109"/>
    </row>
    <row r="20" spans="1:4" x14ac:dyDescent="0.25">
      <c r="A20" s="77" t="s">
        <v>285</v>
      </c>
      <c r="B20" s="79" t="s">
        <v>293</v>
      </c>
      <c r="C20" s="79"/>
      <c r="D20" s="109"/>
    </row>
    <row r="21" spans="1:4" x14ac:dyDescent="0.25">
      <c r="A21" s="77" t="s">
        <v>689</v>
      </c>
      <c r="B21" s="79" t="s">
        <v>294</v>
      </c>
      <c r="C21" s="79"/>
      <c r="D21" s="109"/>
    </row>
    <row r="23" spans="1:4" x14ac:dyDescent="0.25">
      <c r="B23" s="84" t="str">
        <f>HYPERLINK("#'Factor List'!A1","Back to Factor List")</f>
        <v>Back to Factor List</v>
      </c>
    </row>
    <row r="24" spans="1:4" x14ac:dyDescent="0.25">
      <c r="B24" s="84" t="str">
        <f>HYPERLINK("#'Assumptions'!A1","Assumptions")</f>
        <v>Assumptions</v>
      </c>
    </row>
    <row r="26" spans="1:4" ht="26" x14ac:dyDescent="0.25">
      <c r="A26" s="90" t="s">
        <v>412</v>
      </c>
      <c r="B26" s="90" t="s">
        <v>690</v>
      </c>
      <c r="C26" s="90" t="s">
        <v>694</v>
      </c>
      <c r="D26" s="90" t="s">
        <v>708</v>
      </c>
    </row>
    <row r="27" spans="1:4" x14ac:dyDescent="0.25">
      <c r="A27" s="91">
        <v>48</v>
      </c>
      <c r="B27" s="92">
        <v>27.16</v>
      </c>
      <c r="C27" s="92">
        <v>2.94</v>
      </c>
      <c r="D27" s="92"/>
    </row>
    <row r="28" spans="1:4" x14ac:dyDescent="0.25">
      <c r="A28" s="91">
        <v>49</v>
      </c>
      <c r="B28" s="92">
        <v>26.72</v>
      </c>
      <c r="C28" s="92">
        <v>2.97</v>
      </c>
      <c r="D28" s="92"/>
    </row>
    <row r="29" spans="1:4" x14ac:dyDescent="0.25">
      <c r="A29" s="91">
        <v>50</v>
      </c>
      <c r="B29" s="92">
        <v>26.26</v>
      </c>
      <c r="C29" s="92">
        <v>2.99</v>
      </c>
      <c r="D29" s="92"/>
    </row>
    <row r="30" spans="1:4" x14ac:dyDescent="0.25">
      <c r="A30" s="91">
        <v>51</v>
      </c>
      <c r="B30" s="92">
        <v>25.77</v>
      </c>
      <c r="C30" s="92">
        <v>3.02</v>
      </c>
      <c r="D30" s="92"/>
    </row>
    <row r="31" spans="1:4" x14ac:dyDescent="0.25">
      <c r="A31" s="91">
        <v>52</v>
      </c>
      <c r="B31" s="92">
        <v>25.26</v>
      </c>
      <c r="C31" s="92">
        <v>3.04</v>
      </c>
      <c r="D31" s="92"/>
    </row>
    <row r="32" spans="1:4" x14ac:dyDescent="0.25">
      <c r="A32" s="91">
        <v>53</v>
      </c>
      <c r="B32" s="92">
        <v>24.73</v>
      </c>
      <c r="C32" s="92">
        <v>3.07</v>
      </c>
      <c r="D32" s="92"/>
    </row>
    <row r="33" spans="1:4" x14ac:dyDescent="0.25">
      <c r="A33" s="91">
        <v>54</v>
      </c>
      <c r="B33" s="92">
        <v>24.17</v>
      </c>
      <c r="C33" s="92">
        <v>3.09</v>
      </c>
      <c r="D33" s="92"/>
    </row>
    <row r="34" spans="1:4" x14ac:dyDescent="0.25">
      <c r="A34" s="91">
        <v>55</v>
      </c>
      <c r="B34" s="92">
        <v>23.59</v>
      </c>
      <c r="C34" s="92">
        <v>3.11</v>
      </c>
      <c r="D34" s="92"/>
    </row>
    <row r="35" spans="1:4" x14ac:dyDescent="0.25">
      <c r="A35" s="91">
        <v>56</v>
      </c>
      <c r="B35" s="92">
        <v>23</v>
      </c>
      <c r="C35" s="92">
        <v>3.13</v>
      </c>
      <c r="D35" s="92"/>
    </row>
    <row r="36" spans="1:4" x14ac:dyDescent="0.25">
      <c r="A36" s="91">
        <v>57</v>
      </c>
      <c r="B36" s="92">
        <v>22.4</v>
      </c>
      <c r="C36" s="92">
        <v>3.15</v>
      </c>
      <c r="D36" s="92"/>
    </row>
    <row r="37" spans="1:4" x14ac:dyDescent="0.25">
      <c r="A37" s="91">
        <v>58</v>
      </c>
      <c r="B37" s="92">
        <v>21.79</v>
      </c>
      <c r="C37" s="92">
        <v>3.17</v>
      </c>
      <c r="D37" s="92"/>
    </row>
    <row r="38" spans="1:4" x14ac:dyDescent="0.25">
      <c r="A38" s="91">
        <v>59</v>
      </c>
      <c r="B38" s="92">
        <v>21.17</v>
      </c>
      <c r="C38" s="92">
        <v>3.19</v>
      </c>
      <c r="D38" s="92"/>
    </row>
    <row r="39" spans="1:4" x14ac:dyDescent="0.25">
      <c r="A39" s="91">
        <v>60</v>
      </c>
      <c r="B39" s="92">
        <v>20.55</v>
      </c>
      <c r="C39" s="92">
        <v>3.2</v>
      </c>
      <c r="D39" s="92"/>
    </row>
    <row r="40" spans="1:4" x14ac:dyDescent="0.25">
      <c r="A40" s="91">
        <v>61</v>
      </c>
      <c r="B40" s="92">
        <v>19.93</v>
      </c>
      <c r="C40" s="92">
        <v>3.21</v>
      </c>
      <c r="D40" s="92"/>
    </row>
    <row r="41" spans="1:4" x14ac:dyDescent="0.25">
      <c r="A41" s="91">
        <v>62</v>
      </c>
      <c r="B41" s="92">
        <v>19.3</v>
      </c>
      <c r="C41" s="92">
        <v>3.23</v>
      </c>
      <c r="D41" s="92"/>
    </row>
    <row r="42" spans="1:4" x14ac:dyDescent="0.25">
      <c r="A42" s="91">
        <v>63</v>
      </c>
      <c r="B42" s="92">
        <v>18.66</v>
      </c>
      <c r="C42" s="92">
        <v>3.24</v>
      </c>
      <c r="D42" s="92"/>
    </row>
    <row r="43" spans="1:4" x14ac:dyDescent="0.25">
      <c r="A43" s="91">
        <v>64</v>
      </c>
      <c r="B43" s="92">
        <v>18.03</v>
      </c>
      <c r="C43" s="92">
        <v>3.16</v>
      </c>
      <c r="D43" s="92"/>
    </row>
    <row r="44" spans="1:4" x14ac:dyDescent="0.25">
      <c r="A44" s="91">
        <v>65</v>
      </c>
      <c r="B44" s="92">
        <v>17.38</v>
      </c>
      <c r="C44" s="92">
        <v>3.07</v>
      </c>
      <c r="D44" s="92"/>
    </row>
    <row r="45" spans="1:4" x14ac:dyDescent="0.25">
      <c r="A45" s="91">
        <v>66</v>
      </c>
      <c r="B45" s="92">
        <v>16.739999999999998</v>
      </c>
      <c r="C45" s="92">
        <v>3.08</v>
      </c>
      <c r="D45" s="92"/>
    </row>
    <row r="46" spans="1:4" x14ac:dyDescent="0.25">
      <c r="A46" s="91">
        <v>67</v>
      </c>
      <c r="B46" s="92">
        <v>16.09</v>
      </c>
      <c r="C46" s="92">
        <v>3.07</v>
      </c>
      <c r="D46" s="92"/>
    </row>
    <row r="47" spans="1:4" x14ac:dyDescent="0.25">
      <c r="A47" s="91">
        <v>68</v>
      </c>
      <c r="B47" s="92">
        <v>15.45</v>
      </c>
      <c r="C47" s="92">
        <v>3.07</v>
      </c>
      <c r="D47" s="92"/>
    </row>
    <row r="48" spans="1:4" x14ac:dyDescent="0.25">
      <c r="A48" s="91">
        <v>69</v>
      </c>
      <c r="B48" s="92">
        <v>14.8</v>
      </c>
      <c r="C48" s="92">
        <v>3.01</v>
      </c>
      <c r="D48" s="92">
        <v>2.65</v>
      </c>
    </row>
    <row r="49" spans="1:4" x14ac:dyDescent="0.25">
      <c r="A49" s="91">
        <v>70</v>
      </c>
      <c r="B49" s="92">
        <v>14.15</v>
      </c>
      <c r="C49" s="92">
        <v>2.96</v>
      </c>
      <c r="D49" s="92">
        <v>2.4500000000000002</v>
      </c>
    </row>
    <row r="50" spans="1:4" x14ac:dyDescent="0.25">
      <c r="A50" s="91">
        <v>71</v>
      </c>
      <c r="B50" s="92">
        <v>13.5</v>
      </c>
      <c r="C50" s="92">
        <v>2.94</v>
      </c>
      <c r="D50" s="92">
        <v>2.25</v>
      </c>
    </row>
    <row r="51" spans="1:4" x14ac:dyDescent="0.25">
      <c r="A51" s="91">
        <v>72</v>
      </c>
      <c r="B51" s="92">
        <v>12.86</v>
      </c>
      <c r="C51" s="92">
        <v>2.92</v>
      </c>
      <c r="D51" s="92">
        <v>2.0699999999999998</v>
      </c>
    </row>
    <row r="52" spans="1:4" x14ac:dyDescent="0.25">
      <c r="A52" s="91">
        <v>73</v>
      </c>
      <c r="B52" s="92">
        <v>12.22</v>
      </c>
      <c r="C52" s="92">
        <v>2.9</v>
      </c>
      <c r="D52" s="92">
        <v>1.89</v>
      </c>
    </row>
    <row r="53" spans="1:4" x14ac:dyDescent="0.25">
      <c r="A53" s="91">
        <v>74</v>
      </c>
      <c r="B53" s="92">
        <v>11.59</v>
      </c>
      <c r="C53" s="92">
        <v>2.76</v>
      </c>
      <c r="D53" s="92">
        <v>1.72</v>
      </c>
    </row>
    <row r="54" spans="1:4" x14ac:dyDescent="0.25">
      <c r="A54" s="91">
        <v>75</v>
      </c>
      <c r="B54" s="92">
        <v>10.96</v>
      </c>
      <c r="C54" s="92">
        <v>2.61</v>
      </c>
      <c r="D54" s="92">
        <v>1.56</v>
      </c>
    </row>
    <row r="55" spans="1:4" x14ac:dyDescent="0.25">
      <c r="A55" s="91">
        <v>76</v>
      </c>
      <c r="B55" s="92">
        <v>10.34</v>
      </c>
      <c r="C55" s="92">
        <v>2.58</v>
      </c>
      <c r="D55" s="92">
        <v>1.41</v>
      </c>
    </row>
    <row r="56" spans="1:4" x14ac:dyDescent="0.25">
      <c r="A56" s="91">
        <v>77</v>
      </c>
      <c r="B56" s="92">
        <v>9.73</v>
      </c>
      <c r="C56" s="92">
        <v>2.54</v>
      </c>
      <c r="D56" s="92">
        <v>1.26</v>
      </c>
    </row>
    <row r="57" spans="1:4" x14ac:dyDescent="0.25">
      <c r="A57" s="91">
        <v>78</v>
      </c>
      <c r="B57" s="92">
        <v>9.1300000000000008</v>
      </c>
      <c r="C57" s="92">
        <v>2.4900000000000002</v>
      </c>
      <c r="D57" s="92">
        <v>1.1299999999999999</v>
      </c>
    </row>
    <row r="58" spans="1:4" x14ac:dyDescent="0.25">
      <c r="A58" s="91">
        <v>79</v>
      </c>
      <c r="B58" s="92">
        <v>8.5500000000000007</v>
      </c>
      <c r="C58" s="92">
        <v>2.27</v>
      </c>
      <c r="D58" s="92">
        <v>1</v>
      </c>
    </row>
    <row r="59" spans="1:4" x14ac:dyDescent="0.25">
      <c r="A59" s="91">
        <v>80</v>
      </c>
      <c r="B59" s="92">
        <v>7.98</v>
      </c>
      <c r="C59" s="92">
        <v>2.04</v>
      </c>
      <c r="D59" s="92">
        <v>0.89</v>
      </c>
    </row>
    <row r="60" spans="1:4" x14ac:dyDescent="0.25">
      <c r="A60" s="91">
        <v>81</v>
      </c>
      <c r="B60" s="92">
        <v>7.43</v>
      </c>
      <c r="C60" s="92">
        <v>1.99</v>
      </c>
      <c r="D60" s="92">
        <v>0.78</v>
      </c>
    </row>
    <row r="61" spans="1:4" x14ac:dyDescent="0.25">
      <c r="A61" s="91">
        <v>82</v>
      </c>
      <c r="B61" s="92">
        <v>6.91</v>
      </c>
      <c r="C61" s="92">
        <v>1.92</v>
      </c>
      <c r="D61" s="92">
        <v>0.68</v>
      </c>
    </row>
    <row r="62" spans="1:4" x14ac:dyDescent="0.25">
      <c r="A62" s="91">
        <v>83</v>
      </c>
      <c r="B62" s="92">
        <v>6.4</v>
      </c>
      <c r="C62" s="92">
        <v>1.86</v>
      </c>
      <c r="D62" s="92">
        <v>0.6</v>
      </c>
    </row>
    <row r="63" spans="1:4" x14ac:dyDescent="0.25">
      <c r="A63" s="91">
        <v>84</v>
      </c>
      <c r="B63" s="92">
        <v>5.92</v>
      </c>
      <c r="C63" s="92">
        <v>1.61</v>
      </c>
      <c r="D63" s="92">
        <v>0.52</v>
      </c>
    </row>
    <row r="64" spans="1:4" x14ac:dyDescent="0.25">
      <c r="A64" s="91">
        <v>85</v>
      </c>
      <c r="B64" s="92">
        <v>5.46</v>
      </c>
      <c r="C64" s="92">
        <v>1.37</v>
      </c>
      <c r="D64" s="92">
        <v>0.45</v>
      </c>
    </row>
    <row r="65" spans="1:4" x14ac:dyDescent="0.25">
      <c r="A65" s="91">
        <v>86</v>
      </c>
      <c r="B65" s="92">
        <v>5.03</v>
      </c>
      <c r="C65" s="92">
        <v>1.31</v>
      </c>
      <c r="D65" s="92">
        <v>0.38</v>
      </c>
    </row>
    <row r="66" spans="1:4" x14ac:dyDescent="0.25">
      <c r="A66" s="91">
        <v>87</v>
      </c>
      <c r="B66" s="92">
        <v>4.62</v>
      </c>
      <c r="C66" s="92">
        <v>1.25</v>
      </c>
      <c r="D66" s="92">
        <v>0.33</v>
      </c>
    </row>
    <row r="67" spans="1:4" x14ac:dyDescent="0.25">
      <c r="A67" s="91">
        <v>88</v>
      </c>
      <c r="B67" s="92">
        <v>4.24</v>
      </c>
      <c r="C67" s="92">
        <v>1.18</v>
      </c>
      <c r="D67" s="92">
        <v>0.28000000000000003</v>
      </c>
    </row>
    <row r="68" spans="1:4" x14ac:dyDescent="0.25">
      <c r="A68" s="91">
        <v>89</v>
      </c>
      <c r="B68" s="92">
        <v>3.88</v>
      </c>
      <c r="C68" s="92">
        <v>0.94</v>
      </c>
      <c r="D68" s="92">
        <v>0.24</v>
      </c>
    </row>
    <row r="69" spans="1:4" x14ac:dyDescent="0.25">
      <c r="A69" s="91">
        <v>90</v>
      </c>
      <c r="B69" s="92">
        <v>3.55</v>
      </c>
      <c r="C69" s="92">
        <v>0.72</v>
      </c>
      <c r="D69" s="92">
        <v>0.2</v>
      </c>
    </row>
    <row r="70" spans="1:4" x14ac:dyDescent="0.25">
      <c r="A70" s="91">
        <v>91</v>
      </c>
      <c r="B70" s="92">
        <v>3.25</v>
      </c>
      <c r="C70" s="92">
        <v>0.67</v>
      </c>
      <c r="D70" s="92">
        <v>0.17</v>
      </c>
    </row>
    <row r="71" spans="1:4" x14ac:dyDescent="0.25">
      <c r="A71" s="91">
        <v>92</v>
      </c>
      <c r="B71" s="92">
        <v>2.98</v>
      </c>
      <c r="C71" s="92">
        <v>0.63</v>
      </c>
      <c r="D71" s="92">
        <v>0.15</v>
      </c>
    </row>
    <row r="72" spans="1:4" x14ac:dyDescent="0.25">
      <c r="A72" s="91">
        <v>93</v>
      </c>
      <c r="B72" s="92">
        <v>2.73</v>
      </c>
      <c r="C72" s="92">
        <v>0.57999999999999996</v>
      </c>
      <c r="D72" s="92">
        <v>0.12</v>
      </c>
    </row>
    <row r="73" spans="1:4" x14ac:dyDescent="0.25">
      <c r="A73" s="91">
        <v>94</v>
      </c>
      <c r="B73" s="92">
        <v>2.5099999999999998</v>
      </c>
      <c r="C73" s="92">
        <v>0.54</v>
      </c>
      <c r="D73" s="92">
        <v>0.1</v>
      </c>
    </row>
    <row r="74" spans="1:4" x14ac:dyDescent="0.25">
      <c r="A74" s="91">
        <v>95</v>
      </c>
      <c r="B74" s="92">
        <v>2.31</v>
      </c>
      <c r="C74" s="92">
        <v>0.5</v>
      </c>
      <c r="D74" s="92">
        <v>0.09</v>
      </c>
    </row>
  </sheetData>
  <sheetProtection algorithmName="SHA-512" hashValue="a/73q9M1gL7v58+UYSIgs84YRsCLkJvHHylU0WNBgzozCKWR0tS36rj2wFaoWHHfyujMjwSlDxxqaYWiXHRKbA==" saltValue="h3QiajDxpvjnT1OEaX+4TQ==" spinCount="100000" sheet="1" objects="1" scenarios="1"/>
  <conditionalFormatting sqref="A26:A74">
    <cfRule type="expression" dxfId="1635" priority="29" stopIfTrue="1">
      <formula>MOD(ROW(),2)=0</formula>
    </cfRule>
    <cfRule type="expression" dxfId="1634" priority="30" stopIfTrue="1">
      <formula>MOD(ROW(),2)&lt;&gt;0</formula>
    </cfRule>
  </conditionalFormatting>
  <conditionalFormatting sqref="B26:D74">
    <cfRule type="expression" dxfId="1633" priority="31" stopIfTrue="1">
      <formula>MOD(ROW(),2)=0</formula>
    </cfRule>
    <cfRule type="expression" dxfId="1632" priority="32" stopIfTrue="1">
      <formula>MOD(ROW(),2)&lt;&gt;0</formula>
    </cfRule>
  </conditionalFormatting>
  <conditionalFormatting sqref="D6:D21">
    <cfRule type="expression" dxfId="1631" priority="21" stopIfTrue="1">
      <formula>MOD(ROW(),2)=0</formula>
    </cfRule>
    <cfRule type="expression" dxfId="1630" priority="22" stopIfTrue="1">
      <formula>MOD(ROW(),2)&lt;&gt;0</formula>
    </cfRule>
  </conditionalFormatting>
  <conditionalFormatting sqref="A13">
    <cfRule type="expression" dxfId="1629" priority="17" stopIfTrue="1">
      <formula>MOD(ROW(),2)=0</formula>
    </cfRule>
    <cfRule type="expression" dxfId="1628" priority="18" stopIfTrue="1">
      <formula>MOD(ROW(),2)&lt;&gt;0</formula>
    </cfRule>
  </conditionalFormatting>
  <conditionalFormatting sqref="A6:A12 A14:A21">
    <cfRule type="expression" dxfId="1627" priority="19" stopIfTrue="1">
      <formula>MOD(ROW(),2)=0</formula>
    </cfRule>
    <cfRule type="expression" dxfId="1626" priority="20" stopIfTrue="1">
      <formula>MOD(ROW(),2)&lt;&gt;0</formula>
    </cfRule>
  </conditionalFormatting>
  <conditionalFormatting sqref="B6:C16">
    <cfRule type="expression" dxfId="1625" priority="9" stopIfTrue="1">
      <formula>MOD(ROW(),2)=0</formula>
    </cfRule>
    <cfRule type="expression" dxfId="1624" priority="10" stopIfTrue="1">
      <formula>MOD(ROW(),2)&lt;&gt;0</formula>
    </cfRule>
  </conditionalFormatting>
  <conditionalFormatting sqref="B18:C18 B17">
    <cfRule type="expression" dxfId="1623" priority="11" stopIfTrue="1">
      <formula>MOD(ROW(),2)=0</formula>
    </cfRule>
    <cfRule type="expression" dxfId="1622" priority="12" stopIfTrue="1">
      <formula>MOD(ROW(),2)&lt;&gt;0</formula>
    </cfRule>
  </conditionalFormatting>
  <conditionalFormatting sqref="C17">
    <cfRule type="expression" dxfId="1621" priority="7" stopIfTrue="1">
      <formula>MOD(ROW(),2)=0</formula>
    </cfRule>
    <cfRule type="expression" dxfId="1620" priority="8" stopIfTrue="1">
      <formula>MOD(ROW(),2)&lt;&gt;0</formula>
    </cfRule>
  </conditionalFormatting>
  <conditionalFormatting sqref="B20:B21">
    <cfRule type="expression" dxfId="1619" priority="3" stopIfTrue="1">
      <formula>MOD(ROW(),2)=0</formula>
    </cfRule>
    <cfRule type="expression" dxfId="1618" priority="4" stopIfTrue="1">
      <formula>MOD(ROW(),2)&lt;&gt;0</formula>
    </cfRule>
  </conditionalFormatting>
  <conditionalFormatting sqref="C19:C21">
    <cfRule type="expression" dxfId="1617" priority="5" stopIfTrue="1">
      <formula>MOD(ROW(),2)=0</formula>
    </cfRule>
    <cfRule type="expression" dxfId="1616" priority="6" stopIfTrue="1">
      <formula>MOD(ROW(),2)&lt;&gt;0</formula>
    </cfRule>
  </conditionalFormatting>
  <conditionalFormatting sqref="B19">
    <cfRule type="expression" dxfId="1615" priority="1" stopIfTrue="1">
      <formula>MOD(ROW(),2)=0</formula>
    </cfRule>
    <cfRule type="expression" dxfId="1614" priority="2" stopIfTrue="1">
      <formula>MOD(ROW(),2)&lt;&gt;0</formula>
    </cfRule>
  </conditionalFormatting>
  <hyperlinks>
    <hyperlink ref="B24" location="Assumptions!A1" display="Assumptions" xr:uid="{63292A0F-E97E-475F-8114-435A85662665}"/>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52"/>
  <dimension ref="A1:K102"/>
  <sheetViews>
    <sheetView showGridLines="0" zoomScale="85" zoomScaleNormal="85" workbookViewId="0">
      <selection activeCell="A4" sqref="A4"/>
    </sheetView>
  </sheetViews>
  <sheetFormatPr defaultColWidth="10" defaultRowHeight="12.5" x14ac:dyDescent="0.25"/>
  <cols>
    <col min="1" max="1" width="31.6328125" style="28" customWidth="1"/>
    <col min="2" max="4" width="22.6328125" style="28" customWidth="1"/>
    <col min="5"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PenCE - x-303</v>
      </c>
      <c r="B3" s="43"/>
      <c r="C3" s="43"/>
      <c r="D3" s="43"/>
      <c r="E3" s="43"/>
      <c r="F3" s="43"/>
      <c r="G3" s="43"/>
      <c r="H3" s="43"/>
      <c r="I3" s="43"/>
    </row>
    <row r="4" spans="1:11" x14ac:dyDescent="0.25">
      <c r="A4" s="45"/>
    </row>
    <row r="6" spans="1:11" ht="13" x14ac:dyDescent="0.3">
      <c r="A6" s="76" t="s">
        <v>606</v>
      </c>
      <c r="B6" s="78" t="s">
        <v>607</v>
      </c>
      <c r="C6" s="78"/>
      <c r="D6" s="109"/>
    </row>
    <row r="7" spans="1:11" x14ac:dyDescent="0.25">
      <c r="A7" s="77" t="s">
        <v>273</v>
      </c>
      <c r="B7" s="79" t="s">
        <v>72</v>
      </c>
      <c r="C7" s="79"/>
      <c r="D7" s="109"/>
    </row>
    <row r="8" spans="1:11" x14ac:dyDescent="0.25">
      <c r="A8" s="77" t="s">
        <v>274</v>
      </c>
      <c r="B8" s="79">
        <v>1987</v>
      </c>
      <c r="C8" s="79"/>
      <c r="D8" s="109"/>
    </row>
    <row r="9" spans="1:11" x14ac:dyDescent="0.25">
      <c r="A9" s="77" t="s">
        <v>275</v>
      </c>
      <c r="B9" s="79" t="s">
        <v>367</v>
      </c>
      <c r="C9" s="79"/>
      <c r="D9" s="109"/>
    </row>
    <row r="10" spans="1:11" ht="25" x14ac:dyDescent="0.25">
      <c r="A10" s="77" t="s">
        <v>6</v>
      </c>
      <c r="B10" s="79" t="s">
        <v>373</v>
      </c>
      <c r="C10" s="79"/>
      <c r="D10" s="109"/>
    </row>
    <row r="11" spans="1:11" x14ac:dyDescent="0.25">
      <c r="A11" s="77" t="s">
        <v>276</v>
      </c>
      <c r="B11" s="79" t="s">
        <v>289</v>
      </c>
      <c r="C11" s="79"/>
      <c r="D11" s="109"/>
    </row>
    <row r="12" spans="1:11" x14ac:dyDescent="0.25">
      <c r="A12" s="77" t="s">
        <v>277</v>
      </c>
      <c r="B12" s="79" t="s">
        <v>290</v>
      </c>
      <c r="C12" s="79"/>
      <c r="D12" s="109"/>
    </row>
    <row r="13" spans="1:11" x14ac:dyDescent="0.25">
      <c r="A13" s="200" t="s">
        <v>614</v>
      </c>
      <c r="B13" s="79">
        <v>2</v>
      </c>
      <c r="C13" s="79"/>
      <c r="D13" s="109"/>
    </row>
    <row r="14" spans="1:11" x14ac:dyDescent="0.25">
      <c r="A14" s="77" t="s">
        <v>279</v>
      </c>
      <c r="B14" s="79">
        <v>303</v>
      </c>
      <c r="C14" s="79"/>
      <c r="D14" s="109"/>
    </row>
    <row r="15" spans="1:11" x14ac:dyDescent="0.25">
      <c r="A15" s="77" t="s">
        <v>617</v>
      </c>
      <c r="B15" s="79">
        <v>303</v>
      </c>
      <c r="C15" s="79"/>
      <c r="D15" s="109"/>
    </row>
    <row r="16" spans="1:11" x14ac:dyDescent="0.25">
      <c r="A16" s="77" t="s">
        <v>281</v>
      </c>
      <c r="B16" s="79" t="s">
        <v>375</v>
      </c>
      <c r="C16" s="79"/>
      <c r="D16" s="109"/>
    </row>
    <row r="17" spans="1:4" x14ac:dyDescent="0.25">
      <c r="A17" s="77" t="s">
        <v>282</v>
      </c>
      <c r="B17" s="203"/>
      <c r="C17" s="203"/>
      <c r="D17" s="109"/>
    </row>
    <row r="18" spans="1:4" x14ac:dyDescent="0.25">
      <c r="A18" s="77" t="s">
        <v>283</v>
      </c>
      <c r="B18" s="142" t="str">
        <f>"24 May 2023"</f>
        <v>24 May 2023</v>
      </c>
      <c r="C18" s="79"/>
      <c r="D18" s="109"/>
    </row>
    <row r="19" spans="1:4" x14ac:dyDescent="0.25">
      <c r="A19" s="77" t="s">
        <v>284</v>
      </c>
      <c r="B19" s="142">
        <v>45014</v>
      </c>
      <c r="C19" s="79"/>
      <c r="D19" s="109"/>
    </row>
    <row r="20" spans="1:4" x14ac:dyDescent="0.25">
      <c r="A20" s="77" t="s">
        <v>285</v>
      </c>
      <c r="B20" s="79" t="s">
        <v>293</v>
      </c>
      <c r="C20" s="79"/>
      <c r="D20" s="109"/>
    </row>
    <row r="21" spans="1:4" x14ac:dyDescent="0.25">
      <c r="A21" s="77" t="s">
        <v>689</v>
      </c>
      <c r="B21" s="79" t="s">
        <v>294</v>
      </c>
      <c r="C21" s="79"/>
      <c r="D21" s="109"/>
    </row>
    <row r="23" spans="1:4" x14ac:dyDescent="0.25">
      <c r="B23" s="84" t="str">
        <f>HYPERLINK("#'Factor List'!A1","Back to Factor List")</f>
        <v>Back to Factor List</v>
      </c>
    </row>
    <row r="24" spans="1:4" x14ac:dyDescent="0.25">
      <c r="B24" s="84" t="str">
        <f>HYPERLINK("#'Assumptions'!A1","Assumptions")</f>
        <v>Assumptions</v>
      </c>
    </row>
    <row r="26" spans="1:4" ht="26" x14ac:dyDescent="0.25">
      <c r="A26" s="90" t="s">
        <v>412</v>
      </c>
      <c r="B26" s="90" t="s">
        <v>690</v>
      </c>
      <c r="C26" s="90" t="s">
        <v>694</v>
      </c>
      <c r="D26" s="90" t="s">
        <v>708</v>
      </c>
    </row>
    <row r="27" spans="1:4" x14ac:dyDescent="0.25">
      <c r="A27" s="91">
        <v>20</v>
      </c>
      <c r="B27" s="92">
        <v>38.909999999999997</v>
      </c>
      <c r="C27" s="92">
        <v>2.63</v>
      </c>
      <c r="D27" s="92"/>
    </row>
    <row r="28" spans="1:4" x14ac:dyDescent="0.25">
      <c r="A28" s="91">
        <v>21</v>
      </c>
      <c r="B28" s="92">
        <v>38.53</v>
      </c>
      <c r="C28" s="92">
        <v>2.67</v>
      </c>
      <c r="D28" s="92"/>
    </row>
    <row r="29" spans="1:4" x14ac:dyDescent="0.25">
      <c r="A29" s="91">
        <v>22</v>
      </c>
      <c r="B29" s="92">
        <v>38.159999999999997</v>
      </c>
      <c r="C29" s="92">
        <v>2.71</v>
      </c>
      <c r="D29" s="92"/>
    </row>
    <row r="30" spans="1:4" x14ac:dyDescent="0.25">
      <c r="A30" s="91">
        <v>23</v>
      </c>
      <c r="B30" s="92">
        <v>37.770000000000003</v>
      </c>
      <c r="C30" s="92">
        <v>2.76</v>
      </c>
      <c r="D30" s="92"/>
    </row>
    <row r="31" spans="1:4" x14ac:dyDescent="0.25">
      <c r="A31" s="91">
        <v>24</v>
      </c>
      <c r="B31" s="92">
        <v>37.380000000000003</v>
      </c>
      <c r="C31" s="92">
        <v>2.8</v>
      </c>
      <c r="D31" s="92"/>
    </row>
    <row r="32" spans="1:4" x14ac:dyDescent="0.25">
      <c r="A32" s="91">
        <v>25</v>
      </c>
      <c r="B32" s="92">
        <v>36.979999999999997</v>
      </c>
      <c r="C32" s="92">
        <v>2.85</v>
      </c>
      <c r="D32" s="92"/>
    </row>
    <row r="33" spans="1:4" x14ac:dyDescent="0.25">
      <c r="A33" s="91">
        <v>26</v>
      </c>
      <c r="B33" s="92">
        <v>36.57</v>
      </c>
      <c r="C33" s="92">
        <v>2.89</v>
      </c>
      <c r="D33" s="92"/>
    </row>
    <row r="34" spans="1:4" x14ac:dyDescent="0.25">
      <c r="A34" s="91">
        <v>27</v>
      </c>
      <c r="B34" s="92">
        <v>36.159999999999997</v>
      </c>
      <c r="C34" s="92">
        <v>2.94</v>
      </c>
      <c r="D34" s="92"/>
    </row>
    <row r="35" spans="1:4" x14ac:dyDescent="0.25">
      <c r="A35" s="91">
        <v>28</v>
      </c>
      <c r="B35" s="92">
        <v>35.74</v>
      </c>
      <c r="C35" s="92">
        <v>2.99</v>
      </c>
      <c r="D35" s="92"/>
    </row>
    <row r="36" spans="1:4" x14ac:dyDescent="0.25">
      <c r="A36" s="91">
        <v>29</v>
      </c>
      <c r="B36" s="92">
        <v>35.32</v>
      </c>
      <c r="C36" s="92">
        <v>3.03</v>
      </c>
      <c r="D36" s="92"/>
    </row>
    <row r="37" spans="1:4" x14ac:dyDescent="0.25">
      <c r="A37" s="91">
        <v>30</v>
      </c>
      <c r="B37" s="92">
        <v>34.880000000000003</v>
      </c>
      <c r="C37" s="92">
        <v>3.08</v>
      </c>
      <c r="D37" s="92"/>
    </row>
    <row r="38" spans="1:4" x14ac:dyDescent="0.25">
      <c r="A38" s="91">
        <v>31</v>
      </c>
      <c r="B38" s="92">
        <v>34.450000000000003</v>
      </c>
      <c r="C38" s="92">
        <v>3.12</v>
      </c>
      <c r="D38" s="92"/>
    </row>
    <row r="39" spans="1:4" x14ac:dyDescent="0.25">
      <c r="A39" s="91">
        <v>32</v>
      </c>
      <c r="B39" s="92">
        <v>34</v>
      </c>
      <c r="C39" s="92">
        <v>3.17</v>
      </c>
      <c r="D39" s="92"/>
    </row>
    <row r="40" spans="1:4" x14ac:dyDescent="0.25">
      <c r="A40" s="91">
        <v>33</v>
      </c>
      <c r="B40" s="92">
        <v>33.549999999999997</v>
      </c>
      <c r="C40" s="92">
        <v>3.21</v>
      </c>
      <c r="D40" s="92"/>
    </row>
    <row r="41" spans="1:4" x14ac:dyDescent="0.25">
      <c r="A41" s="91">
        <v>34</v>
      </c>
      <c r="B41" s="92">
        <v>33.090000000000003</v>
      </c>
      <c r="C41" s="92">
        <v>3.25</v>
      </c>
      <c r="D41" s="92"/>
    </row>
    <row r="42" spans="1:4" x14ac:dyDescent="0.25">
      <c r="A42" s="91">
        <v>35</v>
      </c>
      <c r="B42" s="92">
        <v>32.630000000000003</v>
      </c>
      <c r="C42" s="92">
        <v>3.3</v>
      </c>
      <c r="D42" s="92"/>
    </row>
    <row r="43" spans="1:4" x14ac:dyDescent="0.25">
      <c r="A43" s="91">
        <v>36</v>
      </c>
      <c r="B43" s="92">
        <v>32.159999999999997</v>
      </c>
      <c r="C43" s="92">
        <v>3.34</v>
      </c>
      <c r="D43" s="92"/>
    </row>
    <row r="44" spans="1:4" x14ac:dyDescent="0.25">
      <c r="A44" s="91">
        <v>37</v>
      </c>
      <c r="B44" s="92">
        <v>31.68</v>
      </c>
      <c r="C44" s="92">
        <v>3.38</v>
      </c>
      <c r="D44" s="92"/>
    </row>
    <row r="45" spans="1:4" x14ac:dyDescent="0.25">
      <c r="A45" s="91">
        <v>38</v>
      </c>
      <c r="B45" s="92">
        <v>31.19</v>
      </c>
      <c r="C45" s="92">
        <v>3.43</v>
      </c>
      <c r="D45" s="92"/>
    </row>
    <row r="46" spans="1:4" x14ac:dyDescent="0.25">
      <c r="A46" s="91">
        <v>39</v>
      </c>
      <c r="B46" s="92">
        <v>30.7</v>
      </c>
      <c r="C46" s="92">
        <v>3.47</v>
      </c>
      <c r="D46" s="92"/>
    </row>
    <row r="47" spans="1:4" x14ac:dyDescent="0.25">
      <c r="A47" s="91">
        <v>40</v>
      </c>
      <c r="B47" s="92">
        <v>30.2</v>
      </c>
      <c r="C47" s="92">
        <v>3.51</v>
      </c>
      <c r="D47" s="92"/>
    </row>
    <row r="48" spans="1:4" x14ac:dyDescent="0.25">
      <c r="A48" s="91">
        <v>41</v>
      </c>
      <c r="B48" s="92">
        <v>29.7</v>
      </c>
      <c r="C48" s="92">
        <v>3.55</v>
      </c>
      <c r="D48" s="92"/>
    </row>
    <row r="49" spans="1:4" x14ac:dyDescent="0.25">
      <c r="A49" s="91">
        <v>42</v>
      </c>
      <c r="B49" s="92">
        <v>29.18</v>
      </c>
      <c r="C49" s="92">
        <v>3.59</v>
      </c>
      <c r="D49" s="92"/>
    </row>
    <row r="50" spans="1:4" x14ac:dyDescent="0.25">
      <c r="A50" s="91">
        <v>43</v>
      </c>
      <c r="B50" s="92">
        <v>28.67</v>
      </c>
      <c r="C50" s="92">
        <v>3.63</v>
      </c>
      <c r="D50" s="92"/>
    </row>
    <row r="51" spans="1:4" x14ac:dyDescent="0.25">
      <c r="A51" s="91">
        <v>44</v>
      </c>
      <c r="B51" s="92">
        <v>28.14</v>
      </c>
      <c r="C51" s="92">
        <v>3.67</v>
      </c>
      <c r="D51" s="92"/>
    </row>
    <row r="52" spans="1:4" x14ac:dyDescent="0.25">
      <c r="A52" s="91">
        <v>45</v>
      </c>
      <c r="B52" s="92">
        <v>27.61</v>
      </c>
      <c r="C52" s="92">
        <v>3.71</v>
      </c>
      <c r="D52" s="92"/>
    </row>
    <row r="53" spans="1:4" x14ac:dyDescent="0.25">
      <c r="A53" s="91">
        <v>46</v>
      </c>
      <c r="B53" s="92">
        <v>27.07</v>
      </c>
      <c r="C53" s="92">
        <v>3.74</v>
      </c>
      <c r="D53" s="92"/>
    </row>
    <row r="54" spans="1:4" x14ac:dyDescent="0.25">
      <c r="A54" s="91">
        <v>47</v>
      </c>
      <c r="B54" s="92">
        <v>26.53</v>
      </c>
      <c r="C54" s="92">
        <v>3.78</v>
      </c>
      <c r="D54" s="92"/>
    </row>
    <row r="55" spans="1:4" x14ac:dyDescent="0.25">
      <c r="A55" s="91">
        <v>48</v>
      </c>
      <c r="B55" s="92">
        <v>25.98</v>
      </c>
      <c r="C55" s="92">
        <v>3.81</v>
      </c>
      <c r="D55" s="92"/>
    </row>
    <row r="56" spans="1:4" x14ac:dyDescent="0.25">
      <c r="A56" s="91">
        <v>49</v>
      </c>
      <c r="B56" s="92">
        <v>25.42</v>
      </c>
      <c r="C56" s="92">
        <v>3.84</v>
      </c>
      <c r="D56" s="92"/>
    </row>
    <row r="57" spans="1:4" x14ac:dyDescent="0.25">
      <c r="A57" s="91">
        <v>50</v>
      </c>
      <c r="B57" s="92">
        <v>24.86</v>
      </c>
      <c r="C57" s="92">
        <v>3.87</v>
      </c>
      <c r="D57" s="92"/>
    </row>
    <row r="58" spans="1:4" x14ac:dyDescent="0.25">
      <c r="A58" s="91">
        <v>51</v>
      </c>
      <c r="B58" s="92">
        <v>24.29</v>
      </c>
      <c r="C58" s="92">
        <v>3.9</v>
      </c>
      <c r="D58" s="92"/>
    </row>
    <row r="59" spans="1:4" x14ac:dyDescent="0.25">
      <c r="A59" s="91">
        <v>52</v>
      </c>
      <c r="B59" s="92">
        <v>23.71</v>
      </c>
      <c r="C59" s="92">
        <v>3.93</v>
      </c>
      <c r="D59" s="92"/>
    </row>
    <row r="60" spans="1:4" x14ac:dyDescent="0.25">
      <c r="A60" s="91">
        <v>53</v>
      </c>
      <c r="B60" s="92">
        <v>23.13</v>
      </c>
      <c r="C60" s="92">
        <v>3.96</v>
      </c>
      <c r="D60" s="92"/>
    </row>
    <row r="61" spans="1:4" x14ac:dyDescent="0.25">
      <c r="A61" s="91">
        <v>54</v>
      </c>
      <c r="B61" s="92">
        <v>22.54</v>
      </c>
      <c r="C61" s="92">
        <v>3.98</v>
      </c>
      <c r="D61" s="92"/>
    </row>
    <row r="62" spans="1:4" x14ac:dyDescent="0.25">
      <c r="A62" s="91">
        <v>55</v>
      </c>
      <c r="B62" s="92">
        <v>21.95</v>
      </c>
      <c r="C62" s="92">
        <v>4.01</v>
      </c>
      <c r="D62" s="92"/>
    </row>
    <row r="63" spans="1:4" x14ac:dyDescent="0.25">
      <c r="A63" s="91">
        <v>56</v>
      </c>
      <c r="B63" s="92">
        <v>21.35</v>
      </c>
      <c r="C63" s="92">
        <v>4.03</v>
      </c>
      <c r="D63" s="92"/>
    </row>
    <row r="64" spans="1:4" x14ac:dyDescent="0.25">
      <c r="A64" s="91">
        <v>57</v>
      </c>
      <c r="B64" s="92">
        <v>20.74</v>
      </c>
      <c r="C64" s="92">
        <v>4.05</v>
      </c>
      <c r="D64" s="92"/>
    </row>
    <row r="65" spans="1:4" x14ac:dyDescent="0.25">
      <c r="A65" s="91">
        <v>58</v>
      </c>
      <c r="B65" s="92">
        <v>20.13</v>
      </c>
      <c r="C65" s="92">
        <v>4.07</v>
      </c>
      <c r="D65" s="92"/>
    </row>
    <row r="66" spans="1:4" x14ac:dyDescent="0.25">
      <c r="A66" s="91">
        <v>59</v>
      </c>
      <c r="B66" s="92">
        <v>19.52</v>
      </c>
      <c r="C66" s="92">
        <v>4.07</v>
      </c>
      <c r="D66" s="92"/>
    </row>
    <row r="67" spans="1:4" x14ac:dyDescent="0.25">
      <c r="A67" s="91">
        <v>60</v>
      </c>
      <c r="B67" s="92">
        <v>18.91</v>
      </c>
      <c r="C67" s="92">
        <v>4.08</v>
      </c>
      <c r="D67" s="92"/>
    </row>
    <row r="68" spans="1:4" x14ac:dyDescent="0.25">
      <c r="A68" s="91">
        <v>61</v>
      </c>
      <c r="B68" s="92">
        <v>18.29</v>
      </c>
      <c r="C68" s="92">
        <v>4.08</v>
      </c>
      <c r="D68" s="92"/>
    </row>
    <row r="69" spans="1:4" x14ac:dyDescent="0.25">
      <c r="A69" s="91">
        <v>62</v>
      </c>
      <c r="B69" s="92">
        <v>17.670000000000002</v>
      </c>
      <c r="C69" s="92">
        <v>4.08</v>
      </c>
      <c r="D69" s="92"/>
    </row>
    <row r="70" spans="1:4" x14ac:dyDescent="0.25">
      <c r="A70" s="91">
        <v>63</v>
      </c>
      <c r="B70" s="92">
        <v>17.059999999999999</v>
      </c>
      <c r="C70" s="92">
        <v>4.08</v>
      </c>
      <c r="D70" s="92"/>
    </row>
    <row r="71" spans="1:4" x14ac:dyDescent="0.25">
      <c r="A71" s="91">
        <v>64</v>
      </c>
      <c r="B71" s="92">
        <v>16.440000000000001</v>
      </c>
      <c r="C71" s="92">
        <v>3.96</v>
      </c>
      <c r="D71" s="92"/>
    </row>
    <row r="72" spans="1:4" x14ac:dyDescent="0.25">
      <c r="A72" s="91">
        <v>65</v>
      </c>
      <c r="B72" s="92">
        <v>15.82</v>
      </c>
      <c r="C72" s="92">
        <v>3.84</v>
      </c>
      <c r="D72" s="92"/>
    </row>
    <row r="73" spans="1:4" x14ac:dyDescent="0.25">
      <c r="A73" s="91">
        <v>66</v>
      </c>
      <c r="B73" s="92">
        <v>15.21</v>
      </c>
      <c r="C73" s="92">
        <v>3.82</v>
      </c>
      <c r="D73" s="92"/>
    </row>
    <row r="74" spans="1:4" x14ac:dyDescent="0.25">
      <c r="A74" s="91">
        <v>67</v>
      </c>
      <c r="B74" s="92">
        <v>14.59</v>
      </c>
      <c r="C74" s="92">
        <v>3.8</v>
      </c>
      <c r="D74" s="92"/>
    </row>
    <row r="75" spans="1:4" x14ac:dyDescent="0.25">
      <c r="A75" s="91">
        <v>68</v>
      </c>
      <c r="B75" s="92">
        <v>13.98</v>
      </c>
      <c r="C75" s="92">
        <v>3.77</v>
      </c>
      <c r="D75" s="92"/>
    </row>
    <row r="76" spans="1:4" x14ac:dyDescent="0.25">
      <c r="A76" s="91">
        <v>69</v>
      </c>
      <c r="B76" s="92">
        <v>13.37</v>
      </c>
      <c r="C76" s="92">
        <v>3.68</v>
      </c>
      <c r="D76" s="92">
        <v>2.65</v>
      </c>
    </row>
    <row r="77" spans="1:4" x14ac:dyDescent="0.25">
      <c r="A77" s="91">
        <v>70</v>
      </c>
      <c r="B77" s="92">
        <v>12.77</v>
      </c>
      <c r="C77" s="92">
        <v>3.59</v>
      </c>
      <c r="D77" s="92">
        <v>2.4500000000000002</v>
      </c>
    </row>
    <row r="78" spans="1:4" x14ac:dyDescent="0.25">
      <c r="A78" s="91">
        <v>71</v>
      </c>
      <c r="B78" s="92">
        <v>12.16</v>
      </c>
      <c r="C78" s="92">
        <v>3.55</v>
      </c>
      <c r="D78" s="92">
        <v>2.27</v>
      </c>
    </row>
    <row r="79" spans="1:4" x14ac:dyDescent="0.25">
      <c r="A79" s="91">
        <v>72</v>
      </c>
      <c r="B79" s="92">
        <v>11.57</v>
      </c>
      <c r="C79" s="92">
        <v>3.5</v>
      </c>
      <c r="D79" s="92">
        <v>2.1</v>
      </c>
    </row>
    <row r="80" spans="1:4" x14ac:dyDescent="0.25">
      <c r="A80" s="91">
        <v>73</v>
      </c>
      <c r="B80" s="92">
        <v>10.99</v>
      </c>
      <c r="C80" s="92">
        <v>3.44</v>
      </c>
      <c r="D80" s="92">
        <v>1.94</v>
      </c>
    </row>
    <row r="81" spans="1:4" x14ac:dyDescent="0.25">
      <c r="A81" s="91">
        <v>74</v>
      </c>
      <c r="B81" s="92">
        <v>10.41</v>
      </c>
      <c r="C81" s="92">
        <v>3.25</v>
      </c>
      <c r="D81" s="92">
        <v>1.76</v>
      </c>
    </row>
    <row r="82" spans="1:4" x14ac:dyDescent="0.25">
      <c r="A82" s="91">
        <v>75</v>
      </c>
      <c r="B82" s="92">
        <v>9.84</v>
      </c>
      <c r="C82" s="92">
        <v>3.06</v>
      </c>
      <c r="D82" s="92">
        <v>1.6</v>
      </c>
    </row>
    <row r="83" spans="1:4" x14ac:dyDescent="0.25">
      <c r="A83" s="91">
        <v>76</v>
      </c>
      <c r="B83" s="92">
        <v>9.2899999999999991</v>
      </c>
      <c r="C83" s="92">
        <v>2.99</v>
      </c>
      <c r="D83" s="92">
        <v>1.46</v>
      </c>
    </row>
    <row r="84" spans="1:4" x14ac:dyDescent="0.25">
      <c r="A84" s="91">
        <v>77</v>
      </c>
      <c r="B84" s="92">
        <v>8.75</v>
      </c>
      <c r="C84" s="92">
        <v>2.92</v>
      </c>
      <c r="D84" s="92">
        <v>1.33</v>
      </c>
    </row>
    <row r="85" spans="1:4" x14ac:dyDescent="0.25">
      <c r="A85" s="91">
        <v>78</v>
      </c>
      <c r="B85" s="92">
        <v>8.2200000000000006</v>
      </c>
      <c r="C85" s="92">
        <v>2.84</v>
      </c>
      <c r="D85" s="92">
        <v>1.2</v>
      </c>
    </row>
    <row r="86" spans="1:4" x14ac:dyDescent="0.25">
      <c r="A86" s="91">
        <v>79</v>
      </c>
      <c r="B86" s="92">
        <v>7.71</v>
      </c>
      <c r="C86" s="92">
        <v>2.56</v>
      </c>
      <c r="D86" s="92">
        <v>1.06</v>
      </c>
    </row>
    <row r="87" spans="1:4" x14ac:dyDescent="0.25">
      <c r="A87" s="91">
        <v>80</v>
      </c>
      <c r="B87" s="92">
        <v>7.21</v>
      </c>
      <c r="C87" s="92">
        <v>2.2799999999999998</v>
      </c>
      <c r="D87" s="92">
        <v>0.94</v>
      </c>
    </row>
    <row r="88" spans="1:4" x14ac:dyDescent="0.25">
      <c r="A88" s="91">
        <v>81</v>
      </c>
      <c r="B88" s="92">
        <v>6.74</v>
      </c>
      <c r="C88" s="92">
        <v>2.2000000000000002</v>
      </c>
      <c r="D88" s="92">
        <v>0.84</v>
      </c>
    </row>
    <row r="89" spans="1:4" x14ac:dyDescent="0.25">
      <c r="A89" s="91">
        <v>82</v>
      </c>
      <c r="B89" s="92">
        <v>6.29</v>
      </c>
      <c r="C89" s="92">
        <v>2.11</v>
      </c>
      <c r="D89" s="92">
        <v>0.75</v>
      </c>
    </row>
    <row r="90" spans="1:4" x14ac:dyDescent="0.25">
      <c r="A90" s="91">
        <v>83</v>
      </c>
      <c r="B90" s="92">
        <v>5.85</v>
      </c>
      <c r="C90" s="92">
        <v>2.02</v>
      </c>
      <c r="D90" s="92">
        <v>0.66</v>
      </c>
    </row>
    <row r="91" spans="1:4" x14ac:dyDescent="0.25">
      <c r="A91" s="91">
        <v>84</v>
      </c>
      <c r="B91" s="92">
        <v>5.44</v>
      </c>
      <c r="C91" s="92">
        <v>1.74</v>
      </c>
      <c r="D91" s="92">
        <v>0.56999999999999995</v>
      </c>
    </row>
    <row r="92" spans="1:4" x14ac:dyDescent="0.25">
      <c r="A92" s="91">
        <v>85</v>
      </c>
      <c r="B92" s="92">
        <v>5.04</v>
      </c>
      <c r="C92" s="92">
        <v>1.47</v>
      </c>
      <c r="D92" s="92">
        <v>0.49</v>
      </c>
    </row>
    <row r="93" spans="1:4" x14ac:dyDescent="0.25">
      <c r="A93" s="91">
        <v>86</v>
      </c>
      <c r="B93" s="92">
        <v>4.67</v>
      </c>
      <c r="C93" s="92">
        <v>1.39</v>
      </c>
      <c r="D93" s="92">
        <v>0.43</v>
      </c>
    </row>
    <row r="94" spans="1:4" x14ac:dyDescent="0.25">
      <c r="A94" s="91">
        <v>87</v>
      </c>
      <c r="B94" s="92">
        <v>4.3099999999999996</v>
      </c>
      <c r="C94" s="92">
        <v>1.31</v>
      </c>
      <c r="D94" s="92">
        <v>0.38</v>
      </c>
    </row>
    <row r="95" spans="1:4" x14ac:dyDescent="0.25">
      <c r="A95" s="91">
        <v>88</v>
      </c>
      <c r="B95" s="92">
        <v>3.98</v>
      </c>
      <c r="C95" s="92">
        <v>1.23</v>
      </c>
      <c r="D95" s="92">
        <v>0.33</v>
      </c>
    </row>
    <row r="96" spans="1:4" x14ac:dyDescent="0.25">
      <c r="A96" s="91">
        <v>89</v>
      </c>
      <c r="B96" s="92">
        <v>3.67</v>
      </c>
      <c r="C96" s="92">
        <v>0.98</v>
      </c>
      <c r="D96" s="92">
        <v>0.27</v>
      </c>
    </row>
    <row r="97" spans="1:4" x14ac:dyDescent="0.25">
      <c r="A97" s="91">
        <v>90</v>
      </c>
      <c r="B97" s="92">
        <v>3.37</v>
      </c>
      <c r="C97" s="92">
        <v>0.74</v>
      </c>
      <c r="D97" s="92">
        <v>0.22</v>
      </c>
    </row>
    <row r="98" spans="1:4" x14ac:dyDescent="0.25">
      <c r="A98" s="91">
        <v>91</v>
      </c>
      <c r="B98" s="92">
        <v>3.1</v>
      </c>
      <c r="C98" s="92">
        <v>0.69</v>
      </c>
      <c r="D98" s="92">
        <v>0.19</v>
      </c>
    </row>
    <row r="99" spans="1:4" x14ac:dyDescent="0.25">
      <c r="A99" s="91">
        <v>92</v>
      </c>
      <c r="B99" s="92">
        <v>2.85</v>
      </c>
      <c r="C99" s="92">
        <v>0.64</v>
      </c>
      <c r="D99" s="92">
        <v>0.17</v>
      </c>
    </row>
    <row r="100" spans="1:4" x14ac:dyDescent="0.25">
      <c r="A100" s="91">
        <v>93</v>
      </c>
      <c r="B100" s="92">
        <v>2.63</v>
      </c>
      <c r="C100" s="92">
        <v>0.59</v>
      </c>
      <c r="D100" s="92">
        <v>0.14000000000000001</v>
      </c>
    </row>
    <row r="101" spans="1:4" x14ac:dyDescent="0.25">
      <c r="A101" s="91">
        <v>94</v>
      </c>
      <c r="B101" s="92">
        <v>2.42</v>
      </c>
      <c r="C101" s="92">
        <v>0.55000000000000004</v>
      </c>
      <c r="D101" s="92">
        <v>0.12</v>
      </c>
    </row>
    <row r="102" spans="1:4" x14ac:dyDescent="0.25">
      <c r="A102" s="91">
        <v>95</v>
      </c>
      <c r="B102" s="92">
        <v>2.2400000000000002</v>
      </c>
      <c r="C102" s="92">
        <v>0.51</v>
      </c>
      <c r="D102" s="92">
        <v>0.11</v>
      </c>
    </row>
  </sheetData>
  <sheetProtection algorithmName="SHA-512" hashValue="3EFp6m2NIXe2MOs9qNbLVJxzDSn9sK12qTnjy20c1ahujXM+yHWbS50hI8PRm9hjPl+VUU30mBeGBbneDe55aw==" saltValue="LM4FaA0hBs00FXiIhozwCg==" spinCount="100000" sheet="1" objects="1" scenarios="1"/>
  <conditionalFormatting sqref="A26:A102">
    <cfRule type="expression" dxfId="1613" priority="29" stopIfTrue="1">
      <formula>MOD(ROW(),2)=0</formula>
    </cfRule>
    <cfRule type="expression" dxfId="1612" priority="30" stopIfTrue="1">
      <formula>MOD(ROW(),2)&lt;&gt;0</formula>
    </cfRule>
  </conditionalFormatting>
  <conditionalFormatting sqref="B26:D102">
    <cfRule type="expression" dxfId="1611" priority="31" stopIfTrue="1">
      <formula>MOD(ROW(),2)=0</formula>
    </cfRule>
    <cfRule type="expression" dxfId="1610" priority="32" stopIfTrue="1">
      <formula>MOD(ROW(),2)&lt;&gt;0</formula>
    </cfRule>
  </conditionalFormatting>
  <conditionalFormatting sqref="D6:D21">
    <cfRule type="expression" dxfId="1609" priority="21" stopIfTrue="1">
      <formula>MOD(ROW(),2)=0</formula>
    </cfRule>
    <cfRule type="expression" dxfId="1608" priority="22" stopIfTrue="1">
      <formula>MOD(ROW(),2)&lt;&gt;0</formula>
    </cfRule>
  </conditionalFormatting>
  <conditionalFormatting sqref="A13">
    <cfRule type="expression" dxfId="1607" priority="17" stopIfTrue="1">
      <formula>MOD(ROW(),2)=0</formula>
    </cfRule>
    <cfRule type="expression" dxfId="1606" priority="18" stopIfTrue="1">
      <formula>MOD(ROW(),2)&lt;&gt;0</formula>
    </cfRule>
  </conditionalFormatting>
  <conditionalFormatting sqref="A6:A12 A14:A21">
    <cfRule type="expression" dxfId="1605" priority="19" stopIfTrue="1">
      <formula>MOD(ROW(),2)=0</formula>
    </cfRule>
    <cfRule type="expression" dxfId="1604" priority="20" stopIfTrue="1">
      <formula>MOD(ROW(),2)&lt;&gt;0</formula>
    </cfRule>
  </conditionalFormatting>
  <conditionalFormatting sqref="B6:C16">
    <cfRule type="expression" dxfId="1603" priority="9" stopIfTrue="1">
      <formula>MOD(ROW(),2)=0</formula>
    </cfRule>
    <cfRule type="expression" dxfId="1602" priority="10" stopIfTrue="1">
      <formula>MOD(ROW(),2)&lt;&gt;0</formula>
    </cfRule>
  </conditionalFormatting>
  <conditionalFormatting sqref="B18:C18 B17">
    <cfRule type="expression" dxfId="1601" priority="11" stopIfTrue="1">
      <formula>MOD(ROW(),2)=0</formula>
    </cfRule>
    <cfRule type="expression" dxfId="1600" priority="12" stopIfTrue="1">
      <formula>MOD(ROW(),2)&lt;&gt;0</formula>
    </cfRule>
  </conditionalFormatting>
  <conditionalFormatting sqref="C17">
    <cfRule type="expression" dxfId="1599" priority="7" stopIfTrue="1">
      <formula>MOD(ROW(),2)=0</formula>
    </cfRule>
    <cfRule type="expression" dxfId="1598" priority="8" stopIfTrue="1">
      <formula>MOD(ROW(),2)&lt;&gt;0</formula>
    </cfRule>
  </conditionalFormatting>
  <conditionalFormatting sqref="B20:B21">
    <cfRule type="expression" dxfId="1597" priority="3" stopIfTrue="1">
      <formula>MOD(ROW(),2)=0</formula>
    </cfRule>
    <cfRule type="expression" dxfId="1596" priority="4" stopIfTrue="1">
      <formula>MOD(ROW(),2)&lt;&gt;0</formula>
    </cfRule>
  </conditionalFormatting>
  <conditionalFormatting sqref="C19:C21">
    <cfRule type="expression" dxfId="1595" priority="5" stopIfTrue="1">
      <formula>MOD(ROW(),2)=0</formula>
    </cfRule>
    <cfRule type="expression" dxfId="1594" priority="6" stopIfTrue="1">
      <formula>MOD(ROW(),2)&lt;&gt;0</formula>
    </cfRule>
  </conditionalFormatting>
  <conditionalFormatting sqref="B19">
    <cfRule type="expression" dxfId="1593" priority="1" stopIfTrue="1">
      <formula>MOD(ROW(),2)=0</formula>
    </cfRule>
    <cfRule type="expression" dxfId="1592" priority="2" stopIfTrue="1">
      <formula>MOD(ROW(),2)&lt;&gt;0</formula>
    </cfRule>
  </conditionalFormatting>
  <hyperlinks>
    <hyperlink ref="B24" location="Assumptions!A1" display="Assumptions" xr:uid="{2EF93A53-73E5-429A-A221-F4B8582FDF46}"/>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53"/>
  <dimension ref="A1:K102"/>
  <sheetViews>
    <sheetView showGridLines="0" zoomScale="85" zoomScaleNormal="85" workbookViewId="0">
      <selection activeCell="A4" sqref="A4"/>
    </sheetView>
  </sheetViews>
  <sheetFormatPr defaultColWidth="10" defaultRowHeight="12.5" x14ac:dyDescent="0.25"/>
  <cols>
    <col min="1" max="1" width="31.6328125" style="28" customWidth="1"/>
    <col min="2" max="4" width="22.6328125" style="28" customWidth="1"/>
    <col min="5"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PenCE - x-304</v>
      </c>
      <c r="B3" s="43"/>
      <c r="C3" s="43"/>
      <c r="D3" s="43"/>
      <c r="E3" s="43"/>
      <c r="F3" s="43"/>
      <c r="G3" s="43"/>
      <c r="H3" s="43"/>
      <c r="I3" s="43"/>
    </row>
    <row r="4" spans="1:11" x14ac:dyDescent="0.25">
      <c r="A4" s="45"/>
    </row>
    <row r="6" spans="1:11" ht="13" x14ac:dyDescent="0.3">
      <c r="A6" s="76" t="s">
        <v>606</v>
      </c>
      <c r="B6" s="78" t="s">
        <v>607</v>
      </c>
      <c r="C6" s="78"/>
      <c r="D6" s="109"/>
    </row>
    <row r="7" spans="1:11" x14ac:dyDescent="0.25">
      <c r="A7" s="77" t="s">
        <v>273</v>
      </c>
      <c r="B7" s="79" t="s">
        <v>72</v>
      </c>
      <c r="C7" s="79"/>
      <c r="D7" s="109"/>
    </row>
    <row r="8" spans="1:11" x14ac:dyDescent="0.25">
      <c r="A8" s="77" t="s">
        <v>274</v>
      </c>
      <c r="B8" s="79">
        <v>1987</v>
      </c>
      <c r="C8" s="79"/>
      <c r="D8" s="109"/>
    </row>
    <row r="9" spans="1:11" x14ac:dyDescent="0.25">
      <c r="A9" s="77" t="s">
        <v>275</v>
      </c>
      <c r="B9" s="79" t="s">
        <v>367</v>
      </c>
      <c r="C9" s="79"/>
      <c r="D9" s="109"/>
    </row>
    <row r="10" spans="1:11" ht="25" x14ac:dyDescent="0.25">
      <c r="A10" s="77" t="s">
        <v>6</v>
      </c>
      <c r="B10" s="79" t="s">
        <v>373</v>
      </c>
      <c r="C10" s="79"/>
      <c r="D10" s="109"/>
    </row>
    <row r="11" spans="1:11" x14ac:dyDescent="0.25">
      <c r="A11" s="77" t="s">
        <v>276</v>
      </c>
      <c r="B11" s="79" t="s">
        <v>299</v>
      </c>
      <c r="C11" s="79"/>
      <c r="D11" s="109"/>
    </row>
    <row r="12" spans="1:11" x14ac:dyDescent="0.25">
      <c r="A12" s="77" t="s">
        <v>277</v>
      </c>
      <c r="B12" s="79" t="s">
        <v>290</v>
      </c>
      <c r="C12" s="79"/>
      <c r="D12" s="109"/>
    </row>
    <row r="13" spans="1:11" x14ac:dyDescent="0.25">
      <c r="A13" s="200" t="s">
        <v>614</v>
      </c>
      <c r="B13" s="79">
        <v>2</v>
      </c>
      <c r="C13" s="79"/>
      <c r="D13" s="109"/>
    </row>
    <row r="14" spans="1:11" x14ac:dyDescent="0.25">
      <c r="A14" s="77" t="s">
        <v>279</v>
      </c>
      <c r="B14" s="79">
        <v>304</v>
      </c>
      <c r="C14" s="79"/>
      <c r="D14" s="109"/>
    </row>
    <row r="15" spans="1:11" x14ac:dyDescent="0.25">
      <c r="A15" s="77" t="s">
        <v>617</v>
      </c>
      <c r="B15" s="79">
        <v>304</v>
      </c>
      <c r="C15" s="79"/>
      <c r="D15" s="109"/>
    </row>
    <row r="16" spans="1:11" x14ac:dyDescent="0.25">
      <c r="A16" s="77" t="s">
        <v>281</v>
      </c>
      <c r="B16" s="79" t="s">
        <v>377</v>
      </c>
      <c r="C16" s="79"/>
      <c r="D16" s="109"/>
    </row>
    <row r="17" spans="1:4" x14ac:dyDescent="0.25">
      <c r="A17" s="77" t="s">
        <v>282</v>
      </c>
      <c r="B17" s="203"/>
      <c r="C17" s="203"/>
      <c r="D17" s="109"/>
    </row>
    <row r="18" spans="1:4" x14ac:dyDescent="0.25">
      <c r="A18" s="77" t="s">
        <v>283</v>
      </c>
      <c r="B18" s="142" t="str">
        <f>"24 May 2023"</f>
        <v>24 May 2023</v>
      </c>
      <c r="C18" s="79"/>
      <c r="D18" s="109"/>
    </row>
    <row r="19" spans="1:4" x14ac:dyDescent="0.25">
      <c r="A19" s="77" t="s">
        <v>284</v>
      </c>
      <c r="B19" s="142">
        <v>45014</v>
      </c>
      <c r="C19" s="79"/>
      <c r="D19" s="109"/>
    </row>
    <row r="20" spans="1:4" x14ac:dyDescent="0.25">
      <c r="A20" s="77" t="s">
        <v>285</v>
      </c>
      <c r="B20" s="79" t="s">
        <v>293</v>
      </c>
      <c r="C20" s="79"/>
      <c r="D20" s="109"/>
    </row>
    <row r="21" spans="1:4" x14ac:dyDescent="0.25">
      <c r="A21" s="77" t="s">
        <v>689</v>
      </c>
      <c r="B21" s="79" t="s">
        <v>294</v>
      </c>
      <c r="C21" s="79"/>
      <c r="D21" s="109"/>
    </row>
    <row r="23" spans="1:4" x14ac:dyDescent="0.25">
      <c r="B23" s="84" t="str">
        <f>HYPERLINK("#'Factor List'!A1","Back to Factor List")</f>
        <v>Back to Factor List</v>
      </c>
    </row>
    <row r="24" spans="1:4" x14ac:dyDescent="0.25">
      <c r="B24" s="84" t="str">
        <f>HYPERLINK("#'Assumptions'!A1","Assumptions")</f>
        <v>Assumptions</v>
      </c>
    </row>
    <row r="26" spans="1:4" ht="26" x14ac:dyDescent="0.25">
      <c r="A26" s="90" t="s">
        <v>412</v>
      </c>
      <c r="B26" s="90" t="s">
        <v>690</v>
      </c>
      <c r="C26" s="90" t="s">
        <v>694</v>
      </c>
      <c r="D26" s="90" t="s">
        <v>708</v>
      </c>
    </row>
    <row r="27" spans="1:4" x14ac:dyDescent="0.25">
      <c r="A27" s="91">
        <v>20</v>
      </c>
      <c r="B27" s="92">
        <v>38.909999999999997</v>
      </c>
      <c r="C27" s="92">
        <v>2.63</v>
      </c>
      <c r="D27" s="92"/>
    </row>
    <row r="28" spans="1:4" x14ac:dyDescent="0.25">
      <c r="A28" s="91">
        <v>21</v>
      </c>
      <c r="B28" s="92">
        <v>38.53</v>
      </c>
      <c r="C28" s="92">
        <v>2.67</v>
      </c>
      <c r="D28" s="92"/>
    </row>
    <row r="29" spans="1:4" x14ac:dyDescent="0.25">
      <c r="A29" s="91">
        <v>22</v>
      </c>
      <c r="B29" s="92">
        <v>38.159999999999997</v>
      </c>
      <c r="C29" s="92">
        <v>2.71</v>
      </c>
      <c r="D29" s="92"/>
    </row>
    <row r="30" spans="1:4" x14ac:dyDescent="0.25">
      <c r="A30" s="91">
        <v>23</v>
      </c>
      <c r="B30" s="92">
        <v>37.770000000000003</v>
      </c>
      <c r="C30" s="92">
        <v>2.76</v>
      </c>
      <c r="D30" s="92"/>
    </row>
    <row r="31" spans="1:4" x14ac:dyDescent="0.25">
      <c r="A31" s="91">
        <v>24</v>
      </c>
      <c r="B31" s="92">
        <v>37.380000000000003</v>
      </c>
      <c r="C31" s="92">
        <v>2.8</v>
      </c>
      <c r="D31" s="92"/>
    </row>
    <row r="32" spans="1:4" x14ac:dyDescent="0.25">
      <c r="A32" s="91">
        <v>25</v>
      </c>
      <c r="B32" s="92">
        <v>36.979999999999997</v>
      </c>
      <c r="C32" s="92">
        <v>2.85</v>
      </c>
      <c r="D32" s="92"/>
    </row>
    <row r="33" spans="1:4" x14ac:dyDescent="0.25">
      <c r="A33" s="91">
        <v>26</v>
      </c>
      <c r="B33" s="92">
        <v>36.57</v>
      </c>
      <c r="C33" s="92">
        <v>2.89</v>
      </c>
      <c r="D33" s="92"/>
    </row>
    <row r="34" spans="1:4" x14ac:dyDescent="0.25">
      <c r="A34" s="91">
        <v>27</v>
      </c>
      <c r="B34" s="92">
        <v>36.159999999999997</v>
      </c>
      <c r="C34" s="92">
        <v>2.94</v>
      </c>
      <c r="D34" s="92"/>
    </row>
    <row r="35" spans="1:4" x14ac:dyDescent="0.25">
      <c r="A35" s="91">
        <v>28</v>
      </c>
      <c r="B35" s="92">
        <v>35.74</v>
      </c>
      <c r="C35" s="92">
        <v>2.99</v>
      </c>
      <c r="D35" s="92"/>
    </row>
    <row r="36" spans="1:4" x14ac:dyDescent="0.25">
      <c r="A36" s="91">
        <v>29</v>
      </c>
      <c r="B36" s="92">
        <v>35.32</v>
      </c>
      <c r="C36" s="92">
        <v>3.03</v>
      </c>
      <c r="D36" s="92"/>
    </row>
    <row r="37" spans="1:4" x14ac:dyDescent="0.25">
      <c r="A37" s="91">
        <v>30</v>
      </c>
      <c r="B37" s="92">
        <v>34.880000000000003</v>
      </c>
      <c r="C37" s="92">
        <v>3.08</v>
      </c>
      <c r="D37" s="92"/>
    </row>
    <row r="38" spans="1:4" x14ac:dyDescent="0.25">
      <c r="A38" s="91">
        <v>31</v>
      </c>
      <c r="B38" s="92">
        <v>34.450000000000003</v>
      </c>
      <c r="C38" s="92">
        <v>3.12</v>
      </c>
      <c r="D38" s="92"/>
    </row>
    <row r="39" spans="1:4" x14ac:dyDescent="0.25">
      <c r="A39" s="91">
        <v>32</v>
      </c>
      <c r="B39" s="92">
        <v>34</v>
      </c>
      <c r="C39" s="92">
        <v>3.17</v>
      </c>
      <c r="D39" s="92"/>
    </row>
    <row r="40" spans="1:4" x14ac:dyDescent="0.25">
      <c r="A40" s="91">
        <v>33</v>
      </c>
      <c r="B40" s="92">
        <v>33.549999999999997</v>
      </c>
      <c r="C40" s="92">
        <v>3.21</v>
      </c>
      <c r="D40" s="92"/>
    </row>
    <row r="41" spans="1:4" x14ac:dyDescent="0.25">
      <c r="A41" s="91">
        <v>34</v>
      </c>
      <c r="B41" s="92">
        <v>33.090000000000003</v>
      </c>
      <c r="C41" s="92">
        <v>3.25</v>
      </c>
      <c r="D41" s="92"/>
    </row>
    <row r="42" spans="1:4" x14ac:dyDescent="0.25">
      <c r="A42" s="91">
        <v>35</v>
      </c>
      <c r="B42" s="92">
        <v>32.630000000000003</v>
      </c>
      <c r="C42" s="92">
        <v>3.3</v>
      </c>
      <c r="D42" s="92"/>
    </row>
    <row r="43" spans="1:4" x14ac:dyDescent="0.25">
      <c r="A43" s="91">
        <v>36</v>
      </c>
      <c r="B43" s="92">
        <v>32.159999999999997</v>
      </c>
      <c r="C43" s="92">
        <v>3.34</v>
      </c>
      <c r="D43" s="92"/>
    </row>
    <row r="44" spans="1:4" x14ac:dyDescent="0.25">
      <c r="A44" s="91">
        <v>37</v>
      </c>
      <c r="B44" s="92">
        <v>31.68</v>
      </c>
      <c r="C44" s="92">
        <v>3.38</v>
      </c>
      <c r="D44" s="92"/>
    </row>
    <row r="45" spans="1:4" x14ac:dyDescent="0.25">
      <c r="A45" s="91">
        <v>38</v>
      </c>
      <c r="B45" s="92">
        <v>31.19</v>
      </c>
      <c r="C45" s="92">
        <v>3.43</v>
      </c>
      <c r="D45" s="92"/>
    </row>
    <row r="46" spans="1:4" x14ac:dyDescent="0.25">
      <c r="A46" s="91">
        <v>39</v>
      </c>
      <c r="B46" s="92">
        <v>30.7</v>
      </c>
      <c r="C46" s="92">
        <v>3.47</v>
      </c>
      <c r="D46" s="92"/>
    </row>
    <row r="47" spans="1:4" x14ac:dyDescent="0.25">
      <c r="A47" s="91">
        <v>40</v>
      </c>
      <c r="B47" s="92">
        <v>30.2</v>
      </c>
      <c r="C47" s="92">
        <v>3.51</v>
      </c>
      <c r="D47" s="92"/>
    </row>
    <row r="48" spans="1:4" x14ac:dyDescent="0.25">
      <c r="A48" s="91">
        <v>41</v>
      </c>
      <c r="B48" s="92">
        <v>29.7</v>
      </c>
      <c r="C48" s="92">
        <v>3.55</v>
      </c>
      <c r="D48" s="92"/>
    </row>
    <row r="49" spans="1:4" x14ac:dyDescent="0.25">
      <c r="A49" s="91">
        <v>42</v>
      </c>
      <c r="B49" s="92">
        <v>29.18</v>
      </c>
      <c r="C49" s="92">
        <v>3.59</v>
      </c>
      <c r="D49" s="92"/>
    </row>
    <row r="50" spans="1:4" x14ac:dyDescent="0.25">
      <c r="A50" s="91">
        <v>43</v>
      </c>
      <c r="B50" s="92">
        <v>28.67</v>
      </c>
      <c r="C50" s="92">
        <v>3.63</v>
      </c>
      <c r="D50" s="92"/>
    </row>
    <row r="51" spans="1:4" x14ac:dyDescent="0.25">
      <c r="A51" s="91">
        <v>44</v>
      </c>
      <c r="B51" s="92">
        <v>28.14</v>
      </c>
      <c r="C51" s="92">
        <v>3.67</v>
      </c>
      <c r="D51" s="92"/>
    </row>
    <row r="52" spans="1:4" x14ac:dyDescent="0.25">
      <c r="A52" s="91">
        <v>45</v>
      </c>
      <c r="B52" s="92">
        <v>27.61</v>
      </c>
      <c r="C52" s="92">
        <v>3.71</v>
      </c>
      <c r="D52" s="92"/>
    </row>
    <row r="53" spans="1:4" x14ac:dyDescent="0.25">
      <c r="A53" s="91">
        <v>46</v>
      </c>
      <c r="B53" s="92">
        <v>27.07</v>
      </c>
      <c r="C53" s="92">
        <v>3.74</v>
      </c>
      <c r="D53" s="92"/>
    </row>
    <row r="54" spans="1:4" x14ac:dyDescent="0.25">
      <c r="A54" s="91">
        <v>47</v>
      </c>
      <c r="B54" s="92">
        <v>26.53</v>
      </c>
      <c r="C54" s="92">
        <v>3.78</v>
      </c>
      <c r="D54" s="92"/>
    </row>
    <row r="55" spans="1:4" x14ac:dyDescent="0.25">
      <c r="A55" s="91">
        <v>48</v>
      </c>
      <c r="B55" s="92">
        <v>25.98</v>
      </c>
      <c r="C55" s="92">
        <v>3.81</v>
      </c>
      <c r="D55" s="92"/>
    </row>
    <row r="56" spans="1:4" x14ac:dyDescent="0.25">
      <c r="A56" s="91">
        <v>49</v>
      </c>
      <c r="B56" s="92">
        <v>25.42</v>
      </c>
      <c r="C56" s="92">
        <v>3.84</v>
      </c>
      <c r="D56" s="92"/>
    </row>
    <row r="57" spans="1:4" x14ac:dyDescent="0.25">
      <c r="A57" s="91">
        <v>50</v>
      </c>
      <c r="B57" s="92">
        <v>24.86</v>
      </c>
      <c r="C57" s="92">
        <v>3.87</v>
      </c>
      <c r="D57" s="92"/>
    </row>
    <row r="58" spans="1:4" x14ac:dyDescent="0.25">
      <c r="A58" s="91">
        <v>51</v>
      </c>
      <c r="B58" s="92">
        <v>24.29</v>
      </c>
      <c r="C58" s="92">
        <v>3.9</v>
      </c>
      <c r="D58" s="92"/>
    </row>
    <row r="59" spans="1:4" x14ac:dyDescent="0.25">
      <c r="A59" s="91">
        <v>52</v>
      </c>
      <c r="B59" s="92">
        <v>23.71</v>
      </c>
      <c r="C59" s="92">
        <v>3.93</v>
      </c>
      <c r="D59" s="92"/>
    </row>
    <row r="60" spans="1:4" x14ac:dyDescent="0.25">
      <c r="A60" s="91">
        <v>53</v>
      </c>
      <c r="B60" s="92">
        <v>23.13</v>
      </c>
      <c r="C60" s="92">
        <v>3.96</v>
      </c>
      <c r="D60" s="92"/>
    </row>
    <row r="61" spans="1:4" x14ac:dyDescent="0.25">
      <c r="A61" s="91">
        <v>54</v>
      </c>
      <c r="B61" s="92">
        <v>22.54</v>
      </c>
      <c r="C61" s="92">
        <v>3.98</v>
      </c>
      <c r="D61" s="92"/>
    </row>
    <row r="62" spans="1:4" x14ac:dyDescent="0.25">
      <c r="A62" s="91">
        <v>55</v>
      </c>
      <c r="B62" s="92">
        <v>21.95</v>
      </c>
      <c r="C62" s="92">
        <v>4.01</v>
      </c>
      <c r="D62" s="92"/>
    </row>
    <row r="63" spans="1:4" x14ac:dyDescent="0.25">
      <c r="A63" s="91">
        <v>56</v>
      </c>
      <c r="B63" s="92">
        <v>21.35</v>
      </c>
      <c r="C63" s="92">
        <v>4.03</v>
      </c>
      <c r="D63" s="92"/>
    </row>
    <row r="64" spans="1:4" x14ac:dyDescent="0.25">
      <c r="A64" s="91">
        <v>57</v>
      </c>
      <c r="B64" s="92">
        <v>20.74</v>
      </c>
      <c r="C64" s="92">
        <v>4.05</v>
      </c>
      <c r="D64" s="92"/>
    </row>
    <row r="65" spans="1:4" x14ac:dyDescent="0.25">
      <c r="A65" s="91">
        <v>58</v>
      </c>
      <c r="B65" s="92">
        <v>20.13</v>
      </c>
      <c r="C65" s="92">
        <v>4.07</v>
      </c>
      <c r="D65" s="92"/>
    </row>
    <row r="66" spans="1:4" x14ac:dyDescent="0.25">
      <c r="A66" s="91">
        <v>59</v>
      </c>
      <c r="B66" s="92">
        <v>19.52</v>
      </c>
      <c r="C66" s="92">
        <v>4.07</v>
      </c>
      <c r="D66" s="92"/>
    </row>
    <row r="67" spans="1:4" x14ac:dyDescent="0.25">
      <c r="A67" s="91">
        <v>60</v>
      </c>
      <c r="B67" s="92">
        <v>18.91</v>
      </c>
      <c r="C67" s="92">
        <v>4.08</v>
      </c>
      <c r="D67" s="92"/>
    </row>
    <row r="68" spans="1:4" x14ac:dyDescent="0.25">
      <c r="A68" s="91">
        <v>61</v>
      </c>
      <c r="B68" s="92">
        <v>18.29</v>
      </c>
      <c r="C68" s="92">
        <v>4.08</v>
      </c>
      <c r="D68" s="92"/>
    </row>
    <row r="69" spans="1:4" x14ac:dyDescent="0.25">
      <c r="A69" s="91">
        <v>62</v>
      </c>
      <c r="B69" s="92">
        <v>17.670000000000002</v>
      </c>
      <c r="C69" s="92">
        <v>4.08</v>
      </c>
      <c r="D69" s="92"/>
    </row>
    <row r="70" spans="1:4" x14ac:dyDescent="0.25">
      <c r="A70" s="91">
        <v>63</v>
      </c>
      <c r="B70" s="92">
        <v>17.059999999999999</v>
      </c>
      <c r="C70" s="92">
        <v>4.08</v>
      </c>
      <c r="D70" s="92"/>
    </row>
    <row r="71" spans="1:4" x14ac:dyDescent="0.25">
      <c r="A71" s="91">
        <v>64</v>
      </c>
      <c r="B71" s="92">
        <v>16.440000000000001</v>
      </c>
      <c r="C71" s="92">
        <v>3.96</v>
      </c>
      <c r="D71" s="92"/>
    </row>
    <row r="72" spans="1:4" x14ac:dyDescent="0.25">
      <c r="A72" s="91">
        <v>65</v>
      </c>
      <c r="B72" s="92">
        <v>15.82</v>
      </c>
      <c r="C72" s="92">
        <v>3.84</v>
      </c>
      <c r="D72" s="92"/>
    </row>
    <row r="73" spans="1:4" x14ac:dyDescent="0.25">
      <c r="A73" s="91">
        <v>66</v>
      </c>
      <c r="B73" s="92">
        <v>15.21</v>
      </c>
      <c r="C73" s="92">
        <v>3.82</v>
      </c>
      <c r="D73" s="92"/>
    </row>
    <row r="74" spans="1:4" x14ac:dyDescent="0.25">
      <c r="A74" s="91">
        <v>67</v>
      </c>
      <c r="B74" s="92">
        <v>14.59</v>
      </c>
      <c r="C74" s="92">
        <v>3.8</v>
      </c>
      <c r="D74" s="92"/>
    </row>
    <row r="75" spans="1:4" x14ac:dyDescent="0.25">
      <c r="A75" s="91">
        <v>68</v>
      </c>
      <c r="B75" s="92">
        <v>13.98</v>
      </c>
      <c r="C75" s="92">
        <v>3.77</v>
      </c>
      <c r="D75" s="92"/>
    </row>
    <row r="76" spans="1:4" x14ac:dyDescent="0.25">
      <c r="A76" s="91">
        <v>69</v>
      </c>
      <c r="B76" s="92">
        <v>13.37</v>
      </c>
      <c r="C76" s="92">
        <v>3.68</v>
      </c>
      <c r="D76" s="92">
        <v>2.2599999999999998</v>
      </c>
    </row>
    <row r="77" spans="1:4" x14ac:dyDescent="0.25">
      <c r="A77" s="91">
        <v>70</v>
      </c>
      <c r="B77" s="92">
        <v>12.77</v>
      </c>
      <c r="C77" s="92">
        <v>3.59</v>
      </c>
      <c r="D77" s="92">
        <v>2.08</v>
      </c>
    </row>
    <row r="78" spans="1:4" x14ac:dyDescent="0.25">
      <c r="A78" s="91">
        <v>71</v>
      </c>
      <c r="B78" s="92">
        <v>12.16</v>
      </c>
      <c r="C78" s="92">
        <v>3.55</v>
      </c>
      <c r="D78" s="92">
        <v>1.91</v>
      </c>
    </row>
    <row r="79" spans="1:4" x14ac:dyDescent="0.25">
      <c r="A79" s="91">
        <v>72</v>
      </c>
      <c r="B79" s="92">
        <v>11.57</v>
      </c>
      <c r="C79" s="92">
        <v>3.5</v>
      </c>
      <c r="D79" s="92">
        <v>1.74</v>
      </c>
    </row>
    <row r="80" spans="1:4" x14ac:dyDescent="0.25">
      <c r="A80" s="91">
        <v>73</v>
      </c>
      <c r="B80" s="92">
        <v>10.99</v>
      </c>
      <c r="C80" s="92">
        <v>3.44</v>
      </c>
      <c r="D80" s="92">
        <v>1.59</v>
      </c>
    </row>
    <row r="81" spans="1:4" x14ac:dyDescent="0.25">
      <c r="A81" s="91">
        <v>74</v>
      </c>
      <c r="B81" s="92">
        <v>10.41</v>
      </c>
      <c r="C81" s="92">
        <v>3.25</v>
      </c>
      <c r="D81" s="92">
        <v>1.44</v>
      </c>
    </row>
    <row r="82" spans="1:4" x14ac:dyDescent="0.25">
      <c r="A82" s="91">
        <v>75</v>
      </c>
      <c r="B82" s="92">
        <v>9.84</v>
      </c>
      <c r="C82" s="92">
        <v>3.06</v>
      </c>
      <c r="D82" s="92">
        <v>1.3</v>
      </c>
    </row>
    <row r="83" spans="1:4" x14ac:dyDescent="0.25">
      <c r="A83" s="91">
        <v>76</v>
      </c>
      <c r="B83" s="92">
        <v>9.2899999999999991</v>
      </c>
      <c r="C83" s="92">
        <v>2.99</v>
      </c>
      <c r="D83" s="92">
        <v>1.17</v>
      </c>
    </row>
    <row r="84" spans="1:4" x14ac:dyDescent="0.25">
      <c r="A84" s="91">
        <v>77</v>
      </c>
      <c r="B84" s="92">
        <v>8.75</v>
      </c>
      <c r="C84" s="92">
        <v>2.92</v>
      </c>
      <c r="D84" s="92">
        <v>1.05</v>
      </c>
    </row>
    <row r="85" spans="1:4" x14ac:dyDescent="0.25">
      <c r="A85" s="91">
        <v>78</v>
      </c>
      <c r="B85" s="92">
        <v>8.2200000000000006</v>
      </c>
      <c r="C85" s="92">
        <v>2.84</v>
      </c>
      <c r="D85" s="92">
        <v>0.94</v>
      </c>
    </row>
    <row r="86" spans="1:4" x14ac:dyDescent="0.25">
      <c r="A86" s="91">
        <v>79</v>
      </c>
      <c r="B86" s="92">
        <v>7.71</v>
      </c>
      <c r="C86" s="92">
        <v>2.56</v>
      </c>
      <c r="D86" s="92">
        <v>0.84</v>
      </c>
    </row>
    <row r="87" spans="1:4" x14ac:dyDescent="0.25">
      <c r="A87" s="91">
        <v>80</v>
      </c>
      <c r="B87" s="92">
        <v>7.21</v>
      </c>
      <c r="C87" s="92">
        <v>2.2799999999999998</v>
      </c>
      <c r="D87" s="92">
        <v>0.74</v>
      </c>
    </row>
    <row r="88" spans="1:4" x14ac:dyDescent="0.25">
      <c r="A88" s="91">
        <v>81</v>
      </c>
      <c r="B88" s="92">
        <v>6.74</v>
      </c>
      <c r="C88" s="92">
        <v>2.2000000000000002</v>
      </c>
      <c r="D88" s="92">
        <v>0.65</v>
      </c>
    </row>
    <row r="89" spans="1:4" x14ac:dyDescent="0.25">
      <c r="A89" s="91">
        <v>82</v>
      </c>
      <c r="B89" s="92">
        <v>6.29</v>
      </c>
      <c r="C89" s="92">
        <v>2.11</v>
      </c>
      <c r="D89" s="92">
        <v>0.57999999999999996</v>
      </c>
    </row>
    <row r="90" spans="1:4" x14ac:dyDescent="0.25">
      <c r="A90" s="91">
        <v>83</v>
      </c>
      <c r="B90" s="92">
        <v>5.85</v>
      </c>
      <c r="C90" s="92">
        <v>2.02</v>
      </c>
      <c r="D90" s="92">
        <v>0.5</v>
      </c>
    </row>
    <row r="91" spans="1:4" x14ac:dyDescent="0.25">
      <c r="A91" s="91">
        <v>84</v>
      </c>
      <c r="B91" s="92">
        <v>5.44</v>
      </c>
      <c r="C91" s="92">
        <v>1.74</v>
      </c>
      <c r="D91" s="92">
        <v>0.44</v>
      </c>
    </row>
    <row r="92" spans="1:4" x14ac:dyDescent="0.25">
      <c r="A92" s="91">
        <v>85</v>
      </c>
      <c r="B92" s="92">
        <v>5.04</v>
      </c>
      <c r="C92" s="92">
        <v>1.47</v>
      </c>
      <c r="D92" s="92">
        <v>0.38</v>
      </c>
    </row>
    <row r="93" spans="1:4" x14ac:dyDescent="0.25">
      <c r="A93" s="91">
        <v>86</v>
      </c>
      <c r="B93" s="92">
        <v>4.67</v>
      </c>
      <c r="C93" s="92">
        <v>1.39</v>
      </c>
      <c r="D93" s="92">
        <v>0.33</v>
      </c>
    </row>
    <row r="94" spans="1:4" x14ac:dyDescent="0.25">
      <c r="A94" s="91">
        <v>87</v>
      </c>
      <c r="B94" s="92">
        <v>4.3099999999999996</v>
      </c>
      <c r="C94" s="92">
        <v>1.31</v>
      </c>
      <c r="D94" s="92">
        <v>0.28999999999999998</v>
      </c>
    </row>
    <row r="95" spans="1:4" x14ac:dyDescent="0.25">
      <c r="A95" s="91">
        <v>88</v>
      </c>
      <c r="B95" s="92">
        <v>3.98</v>
      </c>
      <c r="C95" s="92">
        <v>1.23</v>
      </c>
      <c r="D95" s="92">
        <v>0.24</v>
      </c>
    </row>
    <row r="96" spans="1:4" x14ac:dyDescent="0.25">
      <c r="A96" s="91">
        <v>89</v>
      </c>
      <c r="B96" s="92">
        <v>3.67</v>
      </c>
      <c r="C96" s="92">
        <v>0.98</v>
      </c>
      <c r="D96" s="92">
        <v>0.21</v>
      </c>
    </row>
    <row r="97" spans="1:4" x14ac:dyDescent="0.25">
      <c r="A97" s="91">
        <v>90</v>
      </c>
      <c r="B97" s="92">
        <v>3.37</v>
      </c>
      <c r="C97" s="92">
        <v>0.74</v>
      </c>
      <c r="D97" s="92">
        <v>0.18</v>
      </c>
    </row>
    <row r="98" spans="1:4" x14ac:dyDescent="0.25">
      <c r="A98" s="91">
        <v>91</v>
      </c>
      <c r="B98" s="92">
        <v>3.1</v>
      </c>
      <c r="C98" s="92">
        <v>0.69</v>
      </c>
      <c r="D98" s="92">
        <v>0.15</v>
      </c>
    </row>
    <row r="99" spans="1:4" x14ac:dyDescent="0.25">
      <c r="A99" s="91">
        <v>92</v>
      </c>
      <c r="B99" s="92">
        <v>2.85</v>
      </c>
      <c r="C99" s="92">
        <v>0.64</v>
      </c>
      <c r="D99" s="92">
        <v>0.13</v>
      </c>
    </row>
    <row r="100" spans="1:4" x14ac:dyDescent="0.25">
      <c r="A100" s="91">
        <v>93</v>
      </c>
      <c r="B100" s="92">
        <v>2.63</v>
      </c>
      <c r="C100" s="92">
        <v>0.59</v>
      </c>
      <c r="D100" s="92">
        <v>0.11</v>
      </c>
    </row>
    <row r="101" spans="1:4" x14ac:dyDescent="0.25">
      <c r="A101" s="91">
        <v>94</v>
      </c>
      <c r="B101" s="92">
        <v>2.42</v>
      </c>
      <c r="C101" s="92">
        <v>0.55000000000000004</v>
      </c>
      <c r="D101" s="92">
        <v>0.09</v>
      </c>
    </row>
    <row r="102" spans="1:4" x14ac:dyDescent="0.25">
      <c r="A102" s="91">
        <v>95</v>
      </c>
      <c r="B102" s="92">
        <v>2.2400000000000002</v>
      </c>
      <c r="C102" s="92">
        <v>0.51</v>
      </c>
      <c r="D102" s="92">
        <v>0.08</v>
      </c>
    </row>
  </sheetData>
  <sheetProtection algorithmName="SHA-512" hashValue="x7pPZpRjTNnqn+dFfr6AO+qKZJq4f+qtSlI6UqxNzDo+FNay13rYIxGYT1xrKpr3IMtKBdHkO7GVTcCeXGG8AQ==" saltValue="TdUdsqKOfK3jgExALhZLqA==" spinCount="100000" sheet="1" objects="1" scenarios="1"/>
  <conditionalFormatting sqref="A26:A102">
    <cfRule type="expression" dxfId="1591" priority="29" stopIfTrue="1">
      <formula>MOD(ROW(),2)=0</formula>
    </cfRule>
    <cfRule type="expression" dxfId="1590" priority="30" stopIfTrue="1">
      <formula>MOD(ROW(),2)&lt;&gt;0</formula>
    </cfRule>
  </conditionalFormatting>
  <conditionalFormatting sqref="B26:D102">
    <cfRule type="expression" dxfId="1589" priority="31" stopIfTrue="1">
      <formula>MOD(ROW(),2)=0</formula>
    </cfRule>
    <cfRule type="expression" dxfId="1588" priority="32" stopIfTrue="1">
      <formula>MOD(ROW(),2)&lt;&gt;0</formula>
    </cfRule>
  </conditionalFormatting>
  <conditionalFormatting sqref="D6:D21">
    <cfRule type="expression" dxfId="1587" priority="21" stopIfTrue="1">
      <formula>MOD(ROW(),2)=0</formula>
    </cfRule>
    <cfRule type="expression" dxfId="1586" priority="22" stopIfTrue="1">
      <formula>MOD(ROW(),2)&lt;&gt;0</formula>
    </cfRule>
  </conditionalFormatting>
  <conditionalFormatting sqref="A13">
    <cfRule type="expression" dxfId="1585" priority="17" stopIfTrue="1">
      <formula>MOD(ROW(),2)=0</formula>
    </cfRule>
    <cfRule type="expression" dxfId="1584" priority="18" stopIfTrue="1">
      <formula>MOD(ROW(),2)&lt;&gt;0</formula>
    </cfRule>
  </conditionalFormatting>
  <conditionalFormatting sqref="A6:A12 A14:A21">
    <cfRule type="expression" dxfId="1583" priority="19" stopIfTrue="1">
      <formula>MOD(ROW(),2)=0</formula>
    </cfRule>
    <cfRule type="expression" dxfId="1582" priority="20" stopIfTrue="1">
      <formula>MOD(ROW(),2)&lt;&gt;0</formula>
    </cfRule>
  </conditionalFormatting>
  <conditionalFormatting sqref="B6:C16">
    <cfRule type="expression" dxfId="1581" priority="9" stopIfTrue="1">
      <formula>MOD(ROW(),2)=0</formula>
    </cfRule>
    <cfRule type="expression" dxfId="1580" priority="10" stopIfTrue="1">
      <formula>MOD(ROW(),2)&lt;&gt;0</formula>
    </cfRule>
  </conditionalFormatting>
  <conditionalFormatting sqref="B18:C18 B17">
    <cfRule type="expression" dxfId="1579" priority="11" stopIfTrue="1">
      <formula>MOD(ROW(),2)=0</formula>
    </cfRule>
    <cfRule type="expression" dxfId="1578" priority="12" stopIfTrue="1">
      <formula>MOD(ROW(),2)&lt;&gt;0</formula>
    </cfRule>
  </conditionalFormatting>
  <conditionalFormatting sqref="C17">
    <cfRule type="expression" dxfId="1577" priority="7" stopIfTrue="1">
      <formula>MOD(ROW(),2)=0</formula>
    </cfRule>
    <cfRule type="expression" dxfId="1576" priority="8" stopIfTrue="1">
      <formula>MOD(ROW(),2)&lt;&gt;0</formula>
    </cfRule>
  </conditionalFormatting>
  <conditionalFormatting sqref="B20:B21">
    <cfRule type="expression" dxfId="1575" priority="3" stopIfTrue="1">
      <formula>MOD(ROW(),2)=0</formula>
    </cfRule>
    <cfRule type="expression" dxfId="1574" priority="4" stopIfTrue="1">
      <formula>MOD(ROW(),2)&lt;&gt;0</formula>
    </cfRule>
  </conditionalFormatting>
  <conditionalFormatting sqref="C19:C21">
    <cfRule type="expression" dxfId="1573" priority="5" stopIfTrue="1">
      <formula>MOD(ROW(),2)=0</formula>
    </cfRule>
    <cfRule type="expression" dxfId="1572" priority="6" stopIfTrue="1">
      <formula>MOD(ROW(),2)&lt;&gt;0</formula>
    </cfRule>
  </conditionalFormatting>
  <conditionalFormatting sqref="B19">
    <cfRule type="expression" dxfId="1571" priority="1" stopIfTrue="1">
      <formula>MOD(ROW(),2)=0</formula>
    </cfRule>
    <cfRule type="expression" dxfId="1570" priority="2" stopIfTrue="1">
      <formula>MOD(ROW(),2)&lt;&gt;0</formula>
    </cfRule>
  </conditionalFormatting>
  <hyperlinks>
    <hyperlink ref="B24" location="Assumptions!A1" display="Assumptions" xr:uid="{95F8C459-E964-475C-BD63-A8E0BF4B839F}"/>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1">
    <tabColor theme="4"/>
  </sheetPr>
  <dimension ref="A1:I224"/>
  <sheetViews>
    <sheetView workbookViewId="0"/>
  </sheetViews>
  <sheetFormatPr defaultRowHeight="12.5" x14ac:dyDescent="0.25"/>
  <cols>
    <col min="2" max="2" width="3.453125" style="12" customWidth="1"/>
    <col min="3" max="3" width="7" style="12" customWidth="1"/>
    <col min="4" max="4" width="62" customWidth="1"/>
    <col min="5" max="6" width="16.6328125" style="12" customWidth="1"/>
    <col min="7" max="7" width="19.453125" style="12" customWidth="1"/>
  </cols>
  <sheetData>
    <row r="1" spans="1:9" ht="20" x14ac:dyDescent="0.4">
      <c r="A1" s="4" t="s">
        <v>0</v>
      </c>
      <c r="B1" s="13"/>
      <c r="C1" s="13"/>
      <c r="D1" s="10"/>
      <c r="E1" s="13"/>
      <c r="F1" s="13"/>
      <c r="G1" s="13"/>
      <c r="H1" s="10"/>
      <c r="I1" s="10"/>
    </row>
    <row r="2" spans="1:9" ht="15.5" x14ac:dyDescent="0.35">
      <c r="A2" s="11" t="str">
        <f>IF(title="&gt; Enter workbook title here","Enter workbook title in Cover sheet",title)</f>
        <v>Police_S - Consolidated Factor Spreadsheet</v>
      </c>
      <c r="B2" s="14"/>
      <c r="C2" s="14"/>
      <c r="D2" s="9"/>
      <c r="E2" s="14"/>
      <c r="F2" s="14"/>
      <c r="G2" s="14"/>
      <c r="H2" s="9"/>
      <c r="I2" s="9"/>
    </row>
    <row r="3" spans="1:9" ht="15.5" x14ac:dyDescent="0.35">
      <c r="A3" s="6" t="s">
        <v>68</v>
      </c>
      <c r="B3" s="14"/>
      <c r="C3" s="14"/>
      <c r="D3" s="9"/>
      <c r="E3" s="14"/>
      <c r="F3" s="14"/>
      <c r="G3" s="14"/>
      <c r="H3" s="9"/>
      <c r="I3" s="9"/>
    </row>
    <row r="4" spans="1:9" x14ac:dyDescent="0.25">
      <c r="A4" s="7" t="str">
        <f ca="1">CELL("filename",A1)</f>
        <v>https://tris42.sharepoint.com/sites/gad_wrkgrp_actuarial/pspsactuarialwork/Central/Factors &amp; Guidance/2024 Guidance Review/4. Online portal/3. Import data/3. Factor tables/0_client_friendly/Ready to be uploaded/2025-03/[Police Scotland Consolidated Factors 2025-02.xlsm]Summary - Police_S</v>
      </c>
    </row>
    <row r="7" spans="1:9" ht="13" x14ac:dyDescent="0.3">
      <c r="E7" s="31" t="s">
        <v>69</v>
      </c>
      <c r="F7" s="31" t="s">
        <v>70</v>
      </c>
      <c r="G7" s="31" t="s">
        <v>71</v>
      </c>
    </row>
    <row r="8" spans="1:9" ht="13" x14ac:dyDescent="0.3">
      <c r="B8" s="33" t="s">
        <v>72</v>
      </c>
      <c r="C8" s="21"/>
      <c r="D8" s="15"/>
      <c r="E8" s="32">
        <v>2015</v>
      </c>
      <c r="F8" s="32">
        <v>2006</v>
      </c>
      <c r="G8" s="35">
        <v>1987</v>
      </c>
    </row>
    <row r="9" spans="1:9" x14ac:dyDescent="0.25">
      <c r="B9" s="23"/>
      <c r="C9" s="22"/>
      <c r="D9" s="17"/>
      <c r="E9" s="16"/>
      <c r="F9" s="16"/>
      <c r="G9" s="16"/>
    </row>
    <row r="10" spans="1:9" ht="13" x14ac:dyDescent="0.3">
      <c r="B10" s="34" t="s">
        <v>73</v>
      </c>
      <c r="D10" s="18"/>
      <c r="E10" s="20"/>
      <c r="F10" s="20"/>
      <c r="G10" s="20"/>
    </row>
    <row r="11" spans="1:9" x14ac:dyDescent="0.25">
      <c r="B11" s="24" t="s">
        <v>74</v>
      </c>
      <c r="C11" s="12">
        <v>101</v>
      </c>
      <c r="D11" s="18"/>
      <c r="E11" s="36"/>
      <c r="F11" s="36"/>
      <c r="G11" s="36"/>
    </row>
    <row r="12" spans="1:9" x14ac:dyDescent="0.25">
      <c r="B12" s="24" t="s">
        <v>74</v>
      </c>
      <c r="C12" s="12">
        <v>102</v>
      </c>
      <c r="D12" s="18"/>
      <c r="E12" s="36"/>
      <c r="F12" s="36"/>
      <c r="G12" s="36"/>
    </row>
    <row r="13" spans="1:9" x14ac:dyDescent="0.25">
      <c r="B13" s="24" t="s">
        <v>74</v>
      </c>
      <c r="C13" s="12">
        <v>103</v>
      </c>
      <c r="D13" s="18"/>
      <c r="E13" s="36"/>
      <c r="F13" s="36"/>
      <c r="G13" s="36"/>
    </row>
    <row r="14" spans="1:9" x14ac:dyDescent="0.25">
      <c r="B14" s="24" t="s">
        <v>74</v>
      </c>
      <c r="C14" s="12">
        <v>104</v>
      </c>
      <c r="D14" s="18"/>
      <c r="E14" s="36"/>
      <c r="F14" s="36"/>
      <c r="G14" s="36"/>
    </row>
    <row r="15" spans="1:9" x14ac:dyDescent="0.25">
      <c r="B15" s="24" t="s">
        <v>74</v>
      </c>
      <c r="C15" s="12">
        <v>105</v>
      </c>
      <c r="D15" s="18"/>
      <c r="E15" s="36"/>
      <c r="F15" s="36"/>
      <c r="G15" s="36"/>
    </row>
    <row r="16" spans="1:9" x14ac:dyDescent="0.25">
      <c r="B16" s="24" t="s">
        <v>74</v>
      </c>
      <c r="C16" s="12">
        <v>106</v>
      </c>
      <c r="D16" s="18"/>
      <c r="E16" s="36"/>
      <c r="F16" s="36"/>
      <c r="G16" s="36"/>
    </row>
    <row r="17" spans="2:8" x14ac:dyDescent="0.25">
      <c r="B17" s="24" t="s">
        <v>74</v>
      </c>
      <c r="C17" s="12">
        <v>107</v>
      </c>
      <c r="D17" s="18"/>
      <c r="E17" s="36"/>
      <c r="F17" s="36"/>
      <c r="G17" s="36"/>
    </row>
    <row r="18" spans="2:8" x14ac:dyDescent="0.25">
      <c r="B18" s="24" t="s">
        <v>74</v>
      </c>
      <c r="C18" s="12">
        <v>108</v>
      </c>
      <c r="D18" s="18"/>
      <c r="E18" s="36"/>
      <c r="F18" s="36"/>
      <c r="G18" s="36"/>
    </row>
    <row r="19" spans="2:8" x14ac:dyDescent="0.25">
      <c r="B19" s="24" t="s">
        <v>74</v>
      </c>
      <c r="C19" s="12">
        <v>109</v>
      </c>
      <c r="D19" s="18"/>
      <c r="E19" s="36"/>
      <c r="F19" s="36"/>
      <c r="G19" s="36"/>
    </row>
    <row r="20" spans="2:8" x14ac:dyDescent="0.25">
      <c r="B20" s="24" t="s">
        <v>74</v>
      </c>
      <c r="C20" s="12">
        <v>110</v>
      </c>
      <c r="D20" s="18"/>
      <c r="E20" s="36"/>
      <c r="F20" s="36"/>
      <c r="G20" s="36"/>
    </row>
    <row r="21" spans="2:8" x14ac:dyDescent="0.25">
      <c r="B21" s="24" t="s">
        <v>74</v>
      </c>
      <c r="C21" s="12">
        <v>111</v>
      </c>
      <c r="D21" s="18"/>
      <c r="E21" s="36"/>
      <c r="F21" s="36"/>
      <c r="G21" s="36"/>
    </row>
    <row r="22" spans="2:8" x14ac:dyDescent="0.25">
      <c r="B22" s="24" t="s">
        <v>74</v>
      </c>
      <c r="C22" s="12">
        <v>112</v>
      </c>
      <c r="D22" s="18"/>
      <c r="E22" s="36"/>
      <c r="F22" s="36"/>
      <c r="G22" s="36"/>
    </row>
    <row r="23" spans="2:8" x14ac:dyDescent="0.25">
      <c r="B23" s="24" t="s">
        <v>74</v>
      </c>
      <c r="C23" s="12">
        <v>113</v>
      </c>
      <c r="D23" s="18"/>
      <c r="E23" s="36"/>
      <c r="F23" s="36"/>
      <c r="G23" s="36"/>
    </row>
    <row r="24" spans="2:8" x14ac:dyDescent="0.25">
      <c r="B24" s="24" t="s">
        <v>74</v>
      </c>
      <c r="C24" s="12">
        <v>114</v>
      </c>
      <c r="D24" s="18"/>
      <c r="E24" s="36"/>
      <c r="F24" s="36"/>
      <c r="G24" s="36"/>
    </row>
    <row r="25" spans="2:8" x14ac:dyDescent="0.25">
      <c r="B25" s="24" t="s">
        <v>74</v>
      </c>
      <c r="C25" s="12">
        <v>115</v>
      </c>
      <c r="D25" s="18"/>
      <c r="E25" s="36"/>
      <c r="F25" s="36"/>
      <c r="G25" s="36"/>
    </row>
    <row r="26" spans="2:8" x14ac:dyDescent="0.25">
      <c r="B26" s="24" t="s">
        <v>74</v>
      </c>
      <c r="C26" s="12">
        <v>116</v>
      </c>
      <c r="D26" s="18"/>
      <c r="E26" s="36"/>
      <c r="F26" s="36"/>
      <c r="G26" s="36"/>
    </row>
    <row r="27" spans="2:8" x14ac:dyDescent="0.25">
      <c r="B27" s="24" t="s">
        <v>74</v>
      </c>
      <c r="C27" s="12">
        <v>117</v>
      </c>
      <c r="D27" s="18"/>
      <c r="E27" s="36"/>
      <c r="F27" s="36"/>
      <c r="G27" s="36"/>
    </row>
    <row r="28" spans="2:8" x14ac:dyDescent="0.25">
      <c r="B28" s="24" t="s">
        <v>74</v>
      </c>
      <c r="C28" s="12">
        <v>118</v>
      </c>
      <c r="D28" s="18"/>
      <c r="E28" s="36"/>
      <c r="F28" s="36"/>
      <c r="G28" s="36"/>
    </row>
    <row r="29" spans="2:8" x14ac:dyDescent="0.25">
      <c r="B29" s="24" t="s">
        <v>74</v>
      </c>
      <c r="C29" s="12">
        <v>119</v>
      </c>
      <c r="D29" s="18"/>
      <c r="E29" s="36"/>
      <c r="F29" s="36"/>
      <c r="G29" s="36"/>
    </row>
    <row r="30" spans="2:8" x14ac:dyDescent="0.25">
      <c r="B30" s="24" t="s">
        <v>74</v>
      </c>
      <c r="C30" s="12">
        <v>120</v>
      </c>
      <c r="D30" s="18"/>
      <c r="E30" s="36"/>
      <c r="F30" s="36"/>
      <c r="G30" s="36"/>
    </row>
    <row r="31" spans="2:8" x14ac:dyDescent="0.25">
      <c r="B31" s="24" t="s">
        <v>74</v>
      </c>
      <c r="C31" s="12">
        <v>121</v>
      </c>
      <c r="E31" s="37"/>
      <c r="F31" s="37"/>
      <c r="G31" s="37"/>
      <c r="H31" s="30"/>
    </row>
    <row r="32" spans="2:8" x14ac:dyDescent="0.25">
      <c r="B32" s="24" t="s">
        <v>74</v>
      </c>
      <c r="C32" s="12">
        <v>122</v>
      </c>
      <c r="D32" s="18"/>
      <c r="E32" s="36"/>
      <c r="F32" s="36"/>
      <c r="G32" s="36"/>
    </row>
    <row r="33" spans="2:8" x14ac:dyDescent="0.25">
      <c r="B33" s="24" t="s">
        <v>74</v>
      </c>
      <c r="C33" s="12">
        <v>123</v>
      </c>
      <c r="D33" s="18"/>
      <c r="E33" s="36"/>
      <c r="F33" s="36"/>
      <c r="G33" s="36"/>
    </row>
    <row r="34" spans="2:8" x14ac:dyDescent="0.25">
      <c r="B34" s="24" t="s">
        <v>74</v>
      </c>
      <c r="C34" s="12">
        <v>124</v>
      </c>
      <c r="D34" s="18"/>
      <c r="E34" s="36"/>
      <c r="F34" s="36"/>
      <c r="G34" s="36"/>
    </row>
    <row r="35" spans="2:8" x14ac:dyDescent="0.25">
      <c r="B35" s="24" t="s">
        <v>74</v>
      </c>
      <c r="C35" s="12">
        <v>125</v>
      </c>
      <c r="D35" s="18"/>
      <c r="E35" s="36"/>
      <c r="F35" s="36"/>
      <c r="G35" s="36"/>
      <c r="H35" s="29"/>
    </row>
    <row r="36" spans="2:8" x14ac:dyDescent="0.25">
      <c r="B36" s="25"/>
      <c r="C36" s="22"/>
      <c r="D36" s="17"/>
      <c r="E36" s="38"/>
      <c r="F36" s="38"/>
      <c r="G36" s="38"/>
    </row>
    <row r="37" spans="2:8" ht="13" x14ac:dyDescent="0.3">
      <c r="B37" s="34" t="s">
        <v>75</v>
      </c>
      <c r="D37" s="18"/>
      <c r="E37" s="36"/>
      <c r="F37" s="36"/>
      <c r="G37" s="36"/>
    </row>
    <row r="38" spans="2:8" x14ac:dyDescent="0.25">
      <c r="B38" s="24" t="s">
        <v>74</v>
      </c>
      <c r="C38" s="12">
        <v>201</v>
      </c>
      <c r="D38" s="18"/>
      <c r="E38" s="36"/>
      <c r="F38" s="36"/>
      <c r="G38" s="36"/>
    </row>
    <row r="39" spans="2:8" x14ac:dyDescent="0.25">
      <c r="B39" s="24" t="s">
        <v>74</v>
      </c>
      <c r="C39" s="12">
        <v>202</v>
      </c>
      <c r="D39" s="18"/>
      <c r="E39" s="36"/>
      <c r="F39" s="36"/>
      <c r="G39" s="36"/>
    </row>
    <row r="40" spans="2:8" x14ac:dyDescent="0.25">
      <c r="B40" s="24" t="s">
        <v>74</v>
      </c>
      <c r="C40" s="12">
        <v>203</v>
      </c>
      <c r="D40" s="18"/>
      <c r="E40" s="36"/>
      <c r="F40" s="36"/>
      <c r="G40" s="36"/>
    </row>
    <row r="41" spans="2:8" x14ac:dyDescent="0.25">
      <c r="B41" s="24" t="s">
        <v>74</v>
      </c>
      <c r="C41" s="12">
        <v>204</v>
      </c>
      <c r="D41" s="18"/>
      <c r="E41" s="36"/>
      <c r="F41" s="36"/>
      <c r="G41" s="36"/>
    </row>
    <row r="42" spans="2:8" x14ac:dyDescent="0.25">
      <c r="B42" s="24" t="s">
        <v>74</v>
      </c>
      <c r="C42" s="12">
        <v>205</v>
      </c>
      <c r="D42" s="18"/>
      <c r="E42" s="36"/>
      <c r="F42" s="36"/>
      <c r="G42" s="36"/>
    </row>
    <row r="43" spans="2:8" x14ac:dyDescent="0.25">
      <c r="B43" s="24" t="s">
        <v>74</v>
      </c>
      <c r="C43" s="12">
        <v>206</v>
      </c>
      <c r="D43" s="18"/>
      <c r="E43" s="36"/>
      <c r="F43" s="36"/>
      <c r="G43" s="36"/>
    </row>
    <row r="44" spans="2:8" x14ac:dyDescent="0.25">
      <c r="B44" s="24" t="s">
        <v>74</v>
      </c>
      <c r="C44" s="12">
        <v>207</v>
      </c>
      <c r="D44" s="18"/>
      <c r="E44" s="36"/>
      <c r="F44" s="36"/>
      <c r="G44" s="36"/>
    </row>
    <row r="45" spans="2:8" x14ac:dyDescent="0.25">
      <c r="B45" s="24" t="s">
        <v>74</v>
      </c>
      <c r="C45" s="12">
        <v>208</v>
      </c>
      <c r="D45" s="18"/>
      <c r="E45" s="36"/>
      <c r="F45" s="36"/>
      <c r="G45" s="36"/>
    </row>
    <row r="46" spans="2:8" x14ac:dyDescent="0.25">
      <c r="B46" s="24" t="s">
        <v>74</v>
      </c>
      <c r="C46" s="12">
        <v>209</v>
      </c>
      <c r="D46" s="18"/>
      <c r="E46" s="36"/>
      <c r="F46" s="36"/>
      <c r="G46" s="36"/>
    </row>
    <row r="47" spans="2:8" x14ac:dyDescent="0.25">
      <c r="B47" s="24" t="s">
        <v>74</v>
      </c>
      <c r="C47" s="12">
        <v>210</v>
      </c>
      <c r="D47" s="18"/>
      <c r="E47" s="36"/>
      <c r="F47" s="36"/>
      <c r="G47" s="36"/>
    </row>
    <row r="48" spans="2:8" x14ac:dyDescent="0.25">
      <c r="B48" s="24" t="s">
        <v>74</v>
      </c>
      <c r="C48" s="12">
        <v>211</v>
      </c>
      <c r="D48" s="18"/>
      <c r="E48" s="36"/>
      <c r="F48" s="36"/>
      <c r="G48" s="36"/>
    </row>
    <row r="49" spans="2:7" x14ac:dyDescent="0.25">
      <c r="B49" s="24" t="s">
        <v>74</v>
      </c>
      <c r="C49" s="12">
        <v>212</v>
      </c>
      <c r="D49" s="18"/>
      <c r="E49" s="36"/>
      <c r="F49" s="36"/>
      <c r="G49" s="36"/>
    </row>
    <row r="50" spans="2:7" x14ac:dyDescent="0.25">
      <c r="B50" s="24" t="s">
        <v>74</v>
      </c>
      <c r="C50" s="12">
        <v>213</v>
      </c>
      <c r="D50" s="18"/>
      <c r="E50" s="36"/>
      <c r="F50" s="36"/>
      <c r="G50" s="36"/>
    </row>
    <row r="51" spans="2:7" x14ac:dyDescent="0.25">
      <c r="B51" s="24" t="s">
        <v>74</v>
      </c>
      <c r="C51" s="12">
        <v>214</v>
      </c>
      <c r="D51" s="18"/>
      <c r="E51" s="36"/>
      <c r="F51" s="36"/>
      <c r="G51" s="36"/>
    </row>
    <row r="52" spans="2:7" x14ac:dyDescent="0.25">
      <c r="B52" s="24" t="s">
        <v>74</v>
      </c>
      <c r="C52" s="12">
        <v>215</v>
      </c>
      <c r="D52" s="18"/>
      <c r="E52" s="36"/>
      <c r="F52" s="36"/>
      <c r="G52" s="36"/>
    </row>
    <row r="53" spans="2:7" x14ac:dyDescent="0.25">
      <c r="B53" s="24" t="s">
        <v>74</v>
      </c>
      <c r="C53" s="12">
        <v>216</v>
      </c>
      <c r="D53" s="18"/>
      <c r="E53" s="36"/>
      <c r="F53" s="36"/>
      <c r="G53" s="36"/>
    </row>
    <row r="54" spans="2:7" x14ac:dyDescent="0.25">
      <c r="B54" s="24" t="s">
        <v>74</v>
      </c>
      <c r="C54" s="12">
        <v>217</v>
      </c>
      <c r="D54" s="18"/>
      <c r="E54" s="36"/>
      <c r="F54" s="36"/>
      <c r="G54" s="36"/>
    </row>
    <row r="55" spans="2:7" x14ac:dyDescent="0.25">
      <c r="B55" s="24" t="s">
        <v>74</v>
      </c>
      <c r="C55" s="12">
        <v>218</v>
      </c>
      <c r="D55" s="18"/>
      <c r="E55" s="36"/>
      <c r="F55" s="36"/>
      <c r="G55" s="36"/>
    </row>
    <row r="56" spans="2:7" x14ac:dyDescent="0.25">
      <c r="B56" s="24" t="s">
        <v>74</v>
      </c>
      <c r="C56" s="12">
        <v>219</v>
      </c>
      <c r="D56" s="18"/>
      <c r="E56" s="36"/>
      <c r="F56" s="36"/>
      <c r="G56" s="36"/>
    </row>
    <row r="57" spans="2:7" x14ac:dyDescent="0.25">
      <c r="B57" s="24" t="s">
        <v>74</v>
      </c>
      <c r="C57" s="12">
        <v>220</v>
      </c>
      <c r="D57" s="18"/>
      <c r="E57" s="36"/>
      <c r="F57" s="36"/>
      <c r="G57" s="36"/>
    </row>
    <row r="58" spans="2:7" x14ac:dyDescent="0.25">
      <c r="B58" s="24" t="s">
        <v>74</v>
      </c>
      <c r="C58" s="12">
        <v>221</v>
      </c>
      <c r="D58" s="18"/>
      <c r="E58" s="36"/>
      <c r="F58" s="36"/>
      <c r="G58" s="36"/>
    </row>
    <row r="59" spans="2:7" x14ac:dyDescent="0.25">
      <c r="B59" s="24" t="s">
        <v>74</v>
      </c>
      <c r="C59" s="12">
        <v>222</v>
      </c>
      <c r="D59" s="18"/>
      <c r="E59" s="36"/>
      <c r="F59" s="36"/>
      <c r="G59" s="36"/>
    </row>
    <row r="60" spans="2:7" x14ac:dyDescent="0.25">
      <c r="B60" s="24" t="s">
        <v>74</v>
      </c>
      <c r="C60" s="12">
        <v>223</v>
      </c>
      <c r="D60" s="18"/>
      <c r="E60" s="36"/>
      <c r="F60" s="36"/>
      <c r="G60" s="36"/>
    </row>
    <row r="61" spans="2:7" x14ac:dyDescent="0.25">
      <c r="B61" s="24" t="s">
        <v>74</v>
      </c>
      <c r="C61" s="12">
        <v>224</v>
      </c>
      <c r="D61" s="18"/>
      <c r="E61" s="36"/>
      <c r="F61" s="36"/>
      <c r="G61" s="36"/>
    </row>
    <row r="62" spans="2:7" x14ac:dyDescent="0.25">
      <c r="B62" s="24" t="s">
        <v>74</v>
      </c>
      <c r="C62" s="12">
        <v>225</v>
      </c>
      <c r="D62" s="19"/>
      <c r="E62" s="39"/>
      <c r="F62" s="39"/>
      <c r="G62" s="39"/>
    </row>
    <row r="63" spans="2:7" x14ac:dyDescent="0.25">
      <c r="B63" s="25"/>
      <c r="C63" s="22"/>
      <c r="D63" s="17"/>
      <c r="E63" s="38"/>
      <c r="F63" s="38"/>
      <c r="G63" s="38"/>
    </row>
    <row r="64" spans="2:7" ht="13" x14ac:dyDescent="0.3">
      <c r="B64" s="34" t="s">
        <v>76</v>
      </c>
      <c r="D64" s="18"/>
      <c r="E64" s="36"/>
      <c r="F64" s="36"/>
      <c r="G64" s="36"/>
    </row>
    <row r="65" spans="2:7" x14ac:dyDescent="0.25">
      <c r="B65" s="24" t="s">
        <v>74</v>
      </c>
      <c r="C65" s="12">
        <v>301</v>
      </c>
      <c r="D65" s="18"/>
      <c r="E65" s="36"/>
      <c r="F65" s="36"/>
      <c r="G65" s="36"/>
    </row>
    <row r="66" spans="2:7" x14ac:dyDescent="0.25">
      <c r="B66" s="24" t="s">
        <v>74</v>
      </c>
      <c r="C66" s="12">
        <v>302</v>
      </c>
      <c r="D66" s="18"/>
      <c r="E66" s="36"/>
      <c r="F66" s="36"/>
      <c r="G66" s="36"/>
    </row>
    <row r="67" spans="2:7" x14ac:dyDescent="0.25">
      <c r="B67" s="24" t="s">
        <v>74</v>
      </c>
      <c r="C67" s="12">
        <v>303</v>
      </c>
      <c r="D67" s="18"/>
      <c r="E67" s="36"/>
      <c r="F67" s="36"/>
      <c r="G67" s="36"/>
    </row>
    <row r="68" spans="2:7" x14ac:dyDescent="0.25">
      <c r="B68" s="24" t="s">
        <v>74</v>
      </c>
      <c r="C68" s="12">
        <v>304</v>
      </c>
      <c r="D68" s="18"/>
      <c r="E68" s="36"/>
      <c r="F68" s="36"/>
      <c r="G68" s="36"/>
    </row>
    <row r="69" spans="2:7" x14ac:dyDescent="0.25">
      <c r="B69" s="24" t="s">
        <v>74</v>
      </c>
      <c r="C69" s="12">
        <v>305</v>
      </c>
      <c r="D69" s="18"/>
      <c r="E69" s="36"/>
      <c r="F69" s="36"/>
      <c r="G69" s="36"/>
    </row>
    <row r="70" spans="2:7" x14ac:dyDescent="0.25">
      <c r="B70" s="24" t="s">
        <v>74</v>
      </c>
      <c r="C70" s="12">
        <v>306</v>
      </c>
      <c r="D70" s="18"/>
      <c r="E70" s="36"/>
      <c r="F70" s="36"/>
      <c r="G70" s="36"/>
    </row>
    <row r="71" spans="2:7" x14ac:dyDescent="0.25">
      <c r="B71" s="24" t="s">
        <v>74</v>
      </c>
      <c r="C71" s="12">
        <v>307</v>
      </c>
      <c r="D71" s="18"/>
      <c r="E71" s="36"/>
      <c r="F71" s="36"/>
      <c r="G71" s="36"/>
    </row>
    <row r="72" spans="2:7" x14ac:dyDescent="0.25">
      <c r="B72" s="24" t="s">
        <v>74</v>
      </c>
      <c r="C72" s="12">
        <v>308</v>
      </c>
      <c r="D72" s="18"/>
      <c r="E72" s="36"/>
      <c r="F72" s="36"/>
      <c r="G72" s="36"/>
    </row>
    <row r="73" spans="2:7" x14ac:dyDescent="0.25">
      <c r="B73" s="24" t="s">
        <v>74</v>
      </c>
      <c r="C73" s="12">
        <v>309</v>
      </c>
      <c r="D73" s="18"/>
      <c r="E73" s="36"/>
      <c r="F73" s="36"/>
      <c r="G73" s="36"/>
    </row>
    <row r="74" spans="2:7" x14ac:dyDescent="0.25">
      <c r="B74" s="24" t="s">
        <v>74</v>
      </c>
      <c r="C74" s="12">
        <v>310</v>
      </c>
      <c r="D74" s="18"/>
      <c r="E74" s="36"/>
      <c r="F74" s="36"/>
      <c r="G74" s="36"/>
    </row>
    <row r="75" spans="2:7" x14ac:dyDescent="0.25">
      <c r="B75" s="24" t="s">
        <v>74</v>
      </c>
      <c r="C75" s="12">
        <v>311</v>
      </c>
      <c r="D75" s="18"/>
      <c r="E75" s="36"/>
      <c r="F75" s="36"/>
      <c r="G75" s="36"/>
    </row>
    <row r="76" spans="2:7" x14ac:dyDescent="0.25">
      <c r="B76" s="24" t="s">
        <v>74</v>
      </c>
      <c r="C76" s="12">
        <v>312</v>
      </c>
      <c r="D76" s="18"/>
      <c r="E76" s="36"/>
      <c r="F76" s="36"/>
      <c r="G76" s="36"/>
    </row>
    <row r="77" spans="2:7" x14ac:dyDescent="0.25">
      <c r="B77" s="24" t="s">
        <v>74</v>
      </c>
      <c r="C77" s="12">
        <v>313</v>
      </c>
      <c r="D77" s="18"/>
      <c r="E77" s="36"/>
      <c r="F77" s="36"/>
      <c r="G77" s="36"/>
    </row>
    <row r="78" spans="2:7" x14ac:dyDescent="0.25">
      <c r="B78" s="24" t="s">
        <v>74</v>
      </c>
      <c r="C78" s="12">
        <v>314</v>
      </c>
      <c r="D78" s="18"/>
      <c r="E78" s="36"/>
      <c r="F78" s="36"/>
      <c r="G78" s="36"/>
    </row>
    <row r="79" spans="2:7" x14ac:dyDescent="0.25">
      <c r="B79" s="24" t="s">
        <v>74</v>
      </c>
      <c r="C79" s="12">
        <v>315</v>
      </c>
      <c r="D79" s="18"/>
      <c r="E79" s="36"/>
      <c r="F79" s="36"/>
      <c r="G79" s="36"/>
    </row>
    <row r="80" spans="2:7" x14ac:dyDescent="0.25">
      <c r="B80" s="24" t="s">
        <v>74</v>
      </c>
      <c r="C80" s="12">
        <v>316</v>
      </c>
      <c r="D80" s="18"/>
      <c r="E80" s="36"/>
      <c r="F80" s="36"/>
      <c r="G80" s="36"/>
    </row>
    <row r="81" spans="2:7" x14ac:dyDescent="0.25">
      <c r="B81" s="24" t="s">
        <v>74</v>
      </c>
      <c r="C81" s="12">
        <v>317</v>
      </c>
      <c r="D81" s="18"/>
      <c r="E81" s="36"/>
      <c r="F81" s="36"/>
      <c r="G81" s="36"/>
    </row>
    <row r="82" spans="2:7" x14ac:dyDescent="0.25">
      <c r="B82" s="24" t="s">
        <v>74</v>
      </c>
      <c r="C82" s="12">
        <v>318</v>
      </c>
      <c r="D82" s="18"/>
      <c r="E82" s="36"/>
      <c r="F82" s="36"/>
      <c r="G82" s="36"/>
    </row>
    <row r="83" spans="2:7" x14ac:dyDescent="0.25">
      <c r="B83" s="24" t="s">
        <v>74</v>
      </c>
      <c r="C83" s="12">
        <v>319</v>
      </c>
      <c r="D83" s="18"/>
      <c r="E83" s="36"/>
      <c r="F83" s="36"/>
      <c r="G83" s="36"/>
    </row>
    <row r="84" spans="2:7" x14ac:dyDescent="0.25">
      <c r="B84" s="24" t="s">
        <v>74</v>
      </c>
      <c r="C84" s="12">
        <v>320</v>
      </c>
      <c r="D84" s="18"/>
      <c r="E84" s="36"/>
      <c r="F84" s="36"/>
      <c r="G84" s="36"/>
    </row>
    <row r="85" spans="2:7" x14ac:dyDescent="0.25">
      <c r="B85" s="24" t="s">
        <v>74</v>
      </c>
      <c r="C85" s="12">
        <v>321</v>
      </c>
      <c r="D85" s="18"/>
      <c r="E85" s="36"/>
      <c r="F85" s="36"/>
      <c r="G85" s="36"/>
    </row>
    <row r="86" spans="2:7" x14ac:dyDescent="0.25">
      <c r="B86" s="24" t="s">
        <v>74</v>
      </c>
      <c r="C86" s="12">
        <v>322</v>
      </c>
      <c r="D86" s="18"/>
      <c r="E86" s="36"/>
      <c r="F86" s="36"/>
      <c r="G86" s="36"/>
    </row>
    <row r="87" spans="2:7" x14ac:dyDescent="0.25">
      <c r="B87" s="24" t="s">
        <v>74</v>
      </c>
      <c r="C87" s="12">
        <v>323</v>
      </c>
      <c r="D87" s="18"/>
      <c r="E87" s="36"/>
      <c r="F87" s="36"/>
      <c r="G87" s="36"/>
    </row>
    <row r="88" spans="2:7" x14ac:dyDescent="0.25">
      <c r="B88" s="24" t="s">
        <v>74</v>
      </c>
      <c r="C88" s="12">
        <v>324</v>
      </c>
      <c r="D88" s="18"/>
      <c r="E88" s="36"/>
      <c r="F88" s="36"/>
      <c r="G88" s="36"/>
    </row>
    <row r="89" spans="2:7" x14ac:dyDescent="0.25">
      <c r="B89" s="24" t="s">
        <v>74</v>
      </c>
      <c r="C89" s="12">
        <v>325</v>
      </c>
      <c r="D89" s="19"/>
      <c r="E89" s="39"/>
      <c r="F89" s="39"/>
      <c r="G89" s="39"/>
    </row>
    <row r="90" spans="2:7" x14ac:dyDescent="0.25">
      <c r="B90" s="25"/>
      <c r="C90" s="22"/>
      <c r="D90" s="17"/>
      <c r="E90" s="38"/>
      <c r="F90" s="38"/>
      <c r="G90" s="38"/>
    </row>
    <row r="91" spans="2:7" ht="13" x14ac:dyDescent="0.3">
      <c r="B91" s="34" t="s">
        <v>77</v>
      </c>
      <c r="D91" s="18"/>
      <c r="E91" s="36"/>
      <c r="F91" s="36"/>
      <c r="G91" s="36"/>
    </row>
    <row r="92" spans="2:7" x14ac:dyDescent="0.25">
      <c r="B92" s="24" t="s">
        <v>74</v>
      </c>
      <c r="C92" s="12">
        <v>401</v>
      </c>
      <c r="D92" s="18"/>
      <c r="E92" s="36"/>
      <c r="F92" s="36"/>
      <c r="G92" s="36"/>
    </row>
    <row r="93" spans="2:7" x14ac:dyDescent="0.25">
      <c r="B93" s="24" t="s">
        <v>74</v>
      </c>
      <c r="C93" s="12">
        <v>402</v>
      </c>
      <c r="D93" s="18"/>
      <c r="E93" s="36"/>
      <c r="F93" s="36"/>
      <c r="G93" s="36"/>
    </row>
    <row r="94" spans="2:7" x14ac:dyDescent="0.25">
      <c r="B94" s="24" t="s">
        <v>74</v>
      </c>
      <c r="C94" s="12">
        <v>403</v>
      </c>
      <c r="D94" s="18"/>
      <c r="E94" s="36"/>
      <c r="F94" s="36"/>
      <c r="G94" s="36"/>
    </row>
    <row r="95" spans="2:7" x14ac:dyDescent="0.25">
      <c r="B95" s="24" t="s">
        <v>74</v>
      </c>
      <c r="C95" s="12">
        <v>404</v>
      </c>
      <c r="D95" s="18"/>
      <c r="E95" s="36"/>
      <c r="F95" s="36"/>
      <c r="G95" s="36"/>
    </row>
    <row r="96" spans="2:7" x14ac:dyDescent="0.25">
      <c r="B96" s="24" t="s">
        <v>74</v>
      </c>
      <c r="C96" s="12">
        <v>405</v>
      </c>
      <c r="D96" s="18"/>
      <c r="E96" s="36"/>
      <c r="F96" s="36"/>
      <c r="G96" s="36"/>
    </row>
    <row r="97" spans="2:7" x14ac:dyDescent="0.25">
      <c r="B97" s="24" t="s">
        <v>74</v>
      </c>
      <c r="C97" s="12">
        <v>406</v>
      </c>
      <c r="D97" s="18"/>
      <c r="E97" s="36"/>
      <c r="F97" s="36"/>
      <c r="G97" s="36"/>
    </row>
    <row r="98" spans="2:7" x14ac:dyDescent="0.25">
      <c r="B98" s="24" t="s">
        <v>74</v>
      </c>
      <c r="C98" s="12">
        <v>407</v>
      </c>
      <c r="D98" s="18"/>
      <c r="E98" s="36"/>
      <c r="F98" s="36"/>
      <c r="G98" s="36"/>
    </row>
    <row r="99" spans="2:7" x14ac:dyDescent="0.25">
      <c r="B99" s="24" t="s">
        <v>74</v>
      </c>
      <c r="C99" s="12">
        <v>408</v>
      </c>
      <c r="D99" s="18"/>
      <c r="E99" s="36"/>
      <c r="F99" s="36"/>
      <c r="G99" s="36"/>
    </row>
    <row r="100" spans="2:7" x14ac:dyDescent="0.25">
      <c r="B100" s="24" t="s">
        <v>74</v>
      </c>
      <c r="C100" s="12">
        <v>409</v>
      </c>
      <c r="D100" s="18"/>
      <c r="E100" s="36"/>
      <c r="F100" s="36"/>
      <c r="G100" s="36"/>
    </row>
    <row r="101" spans="2:7" x14ac:dyDescent="0.25">
      <c r="B101" s="24" t="s">
        <v>74</v>
      </c>
      <c r="C101" s="12">
        <v>410</v>
      </c>
      <c r="D101" s="18"/>
      <c r="E101" s="36"/>
      <c r="F101" s="36"/>
      <c r="G101" s="36"/>
    </row>
    <row r="102" spans="2:7" x14ac:dyDescent="0.25">
      <c r="B102" s="24" t="s">
        <v>74</v>
      </c>
      <c r="C102" s="12">
        <v>411</v>
      </c>
      <c r="D102" s="18"/>
      <c r="E102" s="36"/>
      <c r="F102" s="36"/>
      <c r="G102" s="36"/>
    </row>
    <row r="103" spans="2:7" x14ac:dyDescent="0.25">
      <c r="B103" s="24" t="s">
        <v>74</v>
      </c>
      <c r="C103" s="12">
        <v>412</v>
      </c>
      <c r="D103" s="18"/>
      <c r="E103" s="36"/>
      <c r="F103" s="36"/>
      <c r="G103" s="36"/>
    </row>
    <row r="104" spans="2:7" x14ac:dyDescent="0.25">
      <c r="B104" s="24" t="s">
        <v>74</v>
      </c>
      <c r="C104" s="12">
        <v>413</v>
      </c>
      <c r="D104" s="18"/>
      <c r="E104" s="36"/>
      <c r="F104" s="36"/>
      <c r="G104" s="36"/>
    </row>
    <row r="105" spans="2:7" x14ac:dyDescent="0.25">
      <c r="B105" s="24" t="s">
        <v>74</v>
      </c>
      <c r="C105" s="12">
        <v>414</v>
      </c>
      <c r="D105" s="18"/>
      <c r="E105" s="36"/>
      <c r="F105" s="36"/>
      <c r="G105" s="36"/>
    </row>
    <row r="106" spans="2:7" x14ac:dyDescent="0.25">
      <c r="B106" s="24" t="s">
        <v>74</v>
      </c>
      <c r="C106" s="12">
        <v>415</v>
      </c>
      <c r="D106" s="18"/>
      <c r="E106" s="36"/>
      <c r="F106" s="36"/>
      <c r="G106" s="36"/>
    </row>
    <row r="107" spans="2:7" x14ac:dyDescent="0.25">
      <c r="B107" s="24" t="s">
        <v>74</v>
      </c>
      <c r="C107" s="12">
        <v>416</v>
      </c>
      <c r="D107" s="18"/>
      <c r="E107" s="36"/>
      <c r="F107" s="36"/>
      <c r="G107" s="36"/>
    </row>
    <row r="108" spans="2:7" x14ac:dyDescent="0.25">
      <c r="B108" s="24" t="s">
        <v>74</v>
      </c>
      <c r="C108" s="12">
        <v>417</v>
      </c>
      <c r="D108" s="18"/>
      <c r="E108" s="36"/>
      <c r="F108" s="36"/>
      <c r="G108" s="36"/>
    </row>
    <row r="109" spans="2:7" x14ac:dyDescent="0.25">
      <c r="B109" s="24" t="s">
        <v>74</v>
      </c>
      <c r="C109" s="12">
        <v>418</v>
      </c>
      <c r="D109" s="18"/>
      <c r="E109" s="36"/>
      <c r="F109" s="36"/>
      <c r="G109" s="36"/>
    </row>
    <row r="110" spans="2:7" x14ac:dyDescent="0.25">
      <c r="B110" s="24" t="s">
        <v>74</v>
      </c>
      <c r="C110" s="12">
        <v>419</v>
      </c>
      <c r="D110" s="18"/>
      <c r="E110" s="36"/>
      <c r="F110" s="36"/>
      <c r="G110" s="36"/>
    </row>
    <row r="111" spans="2:7" x14ac:dyDescent="0.25">
      <c r="B111" s="24" t="s">
        <v>74</v>
      </c>
      <c r="C111" s="12">
        <v>420</v>
      </c>
      <c r="D111" s="18"/>
      <c r="E111" s="36"/>
      <c r="F111" s="36"/>
      <c r="G111" s="36"/>
    </row>
    <row r="112" spans="2:7" x14ac:dyDescent="0.25">
      <c r="B112" s="24" t="s">
        <v>74</v>
      </c>
      <c r="C112" s="12">
        <v>421</v>
      </c>
      <c r="D112" s="18"/>
      <c r="E112" s="36"/>
      <c r="F112" s="36"/>
      <c r="G112" s="36"/>
    </row>
    <row r="113" spans="2:7" x14ac:dyDescent="0.25">
      <c r="B113" s="24" t="s">
        <v>74</v>
      </c>
      <c r="C113" s="12">
        <v>422</v>
      </c>
      <c r="D113" s="18"/>
      <c r="E113" s="36"/>
      <c r="F113" s="36"/>
      <c r="G113" s="36"/>
    </row>
    <row r="114" spans="2:7" x14ac:dyDescent="0.25">
      <c r="B114" s="24" t="s">
        <v>74</v>
      </c>
      <c r="C114" s="12">
        <v>423</v>
      </c>
      <c r="D114" s="18"/>
      <c r="E114" s="36"/>
      <c r="F114" s="36"/>
      <c r="G114" s="36"/>
    </row>
    <row r="115" spans="2:7" x14ac:dyDescent="0.25">
      <c r="B115" s="24" t="s">
        <v>74</v>
      </c>
      <c r="C115" s="12">
        <v>424</v>
      </c>
      <c r="D115" s="18"/>
      <c r="E115" s="36"/>
      <c r="F115" s="36"/>
      <c r="G115" s="36"/>
    </row>
    <row r="116" spans="2:7" x14ac:dyDescent="0.25">
      <c r="B116" s="24" t="s">
        <v>74</v>
      </c>
      <c r="C116" s="12">
        <v>425</v>
      </c>
      <c r="D116" s="19"/>
      <c r="E116" s="39"/>
      <c r="F116" s="39"/>
      <c r="G116" s="39"/>
    </row>
    <row r="117" spans="2:7" x14ac:dyDescent="0.25">
      <c r="B117" s="25"/>
      <c r="C117" s="22"/>
      <c r="D117" s="17"/>
      <c r="E117" s="38"/>
      <c r="F117" s="38"/>
      <c r="G117" s="38"/>
    </row>
    <row r="118" spans="2:7" ht="13" x14ac:dyDescent="0.3">
      <c r="B118" s="34" t="s">
        <v>78</v>
      </c>
      <c r="D118" s="18"/>
      <c r="E118" s="36"/>
      <c r="F118" s="36"/>
      <c r="G118" s="36"/>
    </row>
    <row r="119" spans="2:7" x14ac:dyDescent="0.25">
      <c r="B119" s="24" t="s">
        <v>74</v>
      </c>
      <c r="C119" s="12">
        <v>501</v>
      </c>
      <c r="D119" s="18"/>
      <c r="E119" s="36"/>
      <c r="F119" s="36"/>
      <c r="G119" s="36"/>
    </row>
    <row r="120" spans="2:7" x14ac:dyDescent="0.25">
      <c r="B120" s="24" t="s">
        <v>74</v>
      </c>
      <c r="C120" s="12">
        <v>502</v>
      </c>
      <c r="D120" s="18"/>
      <c r="E120" s="36"/>
      <c r="F120" s="36"/>
      <c r="G120" s="36"/>
    </row>
    <row r="121" spans="2:7" x14ac:dyDescent="0.25">
      <c r="B121" s="24" t="s">
        <v>74</v>
      </c>
      <c r="C121" s="12">
        <v>503</v>
      </c>
      <c r="D121" s="18"/>
      <c r="E121" s="36"/>
      <c r="F121" s="36"/>
      <c r="G121" s="36"/>
    </row>
    <row r="122" spans="2:7" x14ac:dyDescent="0.25">
      <c r="B122" s="24" t="s">
        <v>74</v>
      </c>
      <c r="C122" s="12">
        <v>504</v>
      </c>
      <c r="D122" s="18"/>
      <c r="E122" s="36"/>
      <c r="F122" s="36"/>
      <c r="G122" s="36"/>
    </row>
    <row r="123" spans="2:7" x14ac:dyDescent="0.25">
      <c r="B123" s="24" t="s">
        <v>74</v>
      </c>
      <c r="C123" s="12">
        <v>505</v>
      </c>
      <c r="D123" s="18"/>
      <c r="E123" s="36"/>
      <c r="F123" s="36"/>
      <c r="G123" s="36"/>
    </row>
    <row r="124" spans="2:7" x14ac:dyDescent="0.25">
      <c r="B124" s="24" t="s">
        <v>74</v>
      </c>
      <c r="C124" s="12">
        <v>506</v>
      </c>
      <c r="D124" s="18"/>
      <c r="E124" s="36"/>
      <c r="F124" s="36"/>
      <c r="G124" s="36"/>
    </row>
    <row r="125" spans="2:7" x14ac:dyDescent="0.25">
      <c r="B125" s="24" t="s">
        <v>74</v>
      </c>
      <c r="C125" s="12">
        <v>507</v>
      </c>
      <c r="D125" s="18"/>
      <c r="E125" s="36"/>
      <c r="F125" s="36"/>
      <c r="G125" s="36"/>
    </row>
    <row r="126" spans="2:7" x14ac:dyDescent="0.25">
      <c r="B126" s="24" t="s">
        <v>74</v>
      </c>
      <c r="C126" s="12">
        <v>508</v>
      </c>
      <c r="D126" s="18"/>
      <c r="E126" s="36"/>
      <c r="F126" s="36"/>
      <c r="G126" s="36"/>
    </row>
    <row r="127" spans="2:7" x14ac:dyDescent="0.25">
      <c r="B127" s="24" t="s">
        <v>74</v>
      </c>
      <c r="C127" s="12">
        <v>509</v>
      </c>
      <c r="D127" s="18"/>
      <c r="E127" s="36"/>
      <c r="F127" s="36"/>
      <c r="G127" s="36"/>
    </row>
    <row r="128" spans="2:7" x14ac:dyDescent="0.25">
      <c r="B128" s="24" t="s">
        <v>74</v>
      </c>
      <c r="C128" s="12">
        <v>510</v>
      </c>
      <c r="D128" s="18"/>
      <c r="E128" s="36"/>
      <c r="F128" s="36"/>
      <c r="G128" s="36"/>
    </row>
    <row r="129" spans="2:7" x14ac:dyDescent="0.25">
      <c r="B129" s="24" t="s">
        <v>74</v>
      </c>
      <c r="C129" s="12">
        <v>511</v>
      </c>
      <c r="D129" s="18"/>
      <c r="E129" s="36"/>
      <c r="F129" s="36"/>
      <c r="G129" s="36"/>
    </row>
    <row r="130" spans="2:7" x14ac:dyDescent="0.25">
      <c r="B130" s="24" t="s">
        <v>74</v>
      </c>
      <c r="C130" s="12">
        <v>512</v>
      </c>
      <c r="D130" s="18"/>
      <c r="E130" s="36"/>
      <c r="F130" s="36"/>
      <c r="G130" s="36"/>
    </row>
    <row r="131" spans="2:7" x14ac:dyDescent="0.25">
      <c r="B131" s="24" t="s">
        <v>74</v>
      </c>
      <c r="C131" s="12">
        <v>513</v>
      </c>
      <c r="D131" s="18"/>
      <c r="E131" s="36"/>
      <c r="F131" s="36"/>
      <c r="G131" s="36"/>
    </row>
    <row r="132" spans="2:7" x14ac:dyDescent="0.25">
      <c r="B132" s="24" t="s">
        <v>74</v>
      </c>
      <c r="C132" s="12">
        <v>514</v>
      </c>
      <c r="D132" s="18"/>
      <c r="E132" s="36"/>
      <c r="F132" s="36"/>
      <c r="G132" s="36"/>
    </row>
    <row r="133" spans="2:7" x14ac:dyDescent="0.25">
      <c r="B133" s="24" t="s">
        <v>74</v>
      </c>
      <c r="C133" s="12">
        <v>515</v>
      </c>
      <c r="D133" s="18"/>
      <c r="E133" s="36"/>
      <c r="F133" s="36"/>
      <c r="G133" s="36"/>
    </row>
    <row r="134" spans="2:7" x14ac:dyDescent="0.25">
      <c r="B134" s="24" t="s">
        <v>74</v>
      </c>
      <c r="C134" s="12">
        <v>516</v>
      </c>
      <c r="D134" s="18"/>
      <c r="E134" s="36"/>
      <c r="F134" s="36"/>
      <c r="G134" s="36"/>
    </row>
    <row r="135" spans="2:7" x14ac:dyDescent="0.25">
      <c r="B135" s="24" t="s">
        <v>74</v>
      </c>
      <c r="C135" s="12">
        <v>517</v>
      </c>
      <c r="D135" s="18"/>
      <c r="E135" s="36"/>
      <c r="F135" s="36"/>
      <c r="G135" s="36"/>
    </row>
    <row r="136" spans="2:7" x14ac:dyDescent="0.25">
      <c r="B136" s="24" t="s">
        <v>74</v>
      </c>
      <c r="C136" s="12">
        <v>518</v>
      </c>
      <c r="D136" s="18"/>
      <c r="E136" s="36"/>
      <c r="F136" s="36"/>
      <c r="G136" s="36"/>
    </row>
    <row r="137" spans="2:7" x14ac:dyDescent="0.25">
      <c r="B137" s="24" t="s">
        <v>74</v>
      </c>
      <c r="C137" s="12">
        <v>519</v>
      </c>
      <c r="D137" s="18"/>
      <c r="E137" s="36"/>
      <c r="F137" s="36"/>
      <c r="G137" s="36"/>
    </row>
    <row r="138" spans="2:7" x14ac:dyDescent="0.25">
      <c r="B138" s="24" t="s">
        <v>74</v>
      </c>
      <c r="C138" s="12">
        <v>520</v>
      </c>
      <c r="D138" s="18"/>
      <c r="E138" s="36"/>
      <c r="F138" s="36"/>
      <c r="G138" s="36"/>
    </row>
    <row r="139" spans="2:7" x14ac:dyDescent="0.25">
      <c r="B139" s="24" t="s">
        <v>74</v>
      </c>
      <c r="C139" s="12">
        <v>521</v>
      </c>
      <c r="D139" s="18"/>
      <c r="E139" s="36"/>
      <c r="F139" s="36"/>
      <c r="G139" s="36"/>
    </row>
    <row r="140" spans="2:7" x14ac:dyDescent="0.25">
      <c r="B140" s="24" t="s">
        <v>74</v>
      </c>
      <c r="C140" s="12">
        <v>522</v>
      </c>
      <c r="D140" s="18"/>
      <c r="E140" s="36"/>
      <c r="F140" s="36"/>
      <c r="G140" s="36"/>
    </row>
    <row r="141" spans="2:7" x14ac:dyDescent="0.25">
      <c r="B141" s="24" t="s">
        <v>74</v>
      </c>
      <c r="C141" s="12">
        <v>523</v>
      </c>
      <c r="D141" s="18"/>
      <c r="E141" s="36"/>
      <c r="F141" s="36"/>
      <c r="G141" s="36"/>
    </row>
    <row r="142" spans="2:7" x14ac:dyDescent="0.25">
      <c r="B142" s="24" t="s">
        <v>74</v>
      </c>
      <c r="C142" s="12">
        <v>524</v>
      </c>
      <c r="D142" s="18"/>
      <c r="E142" s="36"/>
      <c r="F142" s="36"/>
      <c r="G142" s="36"/>
    </row>
    <row r="143" spans="2:7" x14ac:dyDescent="0.25">
      <c r="B143" s="24" t="s">
        <v>74</v>
      </c>
      <c r="C143" s="12">
        <v>525</v>
      </c>
      <c r="D143" s="19"/>
      <c r="E143" s="39"/>
      <c r="F143" s="39"/>
      <c r="G143" s="39"/>
    </row>
    <row r="144" spans="2:7" x14ac:dyDescent="0.25">
      <c r="B144" s="25"/>
      <c r="C144" s="22"/>
      <c r="D144" s="17"/>
      <c r="E144" s="38"/>
      <c r="F144" s="38"/>
      <c r="G144" s="38"/>
    </row>
    <row r="145" spans="2:7" ht="13" x14ac:dyDescent="0.3">
      <c r="B145" s="34" t="s">
        <v>79</v>
      </c>
      <c r="D145" s="18"/>
      <c r="E145" s="36"/>
      <c r="F145" s="36"/>
      <c r="G145" s="36"/>
    </row>
    <row r="146" spans="2:7" x14ac:dyDescent="0.25">
      <c r="B146" s="24" t="s">
        <v>74</v>
      </c>
      <c r="C146" s="12">
        <v>601</v>
      </c>
      <c r="D146" s="18"/>
      <c r="E146" s="36"/>
      <c r="F146" s="36"/>
      <c r="G146" s="36"/>
    </row>
    <row r="147" spans="2:7" x14ac:dyDescent="0.25">
      <c r="B147" s="24" t="s">
        <v>74</v>
      </c>
      <c r="C147" s="12">
        <v>602</v>
      </c>
      <c r="D147" s="18"/>
      <c r="E147" s="36"/>
      <c r="F147" s="36"/>
      <c r="G147" s="36"/>
    </row>
    <row r="148" spans="2:7" x14ac:dyDescent="0.25">
      <c r="B148" s="24" t="s">
        <v>74</v>
      </c>
      <c r="C148" s="12">
        <v>603</v>
      </c>
      <c r="D148" s="18"/>
      <c r="E148" s="36"/>
      <c r="F148" s="36"/>
      <c r="G148" s="36"/>
    </row>
    <row r="149" spans="2:7" x14ac:dyDescent="0.25">
      <c r="B149" s="24" t="s">
        <v>74</v>
      </c>
      <c r="C149" s="12">
        <v>604</v>
      </c>
      <c r="D149" s="18"/>
      <c r="E149" s="36"/>
      <c r="F149" s="36"/>
      <c r="G149" s="36"/>
    </row>
    <row r="150" spans="2:7" x14ac:dyDescent="0.25">
      <c r="B150" s="24" t="s">
        <v>74</v>
      </c>
      <c r="C150" s="12">
        <v>605</v>
      </c>
      <c r="D150" s="18"/>
      <c r="E150" s="36"/>
      <c r="F150" s="36"/>
      <c r="G150" s="36"/>
    </row>
    <row r="151" spans="2:7" x14ac:dyDescent="0.25">
      <c r="B151" s="24" t="s">
        <v>74</v>
      </c>
      <c r="C151" s="12">
        <v>606</v>
      </c>
      <c r="D151" s="18"/>
      <c r="E151" s="36"/>
      <c r="F151" s="36"/>
      <c r="G151" s="36"/>
    </row>
    <row r="152" spans="2:7" x14ac:dyDescent="0.25">
      <c r="B152" s="24" t="s">
        <v>74</v>
      </c>
      <c r="C152" s="12">
        <v>607</v>
      </c>
      <c r="D152" s="18"/>
      <c r="E152" s="36"/>
      <c r="F152" s="36"/>
      <c r="G152" s="36"/>
    </row>
    <row r="153" spans="2:7" x14ac:dyDescent="0.25">
      <c r="B153" s="24" t="s">
        <v>74</v>
      </c>
      <c r="C153" s="12">
        <v>608</v>
      </c>
      <c r="D153" s="18"/>
      <c r="E153" s="36"/>
      <c r="F153" s="36"/>
      <c r="G153" s="36"/>
    </row>
    <row r="154" spans="2:7" x14ac:dyDescent="0.25">
      <c r="B154" s="24" t="s">
        <v>74</v>
      </c>
      <c r="C154" s="12">
        <v>609</v>
      </c>
      <c r="D154" s="18"/>
      <c r="E154" s="36"/>
      <c r="F154" s="36"/>
      <c r="G154" s="36"/>
    </row>
    <row r="155" spans="2:7" x14ac:dyDescent="0.25">
      <c r="B155" s="24" t="s">
        <v>74</v>
      </c>
      <c r="C155" s="12">
        <v>610</v>
      </c>
      <c r="D155" s="18"/>
      <c r="E155" s="36"/>
      <c r="F155" s="36"/>
      <c r="G155" s="36"/>
    </row>
    <row r="156" spans="2:7" x14ac:dyDescent="0.25">
      <c r="B156" s="24" t="s">
        <v>74</v>
      </c>
      <c r="C156" s="12">
        <v>611</v>
      </c>
      <c r="D156" s="18"/>
      <c r="E156" s="36"/>
      <c r="F156" s="36"/>
      <c r="G156" s="36"/>
    </row>
    <row r="157" spans="2:7" x14ac:dyDescent="0.25">
      <c r="B157" s="24" t="s">
        <v>74</v>
      </c>
      <c r="C157" s="12">
        <v>612</v>
      </c>
      <c r="D157" s="18"/>
      <c r="E157" s="36"/>
      <c r="F157" s="36"/>
      <c r="G157" s="36"/>
    </row>
    <row r="158" spans="2:7" x14ac:dyDescent="0.25">
      <c r="B158" s="24" t="s">
        <v>74</v>
      </c>
      <c r="C158" s="12">
        <v>613</v>
      </c>
      <c r="D158" s="18"/>
      <c r="E158" s="36"/>
      <c r="F158" s="36"/>
      <c r="G158" s="36"/>
    </row>
    <row r="159" spans="2:7" x14ac:dyDescent="0.25">
      <c r="B159" s="24" t="s">
        <v>74</v>
      </c>
      <c r="C159" s="12">
        <v>614</v>
      </c>
      <c r="D159" s="18"/>
      <c r="E159" s="36"/>
      <c r="F159" s="36"/>
      <c r="G159" s="36"/>
    </row>
    <row r="160" spans="2:7" x14ac:dyDescent="0.25">
      <c r="B160" s="24" t="s">
        <v>74</v>
      </c>
      <c r="C160" s="12">
        <v>615</v>
      </c>
      <c r="D160" s="18"/>
      <c r="E160" s="36"/>
      <c r="F160" s="36"/>
      <c r="G160" s="36"/>
    </row>
    <row r="161" spans="2:7" x14ac:dyDescent="0.25">
      <c r="B161" s="24" t="s">
        <v>74</v>
      </c>
      <c r="C161" s="12">
        <v>616</v>
      </c>
      <c r="D161" s="18"/>
      <c r="E161" s="36"/>
      <c r="F161" s="36"/>
      <c r="G161" s="36"/>
    </row>
    <row r="162" spans="2:7" x14ac:dyDescent="0.25">
      <c r="B162" s="24" t="s">
        <v>74</v>
      </c>
      <c r="C162" s="12">
        <v>617</v>
      </c>
      <c r="D162" s="18"/>
      <c r="E162" s="36"/>
      <c r="F162" s="36"/>
      <c r="G162" s="36"/>
    </row>
    <row r="163" spans="2:7" x14ac:dyDescent="0.25">
      <c r="B163" s="24" t="s">
        <v>74</v>
      </c>
      <c r="C163" s="12">
        <v>618</v>
      </c>
      <c r="D163" s="18"/>
      <c r="E163" s="36"/>
      <c r="F163" s="36"/>
      <c r="G163" s="36"/>
    </row>
    <row r="164" spans="2:7" x14ac:dyDescent="0.25">
      <c r="B164" s="24" t="s">
        <v>74</v>
      </c>
      <c r="C164" s="12">
        <v>619</v>
      </c>
      <c r="D164" s="18"/>
      <c r="E164" s="36"/>
      <c r="F164" s="36"/>
      <c r="G164" s="36"/>
    </row>
    <row r="165" spans="2:7" x14ac:dyDescent="0.25">
      <c r="B165" s="24" t="s">
        <v>74</v>
      </c>
      <c r="C165" s="12">
        <v>620</v>
      </c>
      <c r="D165" s="18"/>
      <c r="E165" s="36"/>
      <c r="F165" s="36"/>
      <c r="G165" s="36"/>
    </row>
    <row r="166" spans="2:7" x14ac:dyDescent="0.25">
      <c r="B166" s="24" t="s">
        <v>74</v>
      </c>
      <c r="C166" s="12">
        <v>621</v>
      </c>
      <c r="D166" s="18"/>
      <c r="E166" s="36"/>
      <c r="F166" s="36"/>
      <c r="G166" s="36"/>
    </row>
    <row r="167" spans="2:7" x14ac:dyDescent="0.25">
      <c r="B167" s="24" t="s">
        <v>74</v>
      </c>
      <c r="C167" s="12">
        <v>622</v>
      </c>
      <c r="D167" s="18"/>
      <c r="E167" s="36"/>
      <c r="F167" s="36"/>
      <c r="G167" s="36"/>
    </row>
    <row r="168" spans="2:7" x14ac:dyDescent="0.25">
      <c r="B168" s="24" t="s">
        <v>74</v>
      </c>
      <c r="C168" s="12">
        <v>623</v>
      </c>
      <c r="D168" s="18"/>
      <c r="E168" s="36"/>
      <c r="F168" s="36"/>
      <c r="G168" s="36"/>
    </row>
    <row r="169" spans="2:7" x14ac:dyDescent="0.25">
      <c r="B169" s="24" t="s">
        <v>74</v>
      </c>
      <c r="C169" s="12">
        <v>624</v>
      </c>
      <c r="D169" s="18"/>
      <c r="E169" s="36"/>
      <c r="F169" s="36"/>
      <c r="G169" s="36"/>
    </row>
    <row r="170" spans="2:7" x14ac:dyDescent="0.25">
      <c r="B170" s="24" t="s">
        <v>74</v>
      </c>
      <c r="C170" s="12">
        <v>625</v>
      </c>
      <c r="D170" s="19"/>
      <c r="E170" s="39"/>
      <c r="F170" s="39"/>
      <c r="G170" s="39"/>
    </row>
    <row r="171" spans="2:7" x14ac:dyDescent="0.25">
      <c r="B171" s="25"/>
      <c r="C171" s="22"/>
      <c r="D171" s="17"/>
      <c r="E171" s="38"/>
      <c r="F171" s="38"/>
      <c r="G171" s="38"/>
    </row>
    <row r="172" spans="2:7" ht="13" x14ac:dyDescent="0.3">
      <c r="B172" s="34" t="s">
        <v>80</v>
      </c>
      <c r="D172" s="18"/>
      <c r="E172" s="36"/>
      <c r="F172" s="36"/>
      <c r="G172" s="36"/>
    </row>
    <row r="173" spans="2:7" x14ac:dyDescent="0.25">
      <c r="B173" s="24" t="s">
        <v>74</v>
      </c>
      <c r="C173" s="12">
        <v>701</v>
      </c>
      <c r="D173" s="18"/>
      <c r="E173" s="36"/>
      <c r="F173" s="36"/>
      <c r="G173" s="36"/>
    </row>
    <row r="174" spans="2:7" x14ac:dyDescent="0.25">
      <c r="B174" s="24" t="s">
        <v>74</v>
      </c>
      <c r="C174" s="12">
        <v>702</v>
      </c>
      <c r="D174" s="18"/>
      <c r="E174" s="36"/>
      <c r="F174" s="36"/>
      <c r="G174" s="36"/>
    </row>
    <row r="175" spans="2:7" x14ac:dyDescent="0.25">
      <c r="B175" s="24" t="s">
        <v>74</v>
      </c>
      <c r="C175" s="12">
        <v>703</v>
      </c>
      <c r="D175" s="18"/>
      <c r="E175" s="36"/>
      <c r="F175" s="36"/>
      <c r="G175" s="36"/>
    </row>
    <row r="176" spans="2:7" x14ac:dyDescent="0.25">
      <c r="B176" s="24" t="s">
        <v>74</v>
      </c>
      <c r="C176" s="12">
        <v>704</v>
      </c>
      <c r="D176" s="18"/>
      <c r="E176" s="36"/>
      <c r="F176" s="36"/>
      <c r="G176" s="36"/>
    </row>
    <row r="177" spans="2:7" x14ac:dyDescent="0.25">
      <c r="B177" s="24" t="s">
        <v>74</v>
      </c>
      <c r="C177" s="12">
        <v>705</v>
      </c>
      <c r="D177" s="18"/>
      <c r="E177" s="36"/>
      <c r="F177" s="36"/>
      <c r="G177" s="36"/>
    </row>
    <row r="178" spans="2:7" x14ac:dyDescent="0.25">
      <c r="B178" s="24" t="s">
        <v>74</v>
      </c>
      <c r="C178" s="12">
        <v>706</v>
      </c>
      <c r="D178" s="18"/>
      <c r="E178" s="36"/>
      <c r="F178" s="36"/>
      <c r="G178" s="36"/>
    </row>
    <row r="179" spans="2:7" x14ac:dyDescent="0.25">
      <c r="B179" s="24" t="s">
        <v>74</v>
      </c>
      <c r="C179" s="12">
        <v>707</v>
      </c>
      <c r="D179" s="18"/>
      <c r="E179" s="36"/>
      <c r="F179" s="36"/>
      <c r="G179" s="36"/>
    </row>
    <row r="180" spans="2:7" x14ac:dyDescent="0.25">
      <c r="B180" s="24" t="s">
        <v>74</v>
      </c>
      <c r="C180" s="12">
        <v>708</v>
      </c>
      <c r="D180" s="18"/>
      <c r="E180" s="36"/>
      <c r="F180" s="36"/>
      <c r="G180" s="36"/>
    </row>
    <row r="181" spans="2:7" x14ac:dyDescent="0.25">
      <c r="B181" s="24" t="s">
        <v>74</v>
      </c>
      <c r="C181" s="12">
        <v>709</v>
      </c>
      <c r="D181" s="18"/>
      <c r="E181" s="36"/>
      <c r="F181" s="36"/>
      <c r="G181" s="36"/>
    </row>
    <row r="182" spans="2:7" x14ac:dyDescent="0.25">
      <c r="B182" s="24" t="s">
        <v>74</v>
      </c>
      <c r="C182" s="12">
        <v>710</v>
      </c>
      <c r="D182" s="18"/>
      <c r="E182" s="36"/>
      <c r="F182" s="36"/>
      <c r="G182" s="36"/>
    </row>
    <row r="183" spans="2:7" x14ac:dyDescent="0.25">
      <c r="B183" s="24" t="s">
        <v>74</v>
      </c>
      <c r="C183" s="12">
        <v>711</v>
      </c>
      <c r="D183" s="18"/>
      <c r="E183" s="36"/>
      <c r="F183" s="36"/>
      <c r="G183" s="36"/>
    </row>
    <row r="184" spans="2:7" x14ac:dyDescent="0.25">
      <c r="B184" s="24" t="s">
        <v>74</v>
      </c>
      <c r="C184" s="12">
        <v>712</v>
      </c>
      <c r="D184" s="18"/>
      <c r="E184" s="36"/>
      <c r="F184" s="36"/>
      <c r="G184" s="36"/>
    </row>
    <row r="185" spans="2:7" x14ac:dyDescent="0.25">
      <c r="B185" s="24" t="s">
        <v>74</v>
      </c>
      <c r="C185" s="12">
        <v>713</v>
      </c>
      <c r="D185" s="18"/>
      <c r="E185" s="36"/>
      <c r="F185" s="36"/>
      <c r="G185" s="36"/>
    </row>
    <row r="186" spans="2:7" x14ac:dyDescent="0.25">
      <c r="B186" s="24" t="s">
        <v>74</v>
      </c>
      <c r="C186" s="12">
        <v>714</v>
      </c>
      <c r="D186" s="18"/>
      <c r="E186" s="36"/>
      <c r="F186" s="36"/>
      <c r="G186" s="36"/>
    </row>
    <row r="187" spans="2:7" x14ac:dyDescent="0.25">
      <c r="B187" s="24" t="s">
        <v>74</v>
      </c>
      <c r="C187" s="12">
        <v>715</v>
      </c>
      <c r="D187" s="18"/>
      <c r="E187" s="36"/>
      <c r="F187" s="36"/>
      <c r="G187" s="36"/>
    </row>
    <row r="188" spans="2:7" x14ac:dyDescent="0.25">
      <c r="B188" s="24" t="s">
        <v>74</v>
      </c>
      <c r="C188" s="12">
        <v>716</v>
      </c>
      <c r="D188" s="18"/>
      <c r="E188" s="36"/>
      <c r="F188" s="36"/>
      <c r="G188" s="36"/>
    </row>
    <row r="189" spans="2:7" x14ac:dyDescent="0.25">
      <c r="B189" s="24" t="s">
        <v>74</v>
      </c>
      <c r="C189" s="12">
        <v>717</v>
      </c>
      <c r="D189" s="18"/>
      <c r="E189" s="36"/>
      <c r="F189" s="36"/>
      <c r="G189" s="36"/>
    </row>
    <row r="190" spans="2:7" x14ac:dyDescent="0.25">
      <c r="B190" s="24" t="s">
        <v>74</v>
      </c>
      <c r="C190" s="12">
        <v>718</v>
      </c>
      <c r="D190" s="18"/>
      <c r="E190" s="36"/>
      <c r="F190" s="36"/>
      <c r="G190" s="36"/>
    </row>
    <row r="191" spans="2:7" x14ac:dyDescent="0.25">
      <c r="B191" s="24" t="s">
        <v>74</v>
      </c>
      <c r="C191" s="12">
        <v>719</v>
      </c>
      <c r="D191" s="18"/>
      <c r="E191" s="36"/>
      <c r="F191" s="36"/>
      <c r="G191" s="36"/>
    </row>
    <row r="192" spans="2:7" x14ac:dyDescent="0.25">
      <c r="B192" s="24" t="s">
        <v>74</v>
      </c>
      <c r="C192" s="12">
        <v>720</v>
      </c>
      <c r="D192" s="18"/>
      <c r="E192" s="36"/>
      <c r="F192" s="36"/>
      <c r="G192" s="36"/>
    </row>
    <row r="193" spans="2:7" x14ac:dyDescent="0.25">
      <c r="B193" s="24" t="s">
        <v>74</v>
      </c>
      <c r="C193" s="12">
        <v>721</v>
      </c>
      <c r="D193" s="18"/>
      <c r="E193" s="36"/>
      <c r="F193" s="36"/>
      <c r="G193" s="36"/>
    </row>
    <row r="194" spans="2:7" x14ac:dyDescent="0.25">
      <c r="B194" s="24" t="s">
        <v>74</v>
      </c>
      <c r="C194" s="12">
        <v>722</v>
      </c>
      <c r="D194" s="18"/>
      <c r="E194" s="36"/>
      <c r="F194" s="36"/>
      <c r="G194" s="36"/>
    </row>
    <row r="195" spans="2:7" x14ac:dyDescent="0.25">
      <c r="B195" s="24" t="s">
        <v>74</v>
      </c>
      <c r="C195" s="12">
        <v>723</v>
      </c>
      <c r="D195" s="18"/>
      <c r="E195" s="36"/>
      <c r="F195" s="36"/>
      <c r="G195" s="36"/>
    </row>
    <row r="196" spans="2:7" x14ac:dyDescent="0.25">
      <c r="B196" s="24" t="s">
        <v>74</v>
      </c>
      <c r="C196" s="12">
        <v>724</v>
      </c>
      <c r="D196" s="18"/>
      <c r="E196" s="36"/>
      <c r="F196" s="36"/>
      <c r="G196" s="36"/>
    </row>
    <row r="197" spans="2:7" x14ac:dyDescent="0.25">
      <c r="B197" s="24" t="s">
        <v>74</v>
      </c>
      <c r="C197" s="12">
        <v>725</v>
      </c>
      <c r="D197" s="18"/>
      <c r="E197" s="36"/>
      <c r="F197" s="36"/>
      <c r="G197" s="36"/>
    </row>
    <row r="198" spans="2:7" x14ac:dyDescent="0.25">
      <c r="B198" s="25"/>
      <c r="C198" s="22"/>
      <c r="D198" s="17"/>
      <c r="E198" s="38"/>
      <c r="F198" s="38"/>
      <c r="G198" s="38"/>
    </row>
    <row r="199" spans="2:7" ht="13" x14ac:dyDescent="0.3">
      <c r="B199" s="34" t="s">
        <v>81</v>
      </c>
      <c r="D199" s="18"/>
      <c r="E199" s="36"/>
      <c r="F199" s="36"/>
      <c r="G199" s="36"/>
    </row>
    <row r="200" spans="2:7" x14ac:dyDescent="0.25">
      <c r="B200" s="24" t="s">
        <v>74</v>
      </c>
      <c r="C200" s="12">
        <v>801</v>
      </c>
      <c r="D200" s="18"/>
      <c r="E200" s="36"/>
      <c r="F200" s="36"/>
      <c r="G200" s="36"/>
    </row>
    <row r="201" spans="2:7" x14ac:dyDescent="0.25">
      <c r="B201" s="24" t="s">
        <v>74</v>
      </c>
      <c r="C201" s="12">
        <v>802</v>
      </c>
      <c r="D201" s="18"/>
      <c r="E201" s="36"/>
      <c r="F201" s="36"/>
      <c r="G201" s="36"/>
    </row>
    <row r="202" spans="2:7" x14ac:dyDescent="0.25">
      <c r="B202" s="24" t="s">
        <v>74</v>
      </c>
      <c r="C202" s="12">
        <v>803</v>
      </c>
      <c r="D202" s="18"/>
      <c r="E202" s="36"/>
      <c r="F202" s="36"/>
      <c r="G202" s="36"/>
    </row>
    <row r="203" spans="2:7" x14ac:dyDescent="0.25">
      <c r="B203" s="24" t="s">
        <v>74</v>
      </c>
      <c r="C203" s="12">
        <v>804</v>
      </c>
      <c r="D203" s="18"/>
      <c r="E203" s="36"/>
      <c r="F203" s="36"/>
      <c r="G203" s="36"/>
    </row>
    <row r="204" spans="2:7" x14ac:dyDescent="0.25">
      <c r="B204" s="24" t="s">
        <v>74</v>
      </c>
      <c r="C204" s="12">
        <v>805</v>
      </c>
      <c r="D204" s="18"/>
      <c r="E204" s="36"/>
      <c r="F204" s="36"/>
      <c r="G204" s="36"/>
    </row>
    <row r="205" spans="2:7" x14ac:dyDescent="0.25">
      <c r="B205" s="24" t="s">
        <v>74</v>
      </c>
      <c r="C205" s="12">
        <v>806</v>
      </c>
      <c r="D205" s="18"/>
      <c r="E205" s="36"/>
      <c r="F205" s="36"/>
      <c r="G205" s="36"/>
    </row>
    <row r="206" spans="2:7" x14ac:dyDescent="0.25">
      <c r="B206" s="24" t="s">
        <v>74</v>
      </c>
      <c r="C206" s="12">
        <v>807</v>
      </c>
      <c r="D206" s="18"/>
      <c r="E206" s="36"/>
      <c r="F206" s="36"/>
      <c r="G206" s="36"/>
    </row>
    <row r="207" spans="2:7" x14ac:dyDescent="0.25">
      <c r="B207" s="24" t="s">
        <v>74</v>
      </c>
      <c r="C207" s="12">
        <v>808</v>
      </c>
      <c r="D207" s="18"/>
      <c r="E207" s="36"/>
      <c r="F207" s="36"/>
      <c r="G207" s="36"/>
    </row>
    <row r="208" spans="2:7" x14ac:dyDescent="0.25">
      <c r="B208" s="24" t="s">
        <v>74</v>
      </c>
      <c r="C208" s="12">
        <v>809</v>
      </c>
      <c r="D208" s="18"/>
      <c r="E208" s="36"/>
      <c r="F208" s="36"/>
      <c r="G208" s="36"/>
    </row>
    <row r="209" spans="2:7" x14ac:dyDescent="0.25">
      <c r="B209" s="24" t="s">
        <v>74</v>
      </c>
      <c r="C209" s="12">
        <v>810</v>
      </c>
      <c r="D209" s="18"/>
      <c r="E209" s="36"/>
      <c r="F209" s="36"/>
      <c r="G209" s="36"/>
    </row>
    <row r="210" spans="2:7" x14ac:dyDescent="0.25">
      <c r="B210" s="24" t="s">
        <v>74</v>
      </c>
      <c r="C210" s="12">
        <v>811</v>
      </c>
      <c r="D210" s="18"/>
      <c r="E210" s="36"/>
      <c r="F210" s="36"/>
      <c r="G210" s="36"/>
    </row>
    <row r="211" spans="2:7" x14ac:dyDescent="0.25">
      <c r="B211" s="24" t="s">
        <v>74</v>
      </c>
      <c r="C211" s="12">
        <v>812</v>
      </c>
      <c r="D211" s="18"/>
      <c r="E211" s="36"/>
      <c r="F211" s="36"/>
      <c r="G211" s="36"/>
    </row>
    <row r="212" spans="2:7" x14ac:dyDescent="0.25">
      <c r="B212" s="24" t="s">
        <v>74</v>
      </c>
      <c r="C212" s="12">
        <v>813</v>
      </c>
      <c r="D212" s="18"/>
      <c r="E212" s="36"/>
      <c r="F212" s="36"/>
      <c r="G212" s="36"/>
    </row>
    <row r="213" spans="2:7" x14ac:dyDescent="0.25">
      <c r="B213" s="24" t="s">
        <v>74</v>
      </c>
      <c r="C213" s="12">
        <v>814</v>
      </c>
      <c r="D213" s="18"/>
      <c r="E213" s="36"/>
      <c r="F213" s="36"/>
      <c r="G213" s="36"/>
    </row>
    <row r="214" spans="2:7" x14ac:dyDescent="0.25">
      <c r="B214" s="24" t="s">
        <v>74</v>
      </c>
      <c r="C214" s="12">
        <v>815</v>
      </c>
      <c r="D214" s="18"/>
      <c r="E214" s="36"/>
      <c r="F214" s="36"/>
      <c r="G214" s="36"/>
    </row>
    <row r="215" spans="2:7" x14ac:dyDescent="0.25">
      <c r="B215" s="24" t="s">
        <v>74</v>
      </c>
      <c r="C215" s="12">
        <v>816</v>
      </c>
      <c r="D215" s="18"/>
      <c r="E215" s="36"/>
      <c r="F215" s="36"/>
      <c r="G215" s="36"/>
    </row>
    <row r="216" spans="2:7" x14ac:dyDescent="0.25">
      <c r="B216" s="24" t="s">
        <v>74</v>
      </c>
      <c r="C216" s="12">
        <v>817</v>
      </c>
      <c r="D216" s="18"/>
      <c r="E216" s="36"/>
      <c r="F216" s="36"/>
      <c r="G216" s="36"/>
    </row>
    <row r="217" spans="2:7" x14ac:dyDescent="0.25">
      <c r="B217" s="24" t="s">
        <v>74</v>
      </c>
      <c r="C217" s="12">
        <v>818</v>
      </c>
      <c r="D217" s="18"/>
      <c r="E217" s="36"/>
      <c r="F217" s="36"/>
      <c r="G217" s="36"/>
    </row>
    <row r="218" spans="2:7" x14ac:dyDescent="0.25">
      <c r="B218" s="24" t="s">
        <v>74</v>
      </c>
      <c r="C218" s="12">
        <v>819</v>
      </c>
      <c r="D218" s="18"/>
      <c r="E218" s="36"/>
      <c r="F218" s="36"/>
      <c r="G218" s="36"/>
    </row>
    <row r="219" spans="2:7" x14ac:dyDescent="0.25">
      <c r="B219" s="24" t="s">
        <v>74</v>
      </c>
      <c r="C219" s="12">
        <v>820</v>
      </c>
      <c r="D219" s="18"/>
      <c r="E219" s="36"/>
      <c r="F219" s="36"/>
      <c r="G219" s="36"/>
    </row>
    <row r="220" spans="2:7" x14ac:dyDescent="0.25">
      <c r="B220" s="24" t="s">
        <v>74</v>
      </c>
      <c r="C220" s="12">
        <v>821</v>
      </c>
      <c r="D220" s="18"/>
      <c r="E220" s="36"/>
      <c r="F220" s="36"/>
      <c r="G220" s="36"/>
    </row>
    <row r="221" spans="2:7" x14ac:dyDescent="0.25">
      <c r="B221" s="24" t="s">
        <v>74</v>
      </c>
      <c r="C221" s="12">
        <v>822</v>
      </c>
      <c r="D221" s="18"/>
      <c r="E221" s="36"/>
      <c r="F221" s="36"/>
      <c r="G221" s="36"/>
    </row>
    <row r="222" spans="2:7" x14ac:dyDescent="0.25">
      <c r="B222" s="24" t="s">
        <v>74</v>
      </c>
      <c r="C222" s="12">
        <v>823</v>
      </c>
      <c r="D222" s="18"/>
      <c r="E222" s="36"/>
      <c r="F222" s="36"/>
      <c r="G222" s="36"/>
    </row>
    <row r="223" spans="2:7" x14ac:dyDescent="0.25">
      <c r="B223" s="24" t="s">
        <v>74</v>
      </c>
      <c r="C223" s="12">
        <v>824</v>
      </c>
      <c r="D223" s="18"/>
      <c r="E223" s="36"/>
      <c r="F223" s="36"/>
      <c r="G223" s="36"/>
    </row>
    <row r="224" spans="2:7" x14ac:dyDescent="0.25">
      <c r="B224" s="24" t="s">
        <v>74</v>
      </c>
      <c r="C224" s="12">
        <v>825</v>
      </c>
      <c r="D224" s="19"/>
      <c r="E224" s="39"/>
      <c r="F224" s="39"/>
      <c r="G224" s="39"/>
    </row>
  </sheetData>
  <sheetProtection algorithmName="SHA-512" hashValue="yXRe6fP45sZk247awGTJx0DMs+pJOPp2rud/hN3ha1RlYktpVmCvEJR0EB5y243+BEYfj6jbENTK0hRmbIsM3Q==" saltValue="hx+b6PN7oMDr7EFIj7ahCw==" spinCount="100000" sheet="1" objects="1" scenarios="1"/>
  <pageMargins left="0.7" right="0.7" top="0.75" bottom="0.75" header="0.3" footer="0.3"/>
  <pageSetup paperSize="9" scale="45" orientation="portrait" horizontalDpi="1200" verticalDpi="1200" r:id="rId1"/>
  <headerFooter>
    <oddHeader>&amp;L&amp;Z&amp;F  [&amp;A]</oddHeader>
    <oddFooter>&amp;LPage &amp;P of &amp;N&amp;R&amp;T &amp;D</oddFooter>
  </headerFooter>
  <rowBreaks count="2" manualBreakCount="2">
    <brk id="89" max="7" man="1"/>
    <brk id="197" max="7" man="1"/>
  </rowBreaks>
  <colBreaks count="1" manualBreakCount="1">
    <brk id="8" max="1048575" man="1"/>
  </col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54"/>
  <dimension ref="A1:K67"/>
  <sheetViews>
    <sheetView showGridLines="0" zoomScale="85" zoomScaleNormal="85" workbookViewId="0">
      <selection activeCell="A4" sqref="A4"/>
    </sheetView>
  </sheetViews>
  <sheetFormatPr defaultColWidth="10" defaultRowHeight="12.5" x14ac:dyDescent="0.25"/>
  <cols>
    <col min="1" max="1" width="31.6328125" style="28" customWidth="1"/>
    <col min="2" max="4" width="22.6328125" style="28" customWidth="1"/>
    <col min="5"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PenCE - x-305</v>
      </c>
      <c r="B3" s="43"/>
      <c r="C3" s="43"/>
      <c r="D3" s="43"/>
      <c r="E3" s="43"/>
      <c r="F3" s="43"/>
      <c r="G3" s="43"/>
      <c r="H3" s="43"/>
      <c r="I3" s="43"/>
    </row>
    <row r="4" spans="1:11" x14ac:dyDescent="0.25">
      <c r="A4" s="45"/>
    </row>
    <row r="6" spans="1:11" ht="13" x14ac:dyDescent="0.3">
      <c r="A6" s="76" t="s">
        <v>606</v>
      </c>
      <c r="B6" s="78" t="s">
        <v>607</v>
      </c>
      <c r="C6" s="78"/>
      <c r="D6" s="109"/>
    </row>
    <row r="7" spans="1:11" x14ac:dyDescent="0.25">
      <c r="A7" s="77" t="s">
        <v>273</v>
      </c>
      <c r="B7" s="79" t="s">
        <v>72</v>
      </c>
      <c r="C7" s="79"/>
      <c r="D7" s="109"/>
    </row>
    <row r="8" spans="1:11" x14ac:dyDescent="0.25">
      <c r="A8" s="77" t="s">
        <v>274</v>
      </c>
      <c r="B8" s="79">
        <v>2006</v>
      </c>
      <c r="C8" s="79"/>
      <c r="D8" s="109"/>
    </row>
    <row r="9" spans="1:11" x14ac:dyDescent="0.25">
      <c r="A9" s="77" t="s">
        <v>275</v>
      </c>
      <c r="B9" s="79" t="s">
        <v>367</v>
      </c>
      <c r="C9" s="79"/>
      <c r="D9" s="109"/>
    </row>
    <row r="10" spans="1:11" ht="25" x14ac:dyDescent="0.25">
      <c r="A10" s="77" t="s">
        <v>6</v>
      </c>
      <c r="B10" s="79" t="s">
        <v>368</v>
      </c>
      <c r="C10" s="79"/>
      <c r="D10" s="109"/>
    </row>
    <row r="11" spans="1:11" x14ac:dyDescent="0.25">
      <c r="A11" s="77" t="s">
        <v>276</v>
      </c>
      <c r="B11" s="79" t="s">
        <v>289</v>
      </c>
      <c r="C11" s="79"/>
      <c r="D11" s="109"/>
    </row>
    <row r="12" spans="1:11" x14ac:dyDescent="0.25">
      <c r="A12" s="77" t="s">
        <v>277</v>
      </c>
      <c r="B12" s="79" t="s">
        <v>290</v>
      </c>
      <c r="C12" s="79"/>
      <c r="D12" s="109"/>
    </row>
    <row r="13" spans="1:11" x14ac:dyDescent="0.25">
      <c r="A13" s="200" t="s">
        <v>614</v>
      </c>
      <c r="B13" s="79">
        <v>1</v>
      </c>
      <c r="C13" s="79"/>
      <c r="D13" s="109"/>
    </row>
    <row r="14" spans="1:11" x14ac:dyDescent="0.25">
      <c r="A14" s="77" t="s">
        <v>279</v>
      </c>
      <c r="B14" s="79">
        <v>305</v>
      </c>
      <c r="C14" s="79"/>
      <c r="D14" s="109"/>
    </row>
    <row r="15" spans="1:11" x14ac:dyDescent="0.25">
      <c r="A15" s="77" t="s">
        <v>617</v>
      </c>
      <c r="B15" s="79">
        <v>305</v>
      </c>
      <c r="C15" s="79"/>
      <c r="D15" s="109"/>
    </row>
    <row r="16" spans="1:11" x14ac:dyDescent="0.25">
      <c r="A16" s="77" t="s">
        <v>281</v>
      </c>
      <c r="B16" s="79" t="s">
        <v>379</v>
      </c>
      <c r="C16" s="79"/>
      <c r="D16" s="109"/>
    </row>
    <row r="17" spans="1:4" x14ac:dyDescent="0.25">
      <c r="A17" s="77" t="s">
        <v>282</v>
      </c>
      <c r="B17" s="203"/>
      <c r="C17" s="203"/>
      <c r="D17" s="109"/>
    </row>
    <row r="18" spans="1:4" x14ac:dyDescent="0.25">
      <c r="A18" s="77" t="s">
        <v>283</v>
      </c>
      <c r="B18" s="142" t="str">
        <f>"24 May 2023"</f>
        <v>24 May 2023</v>
      </c>
      <c r="C18" s="79"/>
      <c r="D18" s="109"/>
    </row>
    <row r="19" spans="1:4" x14ac:dyDescent="0.25">
      <c r="A19" s="77" t="s">
        <v>284</v>
      </c>
      <c r="B19" s="142">
        <v>45014</v>
      </c>
      <c r="C19" s="79"/>
      <c r="D19" s="109"/>
    </row>
    <row r="20" spans="1:4" x14ac:dyDescent="0.25">
      <c r="A20" s="77" t="s">
        <v>285</v>
      </c>
      <c r="B20" s="79" t="s">
        <v>293</v>
      </c>
      <c r="C20" s="79"/>
      <c r="D20" s="109"/>
    </row>
    <row r="21" spans="1:4" x14ac:dyDescent="0.25">
      <c r="A21" s="77" t="s">
        <v>689</v>
      </c>
      <c r="B21" s="79" t="s">
        <v>294</v>
      </c>
      <c r="C21" s="79"/>
      <c r="D21" s="109"/>
    </row>
    <row r="23" spans="1:4" x14ac:dyDescent="0.25">
      <c r="B23" s="84" t="str">
        <f>HYPERLINK("#'Factor List'!A1","Back to Factor List")</f>
        <v>Back to Factor List</v>
      </c>
    </row>
    <row r="24" spans="1:4" x14ac:dyDescent="0.25">
      <c r="B24" s="84" t="str">
        <f>HYPERLINK("#'Assumptions'!A1","Assumptions")</f>
        <v>Assumptions</v>
      </c>
    </row>
    <row r="26" spans="1:4" ht="26" x14ac:dyDescent="0.25">
      <c r="A26" s="90" t="s">
        <v>412</v>
      </c>
      <c r="B26" s="90" t="s">
        <v>690</v>
      </c>
      <c r="C26" s="90" t="s">
        <v>694</v>
      </c>
      <c r="D26" s="90" t="s">
        <v>708</v>
      </c>
    </row>
    <row r="27" spans="1:4" x14ac:dyDescent="0.25">
      <c r="A27" s="91">
        <v>55</v>
      </c>
      <c r="B27" s="92">
        <v>23.59</v>
      </c>
      <c r="C27" s="92">
        <v>3.31</v>
      </c>
      <c r="D27" s="92"/>
    </row>
    <row r="28" spans="1:4" x14ac:dyDescent="0.25">
      <c r="A28" s="91">
        <v>56</v>
      </c>
      <c r="B28" s="92">
        <v>23</v>
      </c>
      <c r="C28" s="92">
        <v>3.33</v>
      </c>
      <c r="D28" s="92"/>
    </row>
    <row r="29" spans="1:4" x14ac:dyDescent="0.25">
      <c r="A29" s="91">
        <v>57</v>
      </c>
      <c r="B29" s="92">
        <v>22.4</v>
      </c>
      <c r="C29" s="92">
        <v>3.35</v>
      </c>
      <c r="D29" s="92"/>
    </row>
    <row r="30" spans="1:4" x14ac:dyDescent="0.25">
      <c r="A30" s="91">
        <v>58</v>
      </c>
      <c r="B30" s="92">
        <v>21.79</v>
      </c>
      <c r="C30" s="92">
        <v>3.37</v>
      </c>
      <c r="D30" s="92"/>
    </row>
    <row r="31" spans="1:4" x14ac:dyDescent="0.25">
      <c r="A31" s="91">
        <v>59</v>
      </c>
      <c r="B31" s="92">
        <v>21.17</v>
      </c>
      <c r="C31" s="92">
        <v>3.38</v>
      </c>
      <c r="D31" s="92"/>
    </row>
    <row r="32" spans="1:4" x14ac:dyDescent="0.25">
      <c r="A32" s="91">
        <v>60</v>
      </c>
      <c r="B32" s="92">
        <v>20.55</v>
      </c>
      <c r="C32" s="92">
        <v>3.39</v>
      </c>
      <c r="D32" s="92"/>
    </row>
    <row r="33" spans="1:4" x14ac:dyDescent="0.25">
      <c r="A33" s="91">
        <v>61</v>
      </c>
      <c r="B33" s="92">
        <v>19.93</v>
      </c>
      <c r="C33" s="92">
        <v>3.41</v>
      </c>
      <c r="D33" s="92"/>
    </row>
    <row r="34" spans="1:4" x14ac:dyDescent="0.25">
      <c r="A34" s="91">
        <v>62</v>
      </c>
      <c r="B34" s="92">
        <v>19.3</v>
      </c>
      <c r="C34" s="92">
        <v>3.42</v>
      </c>
      <c r="D34" s="92"/>
    </row>
    <row r="35" spans="1:4" x14ac:dyDescent="0.25">
      <c r="A35" s="91">
        <v>63</v>
      </c>
      <c r="B35" s="92">
        <v>18.66</v>
      </c>
      <c r="C35" s="92">
        <v>3.43</v>
      </c>
      <c r="D35" s="92"/>
    </row>
    <row r="36" spans="1:4" x14ac:dyDescent="0.25">
      <c r="A36" s="91">
        <v>64</v>
      </c>
      <c r="B36" s="92">
        <v>18.03</v>
      </c>
      <c r="C36" s="92">
        <v>3.31</v>
      </c>
      <c r="D36" s="92"/>
    </row>
    <row r="37" spans="1:4" x14ac:dyDescent="0.25">
      <c r="A37" s="91">
        <v>65</v>
      </c>
      <c r="B37" s="92">
        <v>17.38</v>
      </c>
      <c r="C37" s="92">
        <v>3.19</v>
      </c>
      <c r="D37" s="92"/>
    </row>
    <row r="38" spans="1:4" x14ac:dyDescent="0.25">
      <c r="A38" s="91">
        <v>66</v>
      </c>
      <c r="B38" s="92">
        <v>16.739999999999998</v>
      </c>
      <c r="C38" s="92">
        <v>3.19</v>
      </c>
      <c r="D38" s="92"/>
    </row>
    <row r="39" spans="1:4" x14ac:dyDescent="0.25">
      <c r="A39" s="91">
        <v>67</v>
      </c>
      <c r="B39" s="92">
        <v>16.09</v>
      </c>
      <c r="C39" s="92">
        <v>3.19</v>
      </c>
      <c r="D39" s="92"/>
    </row>
    <row r="40" spans="1:4" x14ac:dyDescent="0.25">
      <c r="A40" s="91">
        <v>68</v>
      </c>
      <c r="B40" s="92">
        <v>15.45</v>
      </c>
      <c r="C40" s="92">
        <v>3.19</v>
      </c>
      <c r="D40" s="92"/>
    </row>
    <row r="41" spans="1:4" x14ac:dyDescent="0.25">
      <c r="A41" s="91">
        <v>69</v>
      </c>
      <c r="B41" s="92">
        <v>14.8</v>
      </c>
      <c r="C41" s="92">
        <v>3.12</v>
      </c>
      <c r="D41" s="92">
        <v>2.91</v>
      </c>
    </row>
    <row r="42" spans="1:4" x14ac:dyDescent="0.25">
      <c r="A42" s="91">
        <v>70</v>
      </c>
      <c r="B42" s="92">
        <v>14.15</v>
      </c>
      <c r="C42" s="92">
        <v>3.05</v>
      </c>
      <c r="D42" s="92">
        <v>2.7</v>
      </c>
    </row>
    <row r="43" spans="1:4" x14ac:dyDescent="0.25">
      <c r="A43" s="91">
        <v>71</v>
      </c>
      <c r="B43" s="92">
        <v>13.5</v>
      </c>
      <c r="C43" s="92">
        <v>3.03</v>
      </c>
      <c r="D43" s="92">
        <v>2.5</v>
      </c>
    </row>
    <row r="44" spans="1:4" x14ac:dyDescent="0.25">
      <c r="A44" s="91">
        <v>72</v>
      </c>
      <c r="B44" s="92">
        <v>12.86</v>
      </c>
      <c r="C44" s="92">
        <v>3.01</v>
      </c>
      <c r="D44" s="92">
        <v>2.31</v>
      </c>
    </row>
    <row r="45" spans="1:4" x14ac:dyDescent="0.25">
      <c r="A45" s="91">
        <v>73</v>
      </c>
      <c r="B45" s="92">
        <v>12.22</v>
      </c>
      <c r="C45" s="92">
        <v>2.99</v>
      </c>
      <c r="D45" s="92">
        <v>2.13</v>
      </c>
    </row>
    <row r="46" spans="1:4" x14ac:dyDescent="0.25">
      <c r="A46" s="91">
        <v>74</v>
      </c>
      <c r="B46" s="92">
        <v>11.59</v>
      </c>
      <c r="C46" s="92">
        <v>2.83</v>
      </c>
      <c r="D46" s="92">
        <v>1.94</v>
      </c>
    </row>
    <row r="47" spans="1:4" x14ac:dyDescent="0.25">
      <c r="A47" s="91">
        <v>75</v>
      </c>
      <c r="B47" s="92">
        <v>10.96</v>
      </c>
      <c r="C47" s="92">
        <v>2.67</v>
      </c>
      <c r="D47" s="92">
        <v>1.76</v>
      </c>
    </row>
    <row r="48" spans="1:4" x14ac:dyDescent="0.25">
      <c r="A48" s="91">
        <v>76</v>
      </c>
      <c r="B48" s="92">
        <v>10.34</v>
      </c>
      <c r="C48" s="92">
        <v>2.63</v>
      </c>
      <c r="D48" s="92">
        <v>1.6</v>
      </c>
    </row>
    <row r="49" spans="1:4" x14ac:dyDescent="0.25">
      <c r="A49" s="91">
        <v>77</v>
      </c>
      <c r="B49" s="92">
        <v>9.73</v>
      </c>
      <c r="C49" s="92">
        <v>2.59</v>
      </c>
      <c r="D49" s="92">
        <v>1.45</v>
      </c>
    </row>
    <row r="50" spans="1:4" x14ac:dyDescent="0.25">
      <c r="A50" s="91">
        <v>78</v>
      </c>
      <c r="B50" s="92">
        <v>9.1300000000000008</v>
      </c>
      <c r="C50" s="92">
        <v>2.54</v>
      </c>
      <c r="D50" s="92">
        <v>1.31</v>
      </c>
    </row>
    <row r="51" spans="1:4" x14ac:dyDescent="0.25">
      <c r="A51" s="91">
        <v>79</v>
      </c>
      <c r="B51" s="92">
        <v>8.5500000000000007</v>
      </c>
      <c r="C51" s="92">
        <v>2.31</v>
      </c>
      <c r="D51" s="92">
        <v>1.1599999999999999</v>
      </c>
    </row>
    <row r="52" spans="1:4" x14ac:dyDescent="0.25">
      <c r="A52" s="91">
        <v>80</v>
      </c>
      <c r="B52" s="92">
        <v>7.98</v>
      </c>
      <c r="C52" s="92">
        <v>2.0699999999999998</v>
      </c>
      <c r="D52" s="92">
        <v>1.02</v>
      </c>
    </row>
    <row r="53" spans="1:4" x14ac:dyDescent="0.25">
      <c r="A53" s="91">
        <v>81</v>
      </c>
      <c r="B53" s="92">
        <v>7.43</v>
      </c>
      <c r="C53" s="92">
        <v>2.02</v>
      </c>
      <c r="D53" s="92">
        <v>0.91</v>
      </c>
    </row>
    <row r="54" spans="1:4" x14ac:dyDescent="0.25">
      <c r="A54" s="91">
        <v>82</v>
      </c>
      <c r="B54" s="92">
        <v>6.91</v>
      </c>
      <c r="C54" s="92">
        <v>1.95</v>
      </c>
      <c r="D54" s="92">
        <v>0.81</v>
      </c>
    </row>
    <row r="55" spans="1:4" x14ac:dyDescent="0.25">
      <c r="A55" s="91">
        <v>83</v>
      </c>
      <c r="B55" s="92">
        <v>6.4</v>
      </c>
      <c r="C55" s="92">
        <v>1.88</v>
      </c>
      <c r="D55" s="92">
        <v>0.72</v>
      </c>
    </row>
    <row r="56" spans="1:4" x14ac:dyDescent="0.25">
      <c r="A56" s="91">
        <v>84</v>
      </c>
      <c r="B56" s="92">
        <v>5.92</v>
      </c>
      <c r="C56" s="92">
        <v>1.63</v>
      </c>
      <c r="D56" s="92">
        <v>0.62</v>
      </c>
    </row>
    <row r="57" spans="1:4" x14ac:dyDescent="0.25">
      <c r="A57" s="91">
        <v>85</v>
      </c>
      <c r="B57" s="92">
        <v>5.46</v>
      </c>
      <c r="C57" s="92">
        <v>1.38</v>
      </c>
      <c r="D57" s="92">
        <v>0.53</v>
      </c>
    </row>
    <row r="58" spans="1:4" x14ac:dyDescent="0.25">
      <c r="A58" s="91">
        <v>86</v>
      </c>
      <c r="B58" s="92">
        <v>5.03</v>
      </c>
      <c r="C58" s="92">
        <v>1.32</v>
      </c>
      <c r="D58" s="92">
        <v>0.46</v>
      </c>
    </row>
    <row r="59" spans="1:4" x14ac:dyDescent="0.25">
      <c r="A59" s="91">
        <v>87</v>
      </c>
      <c r="B59" s="92">
        <v>4.62</v>
      </c>
      <c r="C59" s="92">
        <v>1.26</v>
      </c>
      <c r="D59" s="92">
        <v>0.4</v>
      </c>
    </row>
    <row r="60" spans="1:4" x14ac:dyDescent="0.25">
      <c r="A60" s="91">
        <v>88</v>
      </c>
      <c r="B60" s="92">
        <v>4.24</v>
      </c>
      <c r="C60" s="92">
        <v>1.19</v>
      </c>
      <c r="D60" s="92">
        <v>0.35</v>
      </c>
    </row>
    <row r="61" spans="1:4" x14ac:dyDescent="0.25">
      <c r="A61" s="91">
        <v>89</v>
      </c>
      <c r="B61" s="92">
        <v>3.88</v>
      </c>
      <c r="C61" s="92">
        <v>0.95</v>
      </c>
      <c r="D61" s="92">
        <v>0.28999999999999998</v>
      </c>
    </row>
    <row r="62" spans="1:4" x14ac:dyDescent="0.25">
      <c r="A62" s="91">
        <v>90</v>
      </c>
      <c r="B62" s="92">
        <v>3.55</v>
      </c>
      <c r="C62" s="92">
        <v>0.72</v>
      </c>
      <c r="D62" s="92">
        <v>0.23</v>
      </c>
    </row>
    <row r="63" spans="1:4" x14ac:dyDescent="0.25">
      <c r="A63" s="91">
        <v>91</v>
      </c>
      <c r="B63" s="92">
        <v>3.25</v>
      </c>
      <c r="C63" s="92">
        <v>0.68</v>
      </c>
      <c r="D63" s="92">
        <v>0.2</v>
      </c>
    </row>
    <row r="64" spans="1:4" x14ac:dyDescent="0.25">
      <c r="A64" s="91">
        <v>92</v>
      </c>
      <c r="B64" s="92">
        <v>2.98</v>
      </c>
      <c r="C64" s="92">
        <v>0.63</v>
      </c>
      <c r="D64" s="92">
        <v>0.17</v>
      </c>
    </row>
    <row r="65" spans="1:4" x14ac:dyDescent="0.25">
      <c r="A65" s="91">
        <v>93</v>
      </c>
      <c r="B65" s="92">
        <v>2.73</v>
      </c>
      <c r="C65" s="92">
        <v>0.59</v>
      </c>
      <c r="D65" s="92">
        <v>0.15</v>
      </c>
    </row>
    <row r="66" spans="1:4" x14ac:dyDescent="0.25">
      <c r="A66" s="91">
        <v>94</v>
      </c>
      <c r="B66" s="92">
        <v>2.5099999999999998</v>
      </c>
      <c r="C66" s="92">
        <v>0.55000000000000004</v>
      </c>
      <c r="D66" s="92">
        <v>0.13</v>
      </c>
    </row>
    <row r="67" spans="1:4" x14ac:dyDescent="0.25">
      <c r="A67" s="91">
        <v>95</v>
      </c>
      <c r="B67" s="92">
        <v>2.31</v>
      </c>
      <c r="C67" s="92">
        <v>0.51</v>
      </c>
      <c r="D67" s="92">
        <v>0.11</v>
      </c>
    </row>
  </sheetData>
  <sheetProtection algorithmName="SHA-512" hashValue="SuRnob+qcygEoCsC0TilurNR7v8dVjX6R7XAPuqSnTxcfTTQrLHxVTnv1JehOSVbw15wPXmsGHuhVkYAJEsB9w==" saltValue="wH6hiOR6akq8HnLUpHEDvQ==" spinCount="100000" sheet="1" objects="1" scenarios="1"/>
  <conditionalFormatting sqref="A26:A67">
    <cfRule type="expression" dxfId="1569" priority="29" stopIfTrue="1">
      <formula>MOD(ROW(),2)=0</formula>
    </cfRule>
    <cfRule type="expression" dxfId="1568" priority="30" stopIfTrue="1">
      <formula>MOD(ROW(),2)&lt;&gt;0</formula>
    </cfRule>
  </conditionalFormatting>
  <conditionalFormatting sqref="B26:D67">
    <cfRule type="expression" dxfId="1567" priority="31" stopIfTrue="1">
      <formula>MOD(ROW(),2)=0</formula>
    </cfRule>
    <cfRule type="expression" dxfId="1566" priority="32" stopIfTrue="1">
      <formula>MOD(ROW(),2)&lt;&gt;0</formula>
    </cfRule>
  </conditionalFormatting>
  <conditionalFormatting sqref="D6:D21">
    <cfRule type="expression" dxfId="1565" priority="21" stopIfTrue="1">
      <formula>MOD(ROW(),2)=0</formula>
    </cfRule>
    <cfRule type="expression" dxfId="1564" priority="22" stopIfTrue="1">
      <formula>MOD(ROW(),2)&lt;&gt;0</formula>
    </cfRule>
  </conditionalFormatting>
  <conditionalFormatting sqref="A13">
    <cfRule type="expression" dxfId="1563" priority="17" stopIfTrue="1">
      <formula>MOD(ROW(),2)=0</formula>
    </cfRule>
    <cfRule type="expression" dxfId="1562" priority="18" stopIfTrue="1">
      <formula>MOD(ROW(),2)&lt;&gt;0</formula>
    </cfRule>
  </conditionalFormatting>
  <conditionalFormatting sqref="A6:A12 A14:A21">
    <cfRule type="expression" dxfId="1561" priority="19" stopIfTrue="1">
      <formula>MOD(ROW(),2)=0</formula>
    </cfRule>
    <cfRule type="expression" dxfId="1560" priority="20" stopIfTrue="1">
      <formula>MOD(ROW(),2)&lt;&gt;0</formula>
    </cfRule>
  </conditionalFormatting>
  <conditionalFormatting sqref="B6:C16">
    <cfRule type="expression" dxfId="1559" priority="9" stopIfTrue="1">
      <formula>MOD(ROW(),2)=0</formula>
    </cfRule>
    <cfRule type="expression" dxfId="1558" priority="10" stopIfTrue="1">
      <formula>MOD(ROW(),2)&lt;&gt;0</formula>
    </cfRule>
  </conditionalFormatting>
  <conditionalFormatting sqref="B18:C18 B17">
    <cfRule type="expression" dxfId="1557" priority="11" stopIfTrue="1">
      <formula>MOD(ROW(),2)=0</formula>
    </cfRule>
    <cfRule type="expression" dxfId="1556" priority="12" stopIfTrue="1">
      <formula>MOD(ROW(),2)&lt;&gt;0</formula>
    </cfRule>
  </conditionalFormatting>
  <conditionalFormatting sqref="C17">
    <cfRule type="expression" dxfId="1555" priority="7" stopIfTrue="1">
      <formula>MOD(ROW(),2)=0</formula>
    </cfRule>
    <cfRule type="expression" dxfId="1554" priority="8" stopIfTrue="1">
      <formula>MOD(ROW(),2)&lt;&gt;0</formula>
    </cfRule>
  </conditionalFormatting>
  <conditionalFormatting sqref="B20:B21">
    <cfRule type="expression" dxfId="1553" priority="3" stopIfTrue="1">
      <formula>MOD(ROW(),2)=0</formula>
    </cfRule>
    <cfRule type="expression" dxfId="1552" priority="4" stopIfTrue="1">
      <formula>MOD(ROW(),2)&lt;&gt;0</formula>
    </cfRule>
  </conditionalFormatting>
  <conditionalFormatting sqref="C19:C21">
    <cfRule type="expression" dxfId="1551" priority="5" stopIfTrue="1">
      <formula>MOD(ROW(),2)=0</formula>
    </cfRule>
    <cfRule type="expression" dxfId="1550" priority="6" stopIfTrue="1">
      <formula>MOD(ROW(),2)&lt;&gt;0</formula>
    </cfRule>
  </conditionalFormatting>
  <conditionalFormatting sqref="B19">
    <cfRule type="expression" dxfId="1549" priority="1" stopIfTrue="1">
      <formula>MOD(ROW(),2)=0</formula>
    </cfRule>
    <cfRule type="expression" dxfId="1548" priority="2" stopIfTrue="1">
      <formula>MOD(ROW(),2)&lt;&gt;0</formula>
    </cfRule>
  </conditionalFormatting>
  <hyperlinks>
    <hyperlink ref="B24" location="Assumptions!A1" display="Assumptions" xr:uid="{24277A67-DF08-4813-97E7-45CA37C1809E}"/>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55"/>
  <dimension ref="A1:K67"/>
  <sheetViews>
    <sheetView showGridLines="0" zoomScale="85" zoomScaleNormal="85" workbookViewId="0">
      <selection activeCell="A4" sqref="A4"/>
    </sheetView>
  </sheetViews>
  <sheetFormatPr defaultColWidth="10" defaultRowHeight="12.5" x14ac:dyDescent="0.25"/>
  <cols>
    <col min="1" max="1" width="31.6328125" style="28" customWidth="1"/>
    <col min="2" max="4" width="22.6328125" style="28" customWidth="1"/>
    <col min="5"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PenCE - x-306</v>
      </c>
      <c r="B3" s="43"/>
      <c r="C3" s="43"/>
      <c r="D3" s="43"/>
      <c r="E3" s="43"/>
      <c r="F3" s="43"/>
      <c r="G3" s="43"/>
      <c r="H3" s="43"/>
      <c r="I3" s="43"/>
    </row>
    <row r="4" spans="1:11" x14ac:dyDescent="0.25">
      <c r="A4" s="45"/>
    </row>
    <row r="6" spans="1:11" ht="13" x14ac:dyDescent="0.3">
      <c r="A6" s="76" t="s">
        <v>606</v>
      </c>
      <c r="B6" s="78" t="s">
        <v>607</v>
      </c>
      <c r="C6" s="78"/>
      <c r="D6" s="109"/>
    </row>
    <row r="7" spans="1:11" x14ac:dyDescent="0.25">
      <c r="A7" s="77" t="s">
        <v>273</v>
      </c>
      <c r="B7" s="79" t="s">
        <v>72</v>
      </c>
      <c r="C7" s="79"/>
      <c r="D7" s="109"/>
    </row>
    <row r="8" spans="1:11" x14ac:dyDescent="0.25">
      <c r="A8" s="77" t="s">
        <v>274</v>
      </c>
      <c r="B8" s="79">
        <v>2006</v>
      </c>
      <c r="C8" s="79"/>
      <c r="D8" s="109"/>
    </row>
    <row r="9" spans="1:11" x14ac:dyDescent="0.25">
      <c r="A9" s="77" t="s">
        <v>275</v>
      </c>
      <c r="B9" s="79" t="s">
        <v>367</v>
      </c>
      <c r="C9" s="79"/>
      <c r="D9" s="109"/>
    </row>
    <row r="10" spans="1:11" ht="25" x14ac:dyDescent="0.25">
      <c r="A10" s="77" t="s">
        <v>6</v>
      </c>
      <c r="B10" s="79" t="s">
        <v>368</v>
      </c>
      <c r="C10" s="79"/>
      <c r="D10" s="109"/>
    </row>
    <row r="11" spans="1:11" x14ac:dyDescent="0.25">
      <c r="A11" s="77" t="s">
        <v>276</v>
      </c>
      <c r="B11" s="79" t="s">
        <v>299</v>
      </c>
      <c r="C11" s="79"/>
      <c r="D11" s="109"/>
    </row>
    <row r="12" spans="1:11" x14ac:dyDescent="0.25">
      <c r="A12" s="77" t="s">
        <v>277</v>
      </c>
      <c r="B12" s="79" t="s">
        <v>290</v>
      </c>
      <c r="C12" s="79"/>
      <c r="D12" s="109"/>
    </row>
    <row r="13" spans="1:11" x14ac:dyDescent="0.25">
      <c r="A13" s="200" t="s">
        <v>614</v>
      </c>
      <c r="B13" s="79">
        <v>1</v>
      </c>
      <c r="C13" s="79"/>
      <c r="D13" s="109"/>
    </row>
    <row r="14" spans="1:11" x14ac:dyDescent="0.25">
      <c r="A14" s="77" t="s">
        <v>279</v>
      </c>
      <c r="B14" s="79">
        <v>306</v>
      </c>
      <c r="C14" s="79"/>
      <c r="D14" s="109"/>
    </row>
    <row r="15" spans="1:11" x14ac:dyDescent="0.25">
      <c r="A15" s="77" t="s">
        <v>617</v>
      </c>
      <c r="B15" s="79">
        <v>306</v>
      </c>
      <c r="C15" s="79"/>
      <c r="D15" s="109"/>
    </row>
    <row r="16" spans="1:11" x14ac:dyDescent="0.25">
      <c r="A16" s="77" t="s">
        <v>281</v>
      </c>
      <c r="B16" s="79" t="s">
        <v>381</v>
      </c>
      <c r="C16" s="79"/>
      <c r="D16" s="109"/>
    </row>
    <row r="17" spans="1:4" x14ac:dyDescent="0.25">
      <c r="A17" s="77" t="s">
        <v>282</v>
      </c>
      <c r="B17" s="203"/>
      <c r="C17" s="203"/>
      <c r="D17" s="109"/>
    </row>
    <row r="18" spans="1:4" x14ac:dyDescent="0.25">
      <c r="A18" s="77" t="s">
        <v>283</v>
      </c>
      <c r="B18" s="142" t="str">
        <f>"24 May 2023"</f>
        <v>24 May 2023</v>
      </c>
      <c r="C18" s="79"/>
      <c r="D18" s="109"/>
    </row>
    <row r="19" spans="1:4" x14ac:dyDescent="0.25">
      <c r="A19" s="77" t="s">
        <v>284</v>
      </c>
      <c r="B19" s="142">
        <v>45014</v>
      </c>
      <c r="C19" s="79"/>
      <c r="D19" s="109"/>
    </row>
    <row r="20" spans="1:4" x14ac:dyDescent="0.25">
      <c r="A20" s="77" t="s">
        <v>285</v>
      </c>
      <c r="B20" s="79" t="s">
        <v>293</v>
      </c>
      <c r="C20" s="79"/>
      <c r="D20" s="109"/>
    </row>
    <row r="21" spans="1:4" x14ac:dyDescent="0.25">
      <c r="A21" s="77" t="s">
        <v>689</v>
      </c>
      <c r="B21" s="79" t="s">
        <v>294</v>
      </c>
      <c r="C21" s="79"/>
      <c r="D21" s="109"/>
    </row>
    <row r="23" spans="1:4" x14ac:dyDescent="0.25">
      <c r="B23" s="84" t="str">
        <f>HYPERLINK("#'Factor List'!A1","Back to Factor List")</f>
        <v>Back to Factor List</v>
      </c>
    </row>
    <row r="24" spans="1:4" x14ac:dyDescent="0.25">
      <c r="B24" s="84" t="str">
        <f>HYPERLINK("#'Assumptions'!A1","Assumptions")</f>
        <v>Assumptions</v>
      </c>
    </row>
    <row r="26" spans="1:4" ht="26" x14ac:dyDescent="0.25">
      <c r="A26" s="90" t="s">
        <v>412</v>
      </c>
      <c r="B26" s="90" t="s">
        <v>690</v>
      </c>
      <c r="C26" s="90" t="s">
        <v>694</v>
      </c>
      <c r="D26" s="90" t="s">
        <v>708</v>
      </c>
    </row>
    <row r="27" spans="1:4" x14ac:dyDescent="0.25">
      <c r="A27" s="91">
        <v>55</v>
      </c>
      <c r="B27" s="92">
        <v>23.59</v>
      </c>
      <c r="C27" s="92">
        <v>3.31</v>
      </c>
      <c r="D27" s="92"/>
    </row>
    <row r="28" spans="1:4" x14ac:dyDescent="0.25">
      <c r="A28" s="91">
        <v>56</v>
      </c>
      <c r="B28" s="92">
        <v>23</v>
      </c>
      <c r="C28" s="92">
        <v>3.33</v>
      </c>
      <c r="D28" s="92"/>
    </row>
    <row r="29" spans="1:4" x14ac:dyDescent="0.25">
      <c r="A29" s="91">
        <v>57</v>
      </c>
      <c r="B29" s="92">
        <v>22.4</v>
      </c>
      <c r="C29" s="92">
        <v>3.35</v>
      </c>
      <c r="D29" s="92"/>
    </row>
    <row r="30" spans="1:4" x14ac:dyDescent="0.25">
      <c r="A30" s="91">
        <v>58</v>
      </c>
      <c r="B30" s="92">
        <v>21.79</v>
      </c>
      <c r="C30" s="92">
        <v>3.37</v>
      </c>
      <c r="D30" s="92"/>
    </row>
    <row r="31" spans="1:4" x14ac:dyDescent="0.25">
      <c r="A31" s="91">
        <v>59</v>
      </c>
      <c r="B31" s="92">
        <v>21.17</v>
      </c>
      <c r="C31" s="92">
        <v>3.38</v>
      </c>
      <c r="D31" s="92"/>
    </row>
    <row r="32" spans="1:4" x14ac:dyDescent="0.25">
      <c r="A32" s="91">
        <v>60</v>
      </c>
      <c r="B32" s="92">
        <v>20.55</v>
      </c>
      <c r="C32" s="92">
        <v>3.39</v>
      </c>
      <c r="D32" s="92"/>
    </row>
    <row r="33" spans="1:4" x14ac:dyDescent="0.25">
      <c r="A33" s="91">
        <v>61</v>
      </c>
      <c r="B33" s="92">
        <v>19.93</v>
      </c>
      <c r="C33" s="92">
        <v>3.41</v>
      </c>
      <c r="D33" s="92"/>
    </row>
    <row r="34" spans="1:4" x14ac:dyDescent="0.25">
      <c r="A34" s="91">
        <v>62</v>
      </c>
      <c r="B34" s="92">
        <v>19.3</v>
      </c>
      <c r="C34" s="92">
        <v>3.42</v>
      </c>
      <c r="D34" s="92"/>
    </row>
    <row r="35" spans="1:4" x14ac:dyDescent="0.25">
      <c r="A35" s="91">
        <v>63</v>
      </c>
      <c r="B35" s="92">
        <v>18.66</v>
      </c>
      <c r="C35" s="92">
        <v>3.43</v>
      </c>
      <c r="D35" s="92"/>
    </row>
    <row r="36" spans="1:4" x14ac:dyDescent="0.25">
      <c r="A36" s="91">
        <v>64</v>
      </c>
      <c r="B36" s="92">
        <v>18.03</v>
      </c>
      <c r="C36" s="92">
        <v>3.31</v>
      </c>
      <c r="D36" s="92"/>
    </row>
    <row r="37" spans="1:4" x14ac:dyDescent="0.25">
      <c r="A37" s="91">
        <v>65</v>
      </c>
      <c r="B37" s="92">
        <v>17.38</v>
      </c>
      <c r="C37" s="92">
        <v>3.19</v>
      </c>
      <c r="D37" s="92"/>
    </row>
    <row r="38" spans="1:4" x14ac:dyDescent="0.25">
      <c r="A38" s="91">
        <v>66</v>
      </c>
      <c r="B38" s="92">
        <v>16.739999999999998</v>
      </c>
      <c r="C38" s="92">
        <v>3.19</v>
      </c>
      <c r="D38" s="92"/>
    </row>
    <row r="39" spans="1:4" x14ac:dyDescent="0.25">
      <c r="A39" s="91">
        <v>67</v>
      </c>
      <c r="B39" s="92">
        <v>16.09</v>
      </c>
      <c r="C39" s="92">
        <v>3.19</v>
      </c>
      <c r="D39" s="92"/>
    </row>
    <row r="40" spans="1:4" x14ac:dyDescent="0.25">
      <c r="A40" s="91">
        <v>68</v>
      </c>
      <c r="B40" s="92">
        <v>15.45</v>
      </c>
      <c r="C40" s="92">
        <v>3.19</v>
      </c>
      <c r="D40" s="92"/>
    </row>
    <row r="41" spans="1:4" x14ac:dyDescent="0.25">
      <c r="A41" s="91">
        <v>69</v>
      </c>
      <c r="B41" s="92">
        <v>14.8</v>
      </c>
      <c r="C41" s="92">
        <v>3.12</v>
      </c>
      <c r="D41" s="92">
        <v>2.65</v>
      </c>
    </row>
    <row r="42" spans="1:4" x14ac:dyDescent="0.25">
      <c r="A42" s="91">
        <v>70</v>
      </c>
      <c r="B42" s="92">
        <v>14.15</v>
      </c>
      <c r="C42" s="92">
        <v>3.05</v>
      </c>
      <c r="D42" s="92">
        <v>2.4500000000000002</v>
      </c>
    </row>
    <row r="43" spans="1:4" x14ac:dyDescent="0.25">
      <c r="A43" s="91">
        <v>71</v>
      </c>
      <c r="B43" s="92">
        <v>13.5</v>
      </c>
      <c r="C43" s="92">
        <v>3.03</v>
      </c>
      <c r="D43" s="92">
        <v>2.25</v>
      </c>
    </row>
    <row r="44" spans="1:4" x14ac:dyDescent="0.25">
      <c r="A44" s="91">
        <v>72</v>
      </c>
      <c r="B44" s="92">
        <v>12.86</v>
      </c>
      <c r="C44" s="92">
        <v>3.01</v>
      </c>
      <c r="D44" s="92">
        <v>2.0699999999999998</v>
      </c>
    </row>
    <row r="45" spans="1:4" x14ac:dyDescent="0.25">
      <c r="A45" s="91">
        <v>73</v>
      </c>
      <c r="B45" s="92">
        <v>12.22</v>
      </c>
      <c r="C45" s="92">
        <v>2.99</v>
      </c>
      <c r="D45" s="92">
        <v>1.89</v>
      </c>
    </row>
    <row r="46" spans="1:4" x14ac:dyDescent="0.25">
      <c r="A46" s="91">
        <v>74</v>
      </c>
      <c r="B46" s="92">
        <v>11.59</v>
      </c>
      <c r="C46" s="92">
        <v>2.83</v>
      </c>
      <c r="D46" s="92">
        <v>1.72</v>
      </c>
    </row>
    <row r="47" spans="1:4" x14ac:dyDescent="0.25">
      <c r="A47" s="91">
        <v>75</v>
      </c>
      <c r="B47" s="92">
        <v>10.96</v>
      </c>
      <c r="C47" s="92">
        <v>2.67</v>
      </c>
      <c r="D47" s="92">
        <v>1.56</v>
      </c>
    </row>
    <row r="48" spans="1:4" x14ac:dyDescent="0.25">
      <c r="A48" s="91">
        <v>76</v>
      </c>
      <c r="B48" s="92">
        <v>10.34</v>
      </c>
      <c r="C48" s="92">
        <v>2.63</v>
      </c>
      <c r="D48" s="92">
        <v>1.41</v>
      </c>
    </row>
    <row r="49" spans="1:4" x14ac:dyDescent="0.25">
      <c r="A49" s="91">
        <v>77</v>
      </c>
      <c r="B49" s="92">
        <v>9.73</v>
      </c>
      <c r="C49" s="92">
        <v>2.59</v>
      </c>
      <c r="D49" s="92">
        <v>1.26</v>
      </c>
    </row>
    <row r="50" spans="1:4" x14ac:dyDescent="0.25">
      <c r="A50" s="91">
        <v>78</v>
      </c>
      <c r="B50" s="92">
        <v>9.1300000000000008</v>
      </c>
      <c r="C50" s="92">
        <v>2.54</v>
      </c>
      <c r="D50" s="92">
        <v>1.1299999999999999</v>
      </c>
    </row>
    <row r="51" spans="1:4" x14ac:dyDescent="0.25">
      <c r="A51" s="91">
        <v>79</v>
      </c>
      <c r="B51" s="92">
        <v>8.5500000000000007</v>
      </c>
      <c r="C51" s="92">
        <v>2.31</v>
      </c>
      <c r="D51" s="92">
        <v>1</v>
      </c>
    </row>
    <row r="52" spans="1:4" x14ac:dyDescent="0.25">
      <c r="A52" s="91">
        <v>80</v>
      </c>
      <c r="B52" s="92">
        <v>7.98</v>
      </c>
      <c r="C52" s="92">
        <v>2.0699999999999998</v>
      </c>
      <c r="D52" s="92">
        <v>0.89</v>
      </c>
    </row>
    <row r="53" spans="1:4" x14ac:dyDescent="0.25">
      <c r="A53" s="91">
        <v>81</v>
      </c>
      <c r="B53" s="92">
        <v>7.43</v>
      </c>
      <c r="C53" s="92">
        <v>2.02</v>
      </c>
      <c r="D53" s="92">
        <v>0.78</v>
      </c>
    </row>
    <row r="54" spans="1:4" x14ac:dyDescent="0.25">
      <c r="A54" s="91">
        <v>82</v>
      </c>
      <c r="B54" s="92">
        <v>6.91</v>
      </c>
      <c r="C54" s="92">
        <v>1.95</v>
      </c>
      <c r="D54" s="92">
        <v>0.68</v>
      </c>
    </row>
    <row r="55" spans="1:4" x14ac:dyDescent="0.25">
      <c r="A55" s="91">
        <v>83</v>
      </c>
      <c r="B55" s="92">
        <v>6.4</v>
      </c>
      <c r="C55" s="92">
        <v>1.88</v>
      </c>
      <c r="D55" s="92">
        <v>0.6</v>
      </c>
    </row>
    <row r="56" spans="1:4" x14ac:dyDescent="0.25">
      <c r="A56" s="91">
        <v>84</v>
      </c>
      <c r="B56" s="92">
        <v>5.92</v>
      </c>
      <c r="C56" s="92">
        <v>1.63</v>
      </c>
      <c r="D56" s="92">
        <v>0.52</v>
      </c>
    </row>
    <row r="57" spans="1:4" x14ac:dyDescent="0.25">
      <c r="A57" s="91">
        <v>85</v>
      </c>
      <c r="B57" s="92">
        <v>5.46</v>
      </c>
      <c r="C57" s="92">
        <v>1.38</v>
      </c>
      <c r="D57" s="92">
        <v>0.45</v>
      </c>
    </row>
    <row r="58" spans="1:4" x14ac:dyDescent="0.25">
      <c r="A58" s="91">
        <v>86</v>
      </c>
      <c r="B58" s="92">
        <v>5.03</v>
      </c>
      <c r="C58" s="92">
        <v>1.32</v>
      </c>
      <c r="D58" s="92">
        <v>0.38</v>
      </c>
    </row>
    <row r="59" spans="1:4" x14ac:dyDescent="0.25">
      <c r="A59" s="91">
        <v>87</v>
      </c>
      <c r="B59" s="92">
        <v>4.62</v>
      </c>
      <c r="C59" s="92">
        <v>1.26</v>
      </c>
      <c r="D59" s="92">
        <v>0.33</v>
      </c>
    </row>
    <row r="60" spans="1:4" x14ac:dyDescent="0.25">
      <c r="A60" s="91">
        <v>88</v>
      </c>
      <c r="B60" s="92">
        <v>4.24</v>
      </c>
      <c r="C60" s="92">
        <v>1.19</v>
      </c>
      <c r="D60" s="92">
        <v>0.28000000000000003</v>
      </c>
    </row>
    <row r="61" spans="1:4" x14ac:dyDescent="0.25">
      <c r="A61" s="91">
        <v>89</v>
      </c>
      <c r="B61" s="92">
        <v>3.88</v>
      </c>
      <c r="C61" s="92">
        <v>0.95</v>
      </c>
      <c r="D61" s="92">
        <v>0.24</v>
      </c>
    </row>
    <row r="62" spans="1:4" x14ac:dyDescent="0.25">
      <c r="A62" s="91">
        <v>90</v>
      </c>
      <c r="B62" s="92">
        <v>3.55</v>
      </c>
      <c r="C62" s="92">
        <v>0.72</v>
      </c>
      <c r="D62" s="92">
        <v>0.2</v>
      </c>
    </row>
    <row r="63" spans="1:4" x14ac:dyDescent="0.25">
      <c r="A63" s="91">
        <v>91</v>
      </c>
      <c r="B63" s="92">
        <v>3.25</v>
      </c>
      <c r="C63" s="92">
        <v>0.68</v>
      </c>
      <c r="D63" s="92">
        <v>0.17</v>
      </c>
    </row>
    <row r="64" spans="1:4" x14ac:dyDescent="0.25">
      <c r="A64" s="91">
        <v>92</v>
      </c>
      <c r="B64" s="92">
        <v>2.98</v>
      </c>
      <c r="C64" s="92">
        <v>0.63</v>
      </c>
      <c r="D64" s="92">
        <v>0.15</v>
      </c>
    </row>
    <row r="65" spans="1:4" x14ac:dyDescent="0.25">
      <c r="A65" s="91">
        <v>93</v>
      </c>
      <c r="B65" s="92">
        <v>2.73</v>
      </c>
      <c r="C65" s="92">
        <v>0.59</v>
      </c>
      <c r="D65" s="92">
        <v>0.12</v>
      </c>
    </row>
    <row r="66" spans="1:4" x14ac:dyDescent="0.25">
      <c r="A66" s="91">
        <v>94</v>
      </c>
      <c r="B66" s="92">
        <v>2.5099999999999998</v>
      </c>
      <c r="C66" s="92">
        <v>0.55000000000000004</v>
      </c>
      <c r="D66" s="92">
        <v>0.1</v>
      </c>
    </row>
    <row r="67" spans="1:4" x14ac:dyDescent="0.25">
      <c r="A67" s="91">
        <v>95</v>
      </c>
      <c r="B67" s="92">
        <v>2.31</v>
      </c>
      <c r="C67" s="92">
        <v>0.51</v>
      </c>
      <c r="D67" s="92">
        <v>0.09</v>
      </c>
    </row>
  </sheetData>
  <sheetProtection algorithmName="SHA-512" hashValue="uWf+0CmjZ4NM01vIqlsXuAL/Dcy6nRlxBQnt8F5Q5oNNmJA7Xu8fFfiVKkr2AxC684PPCxtV4o34VoCw+vuJiA==" saltValue="tip2WAlKmhMptfrASzhvcw==" spinCount="100000" sheet="1" objects="1" scenarios="1"/>
  <conditionalFormatting sqref="A26:A67">
    <cfRule type="expression" dxfId="1547" priority="29" stopIfTrue="1">
      <formula>MOD(ROW(),2)=0</formula>
    </cfRule>
    <cfRule type="expression" dxfId="1546" priority="30" stopIfTrue="1">
      <formula>MOD(ROW(),2)&lt;&gt;0</formula>
    </cfRule>
  </conditionalFormatting>
  <conditionalFormatting sqref="B26:D67">
    <cfRule type="expression" dxfId="1545" priority="31" stopIfTrue="1">
      <formula>MOD(ROW(),2)=0</formula>
    </cfRule>
    <cfRule type="expression" dxfId="1544" priority="32" stopIfTrue="1">
      <formula>MOD(ROW(),2)&lt;&gt;0</formula>
    </cfRule>
  </conditionalFormatting>
  <conditionalFormatting sqref="D6:D21">
    <cfRule type="expression" dxfId="1543" priority="21" stopIfTrue="1">
      <formula>MOD(ROW(),2)=0</formula>
    </cfRule>
    <cfRule type="expression" dxfId="1542" priority="22" stopIfTrue="1">
      <formula>MOD(ROW(),2)&lt;&gt;0</formula>
    </cfRule>
  </conditionalFormatting>
  <conditionalFormatting sqref="A13">
    <cfRule type="expression" dxfId="1541" priority="17" stopIfTrue="1">
      <formula>MOD(ROW(),2)=0</formula>
    </cfRule>
    <cfRule type="expression" dxfId="1540" priority="18" stopIfTrue="1">
      <formula>MOD(ROW(),2)&lt;&gt;0</formula>
    </cfRule>
  </conditionalFormatting>
  <conditionalFormatting sqref="A6:A12 A14:A21">
    <cfRule type="expression" dxfId="1539" priority="19" stopIfTrue="1">
      <formula>MOD(ROW(),2)=0</formula>
    </cfRule>
    <cfRule type="expression" dxfId="1538" priority="20" stopIfTrue="1">
      <formula>MOD(ROW(),2)&lt;&gt;0</formula>
    </cfRule>
  </conditionalFormatting>
  <conditionalFormatting sqref="B6:C16">
    <cfRule type="expression" dxfId="1537" priority="9" stopIfTrue="1">
      <formula>MOD(ROW(),2)=0</formula>
    </cfRule>
    <cfRule type="expression" dxfId="1536" priority="10" stopIfTrue="1">
      <formula>MOD(ROW(),2)&lt;&gt;0</formula>
    </cfRule>
  </conditionalFormatting>
  <conditionalFormatting sqref="B18:C18 B17">
    <cfRule type="expression" dxfId="1535" priority="11" stopIfTrue="1">
      <formula>MOD(ROW(),2)=0</formula>
    </cfRule>
    <cfRule type="expression" dxfId="1534" priority="12" stopIfTrue="1">
      <formula>MOD(ROW(),2)&lt;&gt;0</formula>
    </cfRule>
  </conditionalFormatting>
  <conditionalFormatting sqref="C17">
    <cfRule type="expression" dxfId="1533" priority="7" stopIfTrue="1">
      <formula>MOD(ROW(),2)=0</formula>
    </cfRule>
    <cfRule type="expression" dxfId="1532" priority="8" stopIfTrue="1">
      <formula>MOD(ROW(),2)&lt;&gt;0</formula>
    </cfRule>
  </conditionalFormatting>
  <conditionalFormatting sqref="B20:B21">
    <cfRule type="expression" dxfId="1531" priority="3" stopIfTrue="1">
      <formula>MOD(ROW(),2)=0</formula>
    </cfRule>
    <cfRule type="expression" dxfId="1530" priority="4" stopIfTrue="1">
      <formula>MOD(ROW(),2)&lt;&gt;0</formula>
    </cfRule>
  </conditionalFormatting>
  <conditionalFormatting sqref="C19:C21">
    <cfRule type="expression" dxfId="1529" priority="5" stopIfTrue="1">
      <formula>MOD(ROW(),2)=0</formula>
    </cfRule>
    <cfRule type="expression" dxfId="1528" priority="6" stopIfTrue="1">
      <formula>MOD(ROW(),2)&lt;&gt;0</formula>
    </cfRule>
  </conditionalFormatting>
  <conditionalFormatting sqref="B19">
    <cfRule type="expression" dxfId="1527" priority="1" stopIfTrue="1">
      <formula>MOD(ROW(),2)=0</formula>
    </cfRule>
    <cfRule type="expression" dxfId="1526" priority="2" stopIfTrue="1">
      <formula>MOD(ROW(),2)&lt;&gt;0</formula>
    </cfRule>
  </conditionalFormatting>
  <hyperlinks>
    <hyperlink ref="B24" location="Assumptions!A1" display="Assumptions" xr:uid="{F756A310-53DE-4DBE-8C88-79373917F5BC}"/>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56"/>
  <dimension ref="A1:K102"/>
  <sheetViews>
    <sheetView showGridLines="0" zoomScale="85" zoomScaleNormal="85" workbookViewId="0">
      <selection activeCell="A4" sqref="A4"/>
    </sheetView>
  </sheetViews>
  <sheetFormatPr defaultColWidth="10" defaultRowHeight="12.5" x14ac:dyDescent="0.25"/>
  <cols>
    <col min="1" max="1" width="31.6328125" style="28" customWidth="1"/>
    <col min="2" max="4" width="22.6328125" style="28" customWidth="1"/>
    <col min="5"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PenCE - x-307</v>
      </c>
      <c r="B3" s="43"/>
      <c r="C3" s="43"/>
      <c r="D3" s="43"/>
      <c r="E3" s="43"/>
      <c r="F3" s="43"/>
      <c r="G3" s="43"/>
      <c r="H3" s="43"/>
      <c r="I3" s="43"/>
    </row>
    <row r="4" spans="1:11" x14ac:dyDescent="0.25">
      <c r="A4" s="45"/>
    </row>
    <row r="6" spans="1:11" ht="13" x14ac:dyDescent="0.3">
      <c r="A6" s="76" t="s">
        <v>606</v>
      </c>
      <c r="B6" s="78" t="s">
        <v>607</v>
      </c>
      <c r="C6" s="78"/>
      <c r="D6" s="109"/>
    </row>
    <row r="7" spans="1:11" x14ac:dyDescent="0.25">
      <c r="A7" s="77" t="s">
        <v>273</v>
      </c>
      <c r="B7" s="79" t="s">
        <v>72</v>
      </c>
      <c r="C7" s="79"/>
      <c r="D7" s="109"/>
    </row>
    <row r="8" spans="1:11" x14ac:dyDescent="0.25">
      <c r="A8" s="77" t="s">
        <v>274</v>
      </c>
      <c r="B8" s="79">
        <v>2006</v>
      </c>
      <c r="C8" s="79"/>
      <c r="D8" s="109"/>
    </row>
    <row r="9" spans="1:11" x14ac:dyDescent="0.25">
      <c r="A9" s="77" t="s">
        <v>275</v>
      </c>
      <c r="B9" s="79" t="s">
        <v>367</v>
      </c>
      <c r="C9" s="79"/>
      <c r="D9" s="109"/>
    </row>
    <row r="10" spans="1:11" ht="25" x14ac:dyDescent="0.25">
      <c r="A10" s="77" t="s">
        <v>6</v>
      </c>
      <c r="B10" s="79" t="s">
        <v>382</v>
      </c>
      <c r="C10" s="79"/>
      <c r="D10" s="109"/>
    </row>
    <row r="11" spans="1:11" x14ac:dyDescent="0.25">
      <c r="A11" s="77" t="s">
        <v>276</v>
      </c>
      <c r="B11" s="79" t="s">
        <v>289</v>
      </c>
      <c r="C11" s="79"/>
      <c r="D11" s="109"/>
    </row>
    <row r="12" spans="1:11" x14ac:dyDescent="0.25">
      <c r="A12" s="77" t="s">
        <v>277</v>
      </c>
      <c r="B12" s="79" t="s">
        <v>290</v>
      </c>
      <c r="C12" s="79"/>
      <c r="D12" s="109"/>
    </row>
    <row r="13" spans="1:11" x14ac:dyDescent="0.25">
      <c r="A13" s="200" t="s">
        <v>614</v>
      </c>
      <c r="B13" s="79">
        <v>1</v>
      </c>
      <c r="C13" s="79"/>
      <c r="D13" s="109"/>
    </row>
    <row r="14" spans="1:11" x14ac:dyDescent="0.25">
      <c r="A14" s="77" t="s">
        <v>279</v>
      </c>
      <c r="B14" s="79">
        <v>307</v>
      </c>
      <c r="C14" s="79"/>
      <c r="D14" s="109"/>
    </row>
    <row r="15" spans="1:11" x14ac:dyDescent="0.25">
      <c r="A15" s="77" t="s">
        <v>617</v>
      </c>
      <c r="B15" s="79">
        <v>307</v>
      </c>
      <c r="C15" s="79"/>
      <c r="D15" s="109"/>
    </row>
    <row r="16" spans="1:11" x14ac:dyDescent="0.25">
      <c r="A16" s="77" t="s">
        <v>281</v>
      </c>
      <c r="B16" s="79" t="s">
        <v>384</v>
      </c>
      <c r="C16" s="79"/>
      <c r="D16" s="109"/>
    </row>
    <row r="17" spans="1:4" x14ac:dyDescent="0.25">
      <c r="A17" s="77" t="s">
        <v>282</v>
      </c>
      <c r="B17" s="203"/>
      <c r="C17" s="203"/>
      <c r="D17" s="109"/>
    </row>
    <row r="18" spans="1:4" x14ac:dyDescent="0.25">
      <c r="A18" s="77" t="s">
        <v>283</v>
      </c>
      <c r="B18" s="142" t="str">
        <f>"24 May 2023"</f>
        <v>24 May 2023</v>
      </c>
      <c r="C18" s="79"/>
      <c r="D18" s="109"/>
    </row>
    <row r="19" spans="1:4" x14ac:dyDescent="0.25">
      <c r="A19" s="77" t="s">
        <v>284</v>
      </c>
      <c r="B19" s="142">
        <v>45014</v>
      </c>
      <c r="C19" s="79"/>
      <c r="D19" s="109"/>
    </row>
    <row r="20" spans="1:4" x14ac:dyDescent="0.25">
      <c r="A20" s="77" t="s">
        <v>285</v>
      </c>
      <c r="B20" s="79" t="s">
        <v>293</v>
      </c>
      <c r="C20" s="79"/>
      <c r="D20" s="109"/>
    </row>
    <row r="21" spans="1:4" x14ac:dyDescent="0.25">
      <c r="A21" s="77" t="s">
        <v>689</v>
      </c>
      <c r="B21" s="79" t="s">
        <v>294</v>
      </c>
      <c r="C21" s="79"/>
      <c r="D21" s="109"/>
    </row>
    <row r="23" spans="1:4" x14ac:dyDescent="0.25">
      <c r="B23" s="84" t="str">
        <f>HYPERLINK("#'Factor List'!A1","Back to Factor List")</f>
        <v>Back to Factor List</v>
      </c>
    </row>
    <row r="24" spans="1:4" x14ac:dyDescent="0.25">
      <c r="B24" s="84" t="str">
        <f>HYPERLINK("#'Assumptions'!A1","Assumptions")</f>
        <v>Assumptions</v>
      </c>
    </row>
    <row r="26" spans="1:4" ht="26" x14ac:dyDescent="0.25">
      <c r="A26" s="90" t="s">
        <v>412</v>
      </c>
      <c r="B26" s="90" t="s">
        <v>690</v>
      </c>
      <c r="C26" s="90" t="s">
        <v>694</v>
      </c>
      <c r="D26" s="90" t="s">
        <v>708</v>
      </c>
    </row>
    <row r="27" spans="1:4" x14ac:dyDescent="0.25">
      <c r="A27" s="91">
        <v>20</v>
      </c>
      <c r="B27" s="92">
        <v>38.909999999999997</v>
      </c>
      <c r="C27" s="92">
        <v>2.79</v>
      </c>
      <c r="D27" s="92"/>
    </row>
    <row r="28" spans="1:4" x14ac:dyDescent="0.25">
      <c r="A28" s="91">
        <v>21</v>
      </c>
      <c r="B28" s="92">
        <v>38.53</v>
      </c>
      <c r="C28" s="92">
        <v>2.84</v>
      </c>
      <c r="D28" s="92"/>
    </row>
    <row r="29" spans="1:4" x14ac:dyDescent="0.25">
      <c r="A29" s="91">
        <v>22</v>
      </c>
      <c r="B29" s="92">
        <v>38.159999999999997</v>
      </c>
      <c r="C29" s="92">
        <v>2.89</v>
      </c>
      <c r="D29" s="92"/>
    </row>
    <row r="30" spans="1:4" x14ac:dyDescent="0.25">
      <c r="A30" s="91">
        <v>23</v>
      </c>
      <c r="B30" s="92">
        <v>37.770000000000003</v>
      </c>
      <c r="C30" s="92">
        <v>2.93</v>
      </c>
      <c r="D30" s="92"/>
    </row>
    <row r="31" spans="1:4" x14ac:dyDescent="0.25">
      <c r="A31" s="91">
        <v>24</v>
      </c>
      <c r="B31" s="92">
        <v>37.380000000000003</v>
      </c>
      <c r="C31" s="92">
        <v>2.98</v>
      </c>
      <c r="D31" s="92"/>
    </row>
    <row r="32" spans="1:4" x14ac:dyDescent="0.25">
      <c r="A32" s="91">
        <v>25</v>
      </c>
      <c r="B32" s="92">
        <v>36.979999999999997</v>
      </c>
      <c r="C32" s="92">
        <v>3.03</v>
      </c>
      <c r="D32" s="92"/>
    </row>
    <row r="33" spans="1:4" x14ac:dyDescent="0.25">
      <c r="A33" s="91">
        <v>26</v>
      </c>
      <c r="B33" s="92">
        <v>36.57</v>
      </c>
      <c r="C33" s="92">
        <v>3.08</v>
      </c>
      <c r="D33" s="92"/>
    </row>
    <row r="34" spans="1:4" x14ac:dyDescent="0.25">
      <c r="A34" s="91">
        <v>27</v>
      </c>
      <c r="B34" s="92">
        <v>36.159999999999997</v>
      </c>
      <c r="C34" s="92">
        <v>3.13</v>
      </c>
      <c r="D34" s="92"/>
    </row>
    <row r="35" spans="1:4" x14ac:dyDescent="0.25">
      <c r="A35" s="91">
        <v>28</v>
      </c>
      <c r="B35" s="92">
        <v>35.74</v>
      </c>
      <c r="C35" s="92">
        <v>3.17</v>
      </c>
      <c r="D35" s="92"/>
    </row>
    <row r="36" spans="1:4" x14ac:dyDescent="0.25">
      <c r="A36" s="91">
        <v>29</v>
      </c>
      <c r="B36" s="92">
        <v>35.32</v>
      </c>
      <c r="C36" s="92">
        <v>3.22</v>
      </c>
      <c r="D36" s="92"/>
    </row>
    <row r="37" spans="1:4" x14ac:dyDescent="0.25">
      <c r="A37" s="91">
        <v>30</v>
      </c>
      <c r="B37" s="92">
        <v>34.880000000000003</v>
      </c>
      <c r="C37" s="92">
        <v>3.27</v>
      </c>
      <c r="D37" s="92"/>
    </row>
    <row r="38" spans="1:4" x14ac:dyDescent="0.25">
      <c r="A38" s="91">
        <v>31</v>
      </c>
      <c r="B38" s="92">
        <v>34.450000000000003</v>
      </c>
      <c r="C38" s="92">
        <v>3.32</v>
      </c>
      <c r="D38" s="92"/>
    </row>
    <row r="39" spans="1:4" x14ac:dyDescent="0.25">
      <c r="A39" s="91">
        <v>32</v>
      </c>
      <c r="B39" s="92">
        <v>34</v>
      </c>
      <c r="C39" s="92">
        <v>3.37</v>
      </c>
      <c r="D39" s="92"/>
    </row>
    <row r="40" spans="1:4" x14ac:dyDescent="0.25">
      <c r="A40" s="91">
        <v>33</v>
      </c>
      <c r="B40" s="92">
        <v>33.549999999999997</v>
      </c>
      <c r="C40" s="92">
        <v>3.41</v>
      </c>
      <c r="D40" s="92"/>
    </row>
    <row r="41" spans="1:4" x14ac:dyDescent="0.25">
      <c r="A41" s="91">
        <v>34</v>
      </c>
      <c r="B41" s="92">
        <v>33.090000000000003</v>
      </c>
      <c r="C41" s="92">
        <v>3.46</v>
      </c>
      <c r="D41" s="92"/>
    </row>
    <row r="42" spans="1:4" x14ac:dyDescent="0.25">
      <c r="A42" s="91">
        <v>35</v>
      </c>
      <c r="B42" s="92">
        <v>32.630000000000003</v>
      </c>
      <c r="C42" s="92">
        <v>3.51</v>
      </c>
      <c r="D42" s="92"/>
    </row>
    <row r="43" spans="1:4" x14ac:dyDescent="0.25">
      <c r="A43" s="91">
        <v>36</v>
      </c>
      <c r="B43" s="92">
        <v>32.159999999999997</v>
      </c>
      <c r="C43" s="92">
        <v>3.55</v>
      </c>
      <c r="D43" s="92"/>
    </row>
    <row r="44" spans="1:4" x14ac:dyDescent="0.25">
      <c r="A44" s="91">
        <v>37</v>
      </c>
      <c r="B44" s="92">
        <v>31.68</v>
      </c>
      <c r="C44" s="92">
        <v>3.6</v>
      </c>
      <c r="D44" s="92"/>
    </row>
    <row r="45" spans="1:4" x14ac:dyDescent="0.25">
      <c r="A45" s="91">
        <v>38</v>
      </c>
      <c r="B45" s="92">
        <v>31.19</v>
      </c>
      <c r="C45" s="92">
        <v>3.64</v>
      </c>
      <c r="D45" s="92"/>
    </row>
    <row r="46" spans="1:4" x14ac:dyDescent="0.25">
      <c r="A46" s="91">
        <v>39</v>
      </c>
      <c r="B46" s="92">
        <v>30.7</v>
      </c>
      <c r="C46" s="92">
        <v>3.69</v>
      </c>
      <c r="D46" s="92"/>
    </row>
    <row r="47" spans="1:4" x14ac:dyDescent="0.25">
      <c r="A47" s="91">
        <v>40</v>
      </c>
      <c r="B47" s="92">
        <v>30.2</v>
      </c>
      <c r="C47" s="92">
        <v>3.73</v>
      </c>
      <c r="D47" s="92"/>
    </row>
    <row r="48" spans="1:4" x14ac:dyDescent="0.25">
      <c r="A48" s="91">
        <v>41</v>
      </c>
      <c r="B48" s="92">
        <v>29.7</v>
      </c>
      <c r="C48" s="92">
        <v>3.78</v>
      </c>
      <c r="D48" s="92"/>
    </row>
    <row r="49" spans="1:4" x14ac:dyDescent="0.25">
      <c r="A49" s="91">
        <v>42</v>
      </c>
      <c r="B49" s="92">
        <v>29.18</v>
      </c>
      <c r="C49" s="92">
        <v>3.82</v>
      </c>
      <c r="D49" s="92"/>
    </row>
    <row r="50" spans="1:4" x14ac:dyDescent="0.25">
      <c r="A50" s="91">
        <v>43</v>
      </c>
      <c r="B50" s="92">
        <v>28.67</v>
      </c>
      <c r="C50" s="92">
        <v>3.86</v>
      </c>
      <c r="D50" s="92"/>
    </row>
    <row r="51" spans="1:4" x14ac:dyDescent="0.25">
      <c r="A51" s="91">
        <v>44</v>
      </c>
      <c r="B51" s="92">
        <v>28.14</v>
      </c>
      <c r="C51" s="92">
        <v>3.9</v>
      </c>
      <c r="D51" s="92"/>
    </row>
    <row r="52" spans="1:4" x14ac:dyDescent="0.25">
      <c r="A52" s="91">
        <v>45</v>
      </c>
      <c r="B52" s="92">
        <v>27.61</v>
      </c>
      <c r="C52" s="92">
        <v>3.94</v>
      </c>
      <c r="D52" s="92"/>
    </row>
    <row r="53" spans="1:4" x14ac:dyDescent="0.25">
      <c r="A53" s="91">
        <v>46</v>
      </c>
      <c r="B53" s="92">
        <v>27.07</v>
      </c>
      <c r="C53" s="92">
        <v>3.98</v>
      </c>
      <c r="D53" s="92"/>
    </row>
    <row r="54" spans="1:4" x14ac:dyDescent="0.25">
      <c r="A54" s="91">
        <v>47</v>
      </c>
      <c r="B54" s="92">
        <v>26.53</v>
      </c>
      <c r="C54" s="92">
        <v>4.01</v>
      </c>
      <c r="D54" s="92"/>
    </row>
    <row r="55" spans="1:4" x14ac:dyDescent="0.25">
      <c r="A55" s="91">
        <v>48</v>
      </c>
      <c r="B55" s="92">
        <v>25.98</v>
      </c>
      <c r="C55" s="92">
        <v>4.05</v>
      </c>
      <c r="D55" s="92"/>
    </row>
    <row r="56" spans="1:4" x14ac:dyDescent="0.25">
      <c r="A56" s="91">
        <v>49</v>
      </c>
      <c r="B56" s="92">
        <v>25.42</v>
      </c>
      <c r="C56" s="92">
        <v>4.08</v>
      </c>
      <c r="D56" s="92"/>
    </row>
    <row r="57" spans="1:4" x14ac:dyDescent="0.25">
      <c r="A57" s="91">
        <v>50</v>
      </c>
      <c r="B57" s="92">
        <v>24.86</v>
      </c>
      <c r="C57" s="92">
        <v>4.12</v>
      </c>
      <c r="D57" s="92"/>
    </row>
    <row r="58" spans="1:4" x14ac:dyDescent="0.25">
      <c r="A58" s="91">
        <v>51</v>
      </c>
      <c r="B58" s="92">
        <v>24.29</v>
      </c>
      <c r="C58" s="92">
        <v>4.1500000000000004</v>
      </c>
      <c r="D58" s="92"/>
    </row>
    <row r="59" spans="1:4" x14ac:dyDescent="0.25">
      <c r="A59" s="91">
        <v>52</v>
      </c>
      <c r="B59" s="92">
        <v>23.71</v>
      </c>
      <c r="C59" s="92">
        <v>4.18</v>
      </c>
      <c r="D59" s="92"/>
    </row>
    <row r="60" spans="1:4" x14ac:dyDescent="0.25">
      <c r="A60" s="91">
        <v>53</v>
      </c>
      <c r="B60" s="92">
        <v>23.13</v>
      </c>
      <c r="C60" s="92">
        <v>4.21</v>
      </c>
      <c r="D60" s="92"/>
    </row>
    <row r="61" spans="1:4" x14ac:dyDescent="0.25">
      <c r="A61" s="91">
        <v>54</v>
      </c>
      <c r="B61" s="92">
        <v>22.54</v>
      </c>
      <c r="C61" s="92">
        <v>4.24</v>
      </c>
      <c r="D61" s="92"/>
    </row>
    <row r="62" spans="1:4" x14ac:dyDescent="0.25">
      <c r="A62" s="91">
        <v>55</v>
      </c>
      <c r="B62" s="92">
        <v>21.95</v>
      </c>
      <c r="C62" s="92">
        <v>4.26</v>
      </c>
      <c r="D62" s="92"/>
    </row>
    <row r="63" spans="1:4" x14ac:dyDescent="0.25">
      <c r="A63" s="91">
        <v>56</v>
      </c>
      <c r="B63" s="92">
        <v>21.35</v>
      </c>
      <c r="C63" s="92">
        <v>4.28</v>
      </c>
      <c r="D63" s="92"/>
    </row>
    <row r="64" spans="1:4" x14ac:dyDescent="0.25">
      <c r="A64" s="91">
        <v>57</v>
      </c>
      <c r="B64" s="92">
        <v>20.74</v>
      </c>
      <c r="C64" s="92">
        <v>4.3</v>
      </c>
      <c r="D64" s="92"/>
    </row>
    <row r="65" spans="1:4" x14ac:dyDescent="0.25">
      <c r="A65" s="91">
        <v>58</v>
      </c>
      <c r="B65" s="92">
        <v>20.13</v>
      </c>
      <c r="C65" s="92">
        <v>4.32</v>
      </c>
      <c r="D65" s="92"/>
    </row>
    <row r="66" spans="1:4" x14ac:dyDescent="0.25">
      <c r="A66" s="91">
        <v>59</v>
      </c>
      <c r="B66" s="92">
        <v>19.52</v>
      </c>
      <c r="C66" s="92">
        <v>4.32</v>
      </c>
      <c r="D66" s="92"/>
    </row>
    <row r="67" spans="1:4" x14ac:dyDescent="0.25">
      <c r="A67" s="91">
        <v>60</v>
      </c>
      <c r="B67" s="92">
        <v>18.91</v>
      </c>
      <c r="C67" s="92">
        <v>4.32</v>
      </c>
      <c r="D67" s="92"/>
    </row>
    <row r="68" spans="1:4" x14ac:dyDescent="0.25">
      <c r="A68" s="91">
        <v>61</v>
      </c>
      <c r="B68" s="92">
        <v>18.29</v>
      </c>
      <c r="C68" s="92">
        <v>4.33</v>
      </c>
      <c r="D68" s="92"/>
    </row>
    <row r="69" spans="1:4" x14ac:dyDescent="0.25">
      <c r="A69" s="91">
        <v>62</v>
      </c>
      <c r="B69" s="92">
        <v>17.670000000000002</v>
      </c>
      <c r="C69" s="92">
        <v>4.33</v>
      </c>
      <c r="D69" s="92"/>
    </row>
    <row r="70" spans="1:4" x14ac:dyDescent="0.25">
      <c r="A70" s="91">
        <v>63</v>
      </c>
      <c r="B70" s="92">
        <v>17.059999999999999</v>
      </c>
      <c r="C70" s="92">
        <v>4.33</v>
      </c>
      <c r="D70" s="92"/>
    </row>
    <row r="71" spans="1:4" x14ac:dyDescent="0.25">
      <c r="A71" s="91">
        <v>64</v>
      </c>
      <c r="B71" s="92">
        <v>16.440000000000001</v>
      </c>
      <c r="C71" s="92">
        <v>4.16</v>
      </c>
      <c r="D71" s="92"/>
    </row>
    <row r="72" spans="1:4" x14ac:dyDescent="0.25">
      <c r="A72" s="91">
        <v>65</v>
      </c>
      <c r="B72" s="92">
        <v>15.82</v>
      </c>
      <c r="C72" s="92">
        <v>3.99</v>
      </c>
      <c r="D72" s="92"/>
    </row>
    <row r="73" spans="1:4" x14ac:dyDescent="0.25">
      <c r="A73" s="91">
        <v>66</v>
      </c>
      <c r="B73" s="92">
        <v>15.21</v>
      </c>
      <c r="C73" s="92">
        <v>3.97</v>
      </c>
      <c r="D73" s="92"/>
    </row>
    <row r="74" spans="1:4" x14ac:dyDescent="0.25">
      <c r="A74" s="91">
        <v>67</v>
      </c>
      <c r="B74" s="92">
        <v>14.59</v>
      </c>
      <c r="C74" s="92">
        <v>3.95</v>
      </c>
      <c r="D74" s="92"/>
    </row>
    <row r="75" spans="1:4" x14ac:dyDescent="0.25">
      <c r="A75" s="91">
        <v>68</v>
      </c>
      <c r="B75" s="92">
        <v>13.98</v>
      </c>
      <c r="C75" s="92">
        <v>3.92</v>
      </c>
      <c r="D75" s="92"/>
    </row>
    <row r="76" spans="1:4" x14ac:dyDescent="0.25">
      <c r="A76" s="91">
        <v>69</v>
      </c>
      <c r="B76" s="92">
        <v>13.37</v>
      </c>
      <c r="C76" s="92">
        <v>3.81</v>
      </c>
      <c r="D76" s="92">
        <v>2.91</v>
      </c>
    </row>
    <row r="77" spans="1:4" x14ac:dyDescent="0.25">
      <c r="A77" s="91">
        <v>70</v>
      </c>
      <c r="B77" s="92">
        <v>12.77</v>
      </c>
      <c r="C77" s="92">
        <v>3.7</v>
      </c>
      <c r="D77" s="92">
        <v>2.7</v>
      </c>
    </row>
    <row r="78" spans="1:4" x14ac:dyDescent="0.25">
      <c r="A78" s="91">
        <v>71</v>
      </c>
      <c r="B78" s="92">
        <v>12.16</v>
      </c>
      <c r="C78" s="92">
        <v>3.65</v>
      </c>
      <c r="D78" s="92">
        <v>2.5</v>
      </c>
    </row>
    <row r="79" spans="1:4" x14ac:dyDescent="0.25">
      <c r="A79" s="91">
        <v>72</v>
      </c>
      <c r="B79" s="92">
        <v>11.57</v>
      </c>
      <c r="C79" s="92">
        <v>3.61</v>
      </c>
      <c r="D79" s="92">
        <v>2.31</v>
      </c>
    </row>
    <row r="80" spans="1:4" x14ac:dyDescent="0.25">
      <c r="A80" s="91">
        <v>73</v>
      </c>
      <c r="B80" s="92">
        <v>10.99</v>
      </c>
      <c r="C80" s="92">
        <v>3.55</v>
      </c>
      <c r="D80" s="92">
        <v>2.13</v>
      </c>
    </row>
    <row r="81" spans="1:4" x14ac:dyDescent="0.25">
      <c r="A81" s="91">
        <v>74</v>
      </c>
      <c r="B81" s="92">
        <v>10.41</v>
      </c>
      <c r="C81" s="92">
        <v>3.33</v>
      </c>
      <c r="D81" s="92">
        <v>1.94</v>
      </c>
    </row>
    <row r="82" spans="1:4" x14ac:dyDescent="0.25">
      <c r="A82" s="91">
        <v>75</v>
      </c>
      <c r="B82" s="92">
        <v>9.84</v>
      </c>
      <c r="C82" s="92">
        <v>3.12</v>
      </c>
      <c r="D82" s="92">
        <v>1.76</v>
      </c>
    </row>
    <row r="83" spans="1:4" x14ac:dyDescent="0.25">
      <c r="A83" s="91">
        <v>76</v>
      </c>
      <c r="B83" s="92">
        <v>9.2899999999999991</v>
      </c>
      <c r="C83" s="92">
        <v>3.05</v>
      </c>
      <c r="D83" s="92">
        <v>1.6</v>
      </c>
    </row>
    <row r="84" spans="1:4" x14ac:dyDescent="0.25">
      <c r="A84" s="91">
        <v>77</v>
      </c>
      <c r="B84" s="92">
        <v>8.75</v>
      </c>
      <c r="C84" s="92">
        <v>2.97</v>
      </c>
      <c r="D84" s="92">
        <v>1.45</v>
      </c>
    </row>
    <row r="85" spans="1:4" x14ac:dyDescent="0.25">
      <c r="A85" s="91">
        <v>78</v>
      </c>
      <c r="B85" s="92">
        <v>8.2200000000000006</v>
      </c>
      <c r="C85" s="92">
        <v>2.89</v>
      </c>
      <c r="D85" s="92">
        <v>1.31</v>
      </c>
    </row>
    <row r="86" spans="1:4" x14ac:dyDescent="0.25">
      <c r="A86" s="91">
        <v>79</v>
      </c>
      <c r="B86" s="92">
        <v>7.71</v>
      </c>
      <c r="C86" s="92">
        <v>2.61</v>
      </c>
      <c r="D86" s="92">
        <v>1.1599999999999999</v>
      </c>
    </row>
    <row r="87" spans="1:4" x14ac:dyDescent="0.25">
      <c r="A87" s="91">
        <v>80</v>
      </c>
      <c r="B87" s="92">
        <v>7.21</v>
      </c>
      <c r="C87" s="92">
        <v>2.3199999999999998</v>
      </c>
      <c r="D87" s="92">
        <v>1.02</v>
      </c>
    </row>
    <row r="88" spans="1:4" x14ac:dyDescent="0.25">
      <c r="A88" s="91">
        <v>81</v>
      </c>
      <c r="B88" s="92">
        <v>6.74</v>
      </c>
      <c r="C88" s="92">
        <v>2.23</v>
      </c>
      <c r="D88" s="92">
        <v>0.91</v>
      </c>
    </row>
    <row r="89" spans="1:4" x14ac:dyDescent="0.25">
      <c r="A89" s="91">
        <v>82</v>
      </c>
      <c r="B89" s="92">
        <v>6.29</v>
      </c>
      <c r="C89" s="92">
        <v>2.15</v>
      </c>
      <c r="D89" s="92">
        <v>0.81</v>
      </c>
    </row>
    <row r="90" spans="1:4" x14ac:dyDescent="0.25">
      <c r="A90" s="91">
        <v>83</v>
      </c>
      <c r="B90" s="92">
        <v>5.85</v>
      </c>
      <c r="C90" s="92">
        <v>2.0499999999999998</v>
      </c>
      <c r="D90" s="92">
        <v>0.72</v>
      </c>
    </row>
    <row r="91" spans="1:4" x14ac:dyDescent="0.25">
      <c r="A91" s="91">
        <v>84</v>
      </c>
      <c r="B91" s="92">
        <v>5.44</v>
      </c>
      <c r="C91" s="92">
        <v>1.76</v>
      </c>
      <c r="D91" s="92">
        <v>0.62</v>
      </c>
    </row>
    <row r="92" spans="1:4" x14ac:dyDescent="0.25">
      <c r="A92" s="91">
        <v>85</v>
      </c>
      <c r="B92" s="92">
        <v>5.04</v>
      </c>
      <c r="C92" s="92">
        <v>1.48</v>
      </c>
      <c r="D92" s="92">
        <v>0.53</v>
      </c>
    </row>
    <row r="93" spans="1:4" x14ac:dyDescent="0.25">
      <c r="A93" s="91">
        <v>86</v>
      </c>
      <c r="B93" s="92">
        <v>4.67</v>
      </c>
      <c r="C93" s="92">
        <v>1.4</v>
      </c>
      <c r="D93" s="92">
        <v>0.46</v>
      </c>
    </row>
    <row r="94" spans="1:4" x14ac:dyDescent="0.25">
      <c r="A94" s="91">
        <v>87</v>
      </c>
      <c r="B94" s="92">
        <v>4.3099999999999996</v>
      </c>
      <c r="C94" s="92">
        <v>1.32</v>
      </c>
      <c r="D94" s="92">
        <v>0.4</v>
      </c>
    </row>
    <row r="95" spans="1:4" x14ac:dyDescent="0.25">
      <c r="A95" s="91">
        <v>88</v>
      </c>
      <c r="B95" s="92">
        <v>3.98</v>
      </c>
      <c r="C95" s="92">
        <v>1.24</v>
      </c>
      <c r="D95" s="92">
        <v>0.35</v>
      </c>
    </row>
    <row r="96" spans="1:4" x14ac:dyDescent="0.25">
      <c r="A96" s="91">
        <v>89</v>
      </c>
      <c r="B96" s="92">
        <v>3.67</v>
      </c>
      <c r="C96" s="92">
        <v>0.99</v>
      </c>
      <c r="D96" s="92">
        <v>0.28999999999999998</v>
      </c>
    </row>
    <row r="97" spans="1:4" x14ac:dyDescent="0.25">
      <c r="A97" s="91">
        <v>90</v>
      </c>
      <c r="B97" s="92">
        <v>3.37</v>
      </c>
      <c r="C97" s="92">
        <v>0.75</v>
      </c>
      <c r="D97" s="92">
        <v>0.23</v>
      </c>
    </row>
    <row r="98" spans="1:4" x14ac:dyDescent="0.25">
      <c r="A98" s="91">
        <v>91</v>
      </c>
      <c r="B98" s="92">
        <v>3.1</v>
      </c>
      <c r="C98" s="92">
        <v>0.7</v>
      </c>
      <c r="D98" s="92">
        <v>0.2</v>
      </c>
    </row>
    <row r="99" spans="1:4" x14ac:dyDescent="0.25">
      <c r="A99" s="91">
        <v>92</v>
      </c>
      <c r="B99" s="92">
        <v>2.85</v>
      </c>
      <c r="C99" s="92">
        <v>0.65</v>
      </c>
      <c r="D99" s="92">
        <v>0.17</v>
      </c>
    </row>
    <row r="100" spans="1:4" x14ac:dyDescent="0.25">
      <c r="A100" s="91">
        <v>93</v>
      </c>
      <c r="B100" s="92">
        <v>2.63</v>
      </c>
      <c r="C100" s="92">
        <v>0.6</v>
      </c>
      <c r="D100" s="92">
        <v>0.15</v>
      </c>
    </row>
    <row r="101" spans="1:4" x14ac:dyDescent="0.25">
      <c r="A101" s="91">
        <v>94</v>
      </c>
      <c r="B101" s="92">
        <v>2.42</v>
      </c>
      <c r="C101" s="92">
        <v>0.56000000000000005</v>
      </c>
      <c r="D101" s="92">
        <v>0.13</v>
      </c>
    </row>
    <row r="102" spans="1:4" x14ac:dyDescent="0.25">
      <c r="A102" s="91">
        <v>95</v>
      </c>
      <c r="B102" s="92">
        <v>2.2400000000000002</v>
      </c>
      <c r="C102" s="92">
        <v>0.51</v>
      </c>
      <c r="D102" s="92">
        <v>0.11</v>
      </c>
    </row>
  </sheetData>
  <sheetProtection algorithmName="SHA-512" hashValue="Vwrzt2xqiGnnyGooRmKbGOVFMbcNSEp3yay+M7UhCMj+uF82hW7yecQcbIrjY5/seXMokQCDmzSKOIFuO8Yokw==" saltValue="jWYJslj0gSOjEI7rLDJn8Q==" spinCount="100000" sheet="1" objects="1" scenarios="1"/>
  <conditionalFormatting sqref="A26:A102">
    <cfRule type="expression" dxfId="1525" priority="29" stopIfTrue="1">
      <formula>MOD(ROW(),2)=0</formula>
    </cfRule>
    <cfRule type="expression" dxfId="1524" priority="30" stopIfTrue="1">
      <formula>MOD(ROW(),2)&lt;&gt;0</formula>
    </cfRule>
  </conditionalFormatting>
  <conditionalFormatting sqref="B26:D102">
    <cfRule type="expression" dxfId="1523" priority="31" stopIfTrue="1">
      <formula>MOD(ROW(),2)=0</formula>
    </cfRule>
    <cfRule type="expression" dxfId="1522" priority="32" stopIfTrue="1">
      <formula>MOD(ROW(),2)&lt;&gt;0</formula>
    </cfRule>
  </conditionalFormatting>
  <conditionalFormatting sqref="D6:D21">
    <cfRule type="expression" dxfId="1521" priority="21" stopIfTrue="1">
      <formula>MOD(ROW(),2)=0</formula>
    </cfRule>
    <cfRule type="expression" dxfId="1520" priority="22" stopIfTrue="1">
      <formula>MOD(ROW(),2)&lt;&gt;0</formula>
    </cfRule>
  </conditionalFormatting>
  <conditionalFormatting sqref="A13">
    <cfRule type="expression" dxfId="1519" priority="17" stopIfTrue="1">
      <formula>MOD(ROW(),2)=0</formula>
    </cfRule>
    <cfRule type="expression" dxfId="1518" priority="18" stopIfTrue="1">
      <formula>MOD(ROW(),2)&lt;&gt;0</formula>
    </cfRule>
  </conditionalFormatting>
  <conditionalFormatting sqref="A6:A12 A14:A21">
    <cfRule type="expression" dxfId="1517" priority="19" stopIfTrue="1">
      <formula>MOD(ROW(),2)=0</formula>
    </cfRule>
    <cfRule type="expression" dxfId="1516" priority="20" stopIfTrue="1">
      <formula>MOD(ROW(),2)&lt;&gt;0</formula>
    </cfRule>
  </conditionalFormatting>
  <conditionalFormatting sqref="B6:C16">
    <cfRule type="expression" dxfId="1515" priority="9" stopIfTrue="1">
      <formula>MOD(ROW(),2)=0</formula>
    </cfRule>
    <cfRule type="expression" dxfId="1514" priority="10" stopIfTrue="1">
      <formula>MOD(ROW(),2)&lt;&gt;0</formula>
    </cfRule>
  </conditionalFormatting>
  <conditionalFormatting sqref="B18:C18 B17">
    <cfRule type="expression" dxfId="1513" priority="11" stopIfTrue="1">
      <formula>MOD(ROW(),2)=0</formula>
    </cfRule>
    <cfRule type="expression" dxfId="1512" priority="12" stopIfTrue="1">
      <formula>MOD(ROW(),2)&lt;&gt;0</formula>
    </cfRule>
  </conditionalFormatting>
  <conditionalFormatting sqref="C17">
    <cfRule type="expression" dxfId="1511" priority="7" stopIfTrue="1">
      <formula>MOD(ROW(),2)=0</formula>
    </cfRule>
    <cfRule type="expression" dxfId="1510" priority="8" stopIfTrue="1">
      <formula>MOD(ROW(),2)&lt;&gt;0</formula>
    </cfRule>
  </conditionalFormatting>
  <conditionalFormatting sqref="B20:B21">
    <cfRule type="expression" dxfId="1509" priority="3" stopIfTrue="1">
      <formula>MOD(ROW(),2)=0</formula>
    </cfRule>
    <cfRule type="expression" dxfId="1508" priority="4" stopIfTrue="1">
      <formula>MOD(ROW(),2)&lt;&gt;0</formula>
    </cfRule>
  </conditionalFormatting>
  <conditionalFormatting sqref="C19:C21">
    <cfRule type="expression" dxfId="1507" priority="5" stopIfTrue="1">
      <formula>MOD(ROW(),2)=0</formula>
    </cfRule>
    <cfRule type="expression" dxfId="1506" priority="6" stopIfTrue="1">
      <formula>MOD(ROW(),2)&lt;&gt;0</formula>
    </cfRule>
  </conditionalFormatting>
  <conditionalFormatting sqref="B19">
    <cfRule type="expression" dxfId="1505" priority="1" stopIfTrue="1">
      <formula>MOD(ROW(),2)=0</formula>
    </cfRule>
    <cfRule type="expression" dxfId="1504" priority="2" stopIfTrue="1">
      <formula>MOD(ROW(),2)&lt;&gt;0</formula>
    </cfRule>
  </conditionalFormatting>
  <hyperlinks>
    <hyperlink ref="B24" location="Assumptions!A1" display="Assumptions" xr:uid="{8CFA201F-D23B-4264-B5C9-71823CF09154}"/>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57"/>
  <dimension ref="A1:K102"/>
  <sheetViews>
    <sheetView showGridLines="0" zoomScale="85" zoomScaleNormal="85" workbookViewId="0">
      <selection activeCell="A4" sqref="A4"/>
    </sheetView>
  </sheetViews>
  <sheetFormatPr defaultColWidth="10" defaultRowHeight="12.5" x14ac:dyDescent="0.25"/>
  <cols>
    <col min="1" max="1" width="31.6328125" style="28" customWidth="1"/>
    <col min="2" max="4" width="22.6328125" style="28" customWidth="1"/>
    <col min="5"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PenCE - x-308</v>
      </c>
      <c r="B3" s="43"/>
      <c r="C3" s="43"/>
      <c r="D3" s="43"/>
      <c r="E3" s="43"/>
      <c r="F3" s="43"/>
      <c r="G3" s="43"/>
      <c r="H3" s="43"/>
      <c r="I3" s="43"/>
    </row>
    <row r="4" spans="1:11" x14ac:dyDescent="0.25">
      <c r="A4" s="45"/>
    </row>
    <row r="6" spans="1:11" ht="13" x14ac:dyDescent="0.3">
      <c r="A6" s="76" t="s">
        <v>606</v>
      </c>
      <c r="B6" s="78" t="s">
        <v>607</v>
      </c>
      <c r="C6" s="78"/>
      <c r="D6" s="109"/>
    </row>
    <row r="7" spans="1:11" x14ac:dyDescent="0.25">
      <c r="A7" s="77" t="s">
        <v>273</v>
      </c>
      <c r="B7" s="79" t="s">
        <v>72</v>
      </c>
      <c r="C7" s="79"/>
      <c r="D7" s="109"/>
    </row>
    <row r="8" spans="1:11" x14ac:dyDescent="0.25">
      <c r="A8" s="77" t="s">
        <v>274</v>
      </c>
      <c r="B8" s="79">
        <v>2006</v>
      </c>
      <c r="C8" s="79"/>
      <c r="D8" s="109"/>
    </row>
    <row r="9" spans="1:11" x14ac:dyDescent="0.25">
      <c r="A9" s="77" t="s">
        <v>275</v>
      </c>
      <c r="B9" s="79" t="s">
        <v>367</v>
      </c>
      <c r="C9" s="79"/>
      <c r="D9" s="109"/>
    </row>
    <row r="10" spans="1:11" ht="25.25" customHeight="1" x14ac:dyDescent="0.25">
      <c r="A10" s="77" t="s">
        <v>6</v>
      </c>
      <c r="B10" s="79" t="s">
        <v>382</v>
      </c>
      <c r="C10" s="79"/>
      <c r="D10" s="109"/>
    </row>
    <row r="11" spans="1:11" x14ac:dyDescent="0.25">
      <c r="A11" s="77" t="s">
        <v>276</v>
      </c>
      <c r="B11" s="79" t="s">
        <v>299</v>
      </c>
      <c r="C11" s="79"/>
      <c r="D11" s="109"/>
    </row>
    <row r="12" spans="1:11" ht="12.65" customHeight="1" x14ac:dyDescent="0.25">
      <c r="A12" s="77" t="s">
        <v>277</v>
      </c>
      <c r="B12" s="79" t="s">
        <v>290</v>
      </c>
      <c r="C12" s="79"/>
      <c r="D12" s="109"/>
    </row>
    <row r="13" spans="1:11" x14ac:dyDescent="0.25">
      <c r="A13" s="200" t="s">
        <v>614</v>
      </c>
      <c r="B13" s="79">
        <v>1</v>
      </c>
      <c r="C13" s="79"/>
      <c r="D13" s="109"/>
    </row>
    <row r="14" spans="1:11" x14ac:dyDescent="0.25">
      <c r="A14" s="77" t="s">
        <v>279</v>
      </c>
      <c r="B14" s="79">
        <v>308</v>
      </c>
      <c r="C14" s="79"/>
      <c r="D14" s="109"/>
    </row>
    <row r="15" spans="1:11" x14ac:dyDescent="0.25">
      <c r="A15" s="77" t="s">
        <v>617</v>
      </c>
      <c r="B15" s="79">
        <v>308</v>
      </c>
      <c r="C15" s="79"/>
      <c r="D15" s="109"/>
    </row>
    <row r="16" spans="1:11" x14ac:dyDescent="0.25">
      <c r="A16" s="77" t="s">
        <v>281</v>
      </c>
      <c r="B16" s="79" t="s">
        <v>386</v>
      </c>
      <c r="C16" s="79"/>
      <c r="D16" s="109"/>
    </row>
    <row r="17" spans="1:4" x14ac:dyDescent="0.25">
      <c r="A17" s="77" t="s">
        <v>282</v>
      </c>
      <c r="B17" s="203"/>
      <c r="C17" s="203"/>
      <c r="D17" s="109"/>
    </row>
    <row r="18" spans="1:4" x14ac:dyDescent="0.25">
      <c r="A18" s="77" t="s">
        <v>283</v>
      </c>
      <c r="B18" s="142" t="str">
        <f>"24 May 2023"</f>
        <v>24 May 2023</v>
      </c>
      <c r="C18" s="79"/>
      <c r="D18" s="109"/>
    </row>
    <row r="19" spans="1:4" x14ac:dyDescent="0.25">
      <c r="A19" s="77" t="s">
        <v>284</v>
      </c>
      <c r="B19" s="142">
        <v>45014</v>
      </c>
      <c r="C19" s="79"/>
      <c r="D19" s="109"/>
    </row>
    <row r="20" spans="1:4" x14ac:dyDescent="0.25">
      <c r="A20" s="77" t="s">
        <v>285</v>
      </c>
      <c r="B20" s="79" t="s">
        <v>293</v>
      </c>
      <c r="C20" s="79"/>
      <c r="D20" s="109"/>
    </row>
    <row r="21" spans="1:4" x14ac:dyDescent="0.25">
      <c r="A21" s="77" t="s">
        <v>689</v>
      </c>
      <c r="B21" s="79" t="s">
        <v>294</v>
      </c>
      <c r="C21" s="79"/>
      <c r="D21" s="109"/>
    </row>
    <row r="23" spans="1:4" x14ac:dyDescent="0.25">
      <c r="B23" s="84" t="str">
        <f>HYPERLINK("#'Factor List'!A1","Back to Factor List")</f>
        <v>Back to Factor List</v>
      </c>
    </row>
    <row r="24" spans="1:4" x14ac:dyDescent="0.25">
      <c r="B24" s="84" t="str">
        <f>HYPERLINK("#'Assumptions'!A1","Assumptions")</f>
        <v>Assumptions</v>
      </c>
    </row>
    <row r="26" spans="1:4" ht="26" x14ac:dyDescent="0.25">
      <c r="A26" s="90" t="s">
        <v>412</v>
      </c>
      <c r="B26" s="90" t="s">
        <v>690</v>
      </c>
      <c r="C26" s="90" t="s">
        <v>694</v>
      </c>
      <c r="D26" s="90" t="s">
        <v>708</v>
      </c>
    </row>
    <row r="27" spans="1:4" x14ac:dyDescent="0.25">
      <c r="A27" s="91">
        <v>20</v>
      </c>
      <c r="B27" s="92">
        <v>38.909999999999997</v>
      </c>
      <c r="C27" s="92">
        <v>2.79</v>
      </c>
      <c r="D27" s="92"/>
    </row>
    <row r="28" spans="1:4" x14ac:dyDescent="0.25">
      <c r="A28" s="91">
        <v>21</v>
      </c>
      <c r="B28" s="92">
        <v>38.53</v>
      </c>
      <c r="C28" s="92">
        <v>2.84</v>
      </c>
      <c r="D28" s="92"/>
    </row>
    <row r="29" spans="1:4" x14ac:dyDescent="0.25">
      <c r="A29" s="91">
        <v>22</v>
      </c>
      <c r="B29" s="92">
        <v>38.159999999999997</v>
      </c>
      <c r="C29" s="92">
        <v>2.89</v>
      </c>
      <c r="D29" s="92"/>
    </row>
    <row r="30" spans="1:4" x14ac:dyDescent="0.25">
      <c r="A30" s="91">
        <v>23</v>
      </c>
      <c r="B30" s="92">
        <v>37.770000000000003</v>
      </c>
      <c r="C30" s="92">
        <v>2.93</v>
      </c>
      <c r="D30" s="92"/>
    </row>
    <row r="31" spans="1:4" x14ac:dyDescent="0.25">
      <c r="A31" s="91">
        <v>24</v>
      </c>
      <c r="B31" s="92">
        <v>37.380000000000003</v>
      </c>
      <c r="C31" s="92">
        <v>2.98</v>
      </c>
      <c r="D31" s="92"/>
    </row>
    <row r="32" spans="1:4" x14ac:dyDescent="0.25">
      <c r="A32" s="91">
        <v>25</v>
      </c>
      <c r="B32" s="92">
        <v>36.979999999999997</v>
      </c>
      <c r="C32" s="92">
        <v>3.03</v>
      </c>
      <c r="D32" s="92"/>
    </row>
    <row r="33" spans="1:4" x14ac:dyDescent="0.25">
      <c r="A33" s="91">
        <v>26</v>
      </c>
      <c r="B33" s="92">
        <v>36.57</v>
      </c>
      <c r="C33" s="92">
        <v>3.08</v>
      </c>
      <c r="D33" s="92"/>
    </row>
    <row r="34" spans="1:4" x14ac:dyDescent="0.25">
      <c r="A34" s="91">
        <v>27</v>
      </c>
      <c r="B34" s="92">
        <v>36.159999999999997</v>
      </c>
      <c r="C34" s="92">
        <v>3.13</v>
      </c>
      <c r="D34" s="92"/>
    </row>
    <row r="35" spans="1:4" x14ac:dyDescent="0.25">
      <c r="A35" s="91">
        <v>28</v>
      </c>
      <c r="B35" s="92">
        <v>35.74</v>
      </c>
      <c r="C35" s="92">
        <v>3.17</v>
      </c>
      <c r="D35" s="92"/>
    </row>
    <row r="36" spans="1:4" x14ac:dyDescent="0.25">
      <c r="A36" s="91">
        <v>29</v>
      </c>
      <c r="B36" s="92">
        <v>35.32</v>
      </c>
      <c r="C36" s="92">
        <v>3.22</v>
      </c>
      <c r="D36" s="92"/>
    </row>
    <row r="37" spans="1:4" x14ac:dyDescent="0.25">
      <c r="A37" s="91">
        <v>30</v>
      </c>
      <c r="B37" s="92">
        <v>34.880000000000003</v>
      </c>
      <c r="C37" s="92">
        <v>3.27</v>
      </c>
      <c r="D37" s="92"/>
    </row>
    <row r="38" spans="1:4" x14ac:dyDescent="0.25">
      <c r="A38" s="91">
        <v>31</v>
      </c>
      <c r="B38" s="92">
        <v>34.450000000000003</v>
      </c>
      <c r="C38" s="92">
        <v>3.32</v>
      </c>
      <c r="D38" s="92"/>
    </row>
    <row r="39" spans="1:4" x14ac:dyDescent="0.25">
      <c r="A39" s="91">
        <v>32</v>
      </c>
      <c r="B39" s="92">
        <v>34</v>
      </c>
      <c r="C39" s="92">
        <v>3.37</v>
      </c>
      <c r="D39" s="92"/>
    </row>
    <row r="40" spans="1:4" x14ac:dyDescent="0.25">
      <c r="A40" s="91">
        <v>33</v>
      </c>
      <c r="B40" s="92">
        <v>33.549999999999997</v>
      </c>
      <c r="C40" s="92">
        <v>3.41</v>
      </c>
      <c r="D40" s="92"/>
    </row>
    <row r="41" spans="1:4" x14ac:dyDescent="0.25">
      <c r="A41" s="91">
        <v>34</v>
      </c>
      <c r="B41" s="92">
        <v>33.090000000000003</v>
      </c>
      <c r="C41" s="92">
        <v>3.46</v>
      </c>
      <c r="D41" s="92"/>
    </row>
    <row r="42" spans="1:4" x14ac:dyDescent="0.25">
      <c r="A42" s="91">
        <v>35</v>
      </c>
      <c r="B42" s="92">
        <v>32.630000000000003</v>
      </c>
      <c r="C42" s="92">
        <v>3.51</v>
      </c>
      <c r="D42" s="92"/>
    </row>
    <row r="43" spans="1:4" x14ac:dyDescent="0.25">
      <c r="A43" s="91">
        <v>36</v>
      </c>
      <c r="B43" s="92">
        <v>32.159999999999997</v>
      </c>
      <c r="C43" s="92">
        <v>3.55</v>
      </c>
      <c r="D43" s="92"/>
    </row>
    <row r="44" spans="1:4" x14ac:dyDescent="0.25">
      <c r="A44" s="91">
        <v>37</v>
      </c>
      <c r="B44" s="92">
        <v>31.68</v>
      </c>
      <c r="C44" s="92">
        <v>3.6</v>
      </c>
      <c r="D44" s="92"/>
    </row>
    <row r="45" spans="1:4" x14ac:dyDescent="0.25">
      <c r="A45" s="91">
        <v>38</v>
      </c>
      <c r="B45" s="92">
        <v>31.19</v>
      </c>
      <c r="C45" s="92">
        <v>3.64</v>
      </c>
      <c r="D45" s="92"/>
    </row>
    <row r="46" spans="1:4" x14ac:dyDescent="0.25">
      <c r="A46" s="91">
        <v>39</v>
      </c>
      <c r="B46" s="92">
        <v>30.7</v>
      </c>
      <c r="C46" s="92">
        <v>3.69</v>
      </c>
      <c r="D46" s="92"/>
    </row>
    <row r="47" spans="1:4" x14ac:dyDescent="0.25">
      <c r="A47" s="91">
        <v>40</v>
      </c>
      <c r="B47" s="92">
        <v>30.2</v>
      </c>
      <c r="C47" s="92">
        <v>3.73</v>
      </c>
      <c r="D47" s="92"/>
    </row>
    <row r="48" spans="1:4" x14ac:dyDescent="0.25">
      <c r="A48" s="91">
        <v>41</v>
      </c>
      <c r="B48" s="92">
        <v>29.7</v>
      </c>
      <c r="C48" s="92">
        <v>3.78</v>
      </c>
      <c r="D48" s="92"/>
    </row>
    <row r="49" spans="1:4" x14ac:dyDescent="0.25">
      <c r="A49" s="91">
        <v>42</v>
      </c>
      <c r="B49" s="92">
        <v>29.18</v>
      </c>
      <c r="C49" s="92">
        <v>3.82</v>
      </c>
      <c r="D49" s="92"/>
    </row>
    <row r="50" spans="1:4" x14ac:dyDescent="0.25">
      <c r="A50" s="91">
        <v>43</v>
      </c>
      <c r="B50" s="92">
        <v>28.67</v>
      </c>
      <c r="C50" s="92">
        <v>3.86</v>
      </c>
      <c r="D50" s="92"/>
    </row>
    <row r="51" spans="1:4" x14ac:dyDescent="0.25">
      <c r="A51" s="91">
        <v>44</v>
      </c>
      <c r="B51" s="92">
        <v>28.14</v>
      </c>
      <c r="C51" s="92">
        <v>3.9</v>
      </c>
      <c r="D51" s="92"/>
    </row>
    <row r="52" spans="1:4" x14ac:dyDescent="0.25">
      <c r="A52" s="91">
        <v>45</v>
      </c>
      <c r="B52" s="92">
        <v>27.61</v>
      </c>
      <c r="C52" s="92">
        <v>3.94</v>
      </c>
      <c r="D52" s="92"/>
    </row>
    <row r="53" spans="1:4" x14ac:dyDescent="0.25">
      <c r="A53" s="91">
        <v>46</v>
      </c>
      <c r="B53" s="92">
        <v>27.07</v>
      </c>
      <c r="C53" s="92">
        <v>3.98</v>
      </c>
      <c r="D53" s="92"/>
    </row>
    <row r="54" spans="1:4" x14ac:dyDescent="0.25">
      <c r="A54" s="91">
        <v>47</v>
      </c>
      <c r="B54" s="92">
        <v>26.53</v>
      </c>
      <c r="C54" s="92">
        <v>4.01</v>
      </c>
      <c r="D54" s="92"/>
    </row>
    <row r="55" spans="1:4" x14ac:dyDescent="0.25">
      <c r="A55" s="91">
        <v>48</v>
      </c>
      <c r="B55" s="92">
        <v>25.98</v>
      </c>
      <c r="C55" s="92">
        <v>4.05</v>
      </c>
      <c r="D55" s="92"/>
    </row>
    <row r="56" spans="1:4" x14ac:dyDescent="0.25">
      <c r="A56" s="91">
        <v>49</v>
      </c>
      <c r="B56" s="92">
        <v>25.42</v>
      </c>
      <c r="C56" s="92">
        <v>4.08</v>
      </c>
      <c r="D56" s="92"/>
    </row>
    <row r="57" spans="1:4" x14ac:dyDescent="0.25">
      <c r="A57" s="91">
        <v>50</v>
      </c>
      <c r="B57" s="92">
        <v>24.86</v>
      </c>
      <c r="C57" s="92">
        <v>4.12</v>
      </c>
      <c r="D57" s="92"/>
    </row>
    <row r="58" spans="1:4" x14ac:dyDescent="0.25">
      <c r="A58" s="91">
        <v>51</v>
      </c>
      <c r="B58" s="92">
        <v>24.29</v>
      </c>
      <c r="C58" s="92">
        <v>4.1500000000000004</v>
      </c>
      <c r="D58" s="92"/>
    </row>
    <row r="59" spans="1:4" x14ac:dyDescent="0.25">
      <c r="A59" s="91">
        <v>52</v>
      </c>
      <c r="B59" s="92">
        <v>23.71</v>
      </c>
      <c r="C59" s="92">
        <v>4.18</v>
      </c>
      <c r="D59" s="92"/>
    </row>
    <row r="60" spans="1:4" x14ac:dyDescent="0.25">
      <c r="A60" s="91">
        <v>53</v>
      </c>
      <c r="B60" s="92">
        <v>23.13</v>
      </c>
      <c r="C60" s="92">
        <v>4.21</v>
      </c>
      <c r="D60" s="92"/>
    </row>
    <row r="61" spans="1:4" x14ac:dyDescent="0.25">
      <c r="A61" s="91">
        <v>54</v>
      </c>
      <c r="B61" s="92">
        <v>22.54</v>
      </c>
      <c r="C61" s="92">
        <v>4.24</v>
      </c>
      <c r="D61" s="92"/>
    </row>
    <row r="62" spans="1:4" x14ac:dyDescent="0.25">
      <c r="A62" s="91">
        <v>55</v>
      </c>
      <c r="B62" s="92">
        <v>21.95</v>
      </c>
      <c r="C62" s="92">
        <v>4.26</v>
      </c>
      <c r="D62" s="92"/>
    </row>
    <row r="63" spans="1:4" x14ac:dyDescent="0.25">
      <c r="A63" s="91">
        <v>56</v>
      </c>
      <c r="B63" s="92">
        <v>21.35</v>
      </c>
      <c r="C63" s="92">
        <v>4.28</v>
      </c>
      <c r="D63" s="92"/>
    </row>
    <row r="64" spans="1:4" x14ac:dyDescent="0.25">
      <c r="A64" s="91">
        <v>57</v>
      </c>
      <c r="B64" s="92">
        <v>20.74</v>
      </c>
      <c r="C64" s="92">
        <v>4.3</v>
      </c>
      <c r="D64" s="92"/>
    </row>
    <row r="65" spans="1:4" x14ac:dyDescent="0.25">
      <c r="A65" s="91">
        <v>58</v>
      </c>
      <c r="B65" s="92">
        <v>20.13</v>
      </c>
      <c r="C65" s="92">
        <v>4.32</v>
      </c>
      <c r="D65" s="92"/>
    </row>
    <row r="66" spans="1:4" x14ac:dyDescent="0.25">
      <c r="A66" s="91">
        <v>59</v>
      </c>
      <c r="B66" s="92">
        <v>19.52</v>
      </c>
      <c r="C66" s="92">
        <v>4.32</v>
      </c>
      <c r="D66" s="92"/>
    </row>
    <row r="67" spans="1:4" x14ac:dyDescent="0.25">
      <c r="A67" s="91">
        <v>60</v>
      </c>
      <c r="B67" s="92">
        <v>18.91</v>
      </c>
      <c r="C67" s="92">
        <v>4.32</v>
      </c>
      <c r="D67" s="92"/>
    </row>
    <row r="68" spans="1:4" x14ac:dyDescent="0.25">
      <c r="A68" s="91">
        <v>61</v>
      </c>
      <c r="B68" s="92">
        <v>18.29</v>
      </c>
      <c r="C68" s="92">
        <v>4.33</v>
      </c>
      <c r="D68" s="92"/>
    </row>
    <row r="69" spans="1:4" x14ac:dyDescent="0.25">
      <c r="A69" s="91">
        <v>62</v>
      </c>
      <c r="B69" s="92">
        <v>17.670000000000002</v>
      </c>
      <c r="C69" s="92">
        <v>4.33</v>
      </c>
      <c r="D69" s="92"/>
    </row>
    <row r="70" spans="1:4" x14ac:dyDescent="0.25">
      <c r="A70" s="91">
        <v>63</v>
      </c>
      <c r="B70" s="92">
        <v>17.059999999999999</v>
      </c>
      <c r="C70" s="92">
        <v>4.33</v>
      </c>
      <c r="D70" s="92"/>
    </row>
    <row r="71" spans="1:4" x14ac:dyDescent="0.25">
      <c r="A71" s="91">
        <v>64</v>
      </c>
      <c r="B71" s="92">
        <v>16.440000000000001</v>
      </c>
      <c r="C71" s="92">
        <v>4.16</v>
      </c>
      <c r="D71" s="92"/>
    </row>
    <row r="72" spans="1:4" x14ac:dyDescent="0.25">
      <c r="A72" s="91">
        <v>65</v>
      </c>
      <c r="B72" s="92">
        <v>15.82</v>
      </c>
      <c r="C72" s="92">
        <v>3.99</v>
      </c>
      <c r="D72" s="92"/>
    </row>
    <row r="73" spans="1:4" x14ac:dyDescent="0.25">
      <c r="A73" s="91">
        <v>66</v>
      </c>
      <c r="B73" s="92">
        <v>15.21</v>
      </c>
      <c r="C73" s="92">
        <v>3.97</v>
      </c>
      <c r="D73" s="92"/>
    </row>
    <row r="74" spans="1:4" x14ac:dyDescent="0.25">
      <c r="A74" s="91">
        <v>67</v>
      </c>
      <c r="B74" s="92">
        <v>14.59</v>
      </c>
      <c r="C74" s="92">
        <v>3.95</v>
      </c>
      <c r="D74" s="92"/>
    </row>
    <row r="75" spans="1:4" x14ac:dyDescent="0.25">
      <c r="A75" s="91">
        <v>68</v>
      </c>
      <c r="B75" s="92">
        <v>13.98</v>
      </c>
      <c r="C75" s="92">
        <v>3.92</v>
      </c>
      <c r="D75" s="92"/>
    </row>
    <row r="76" spans="1:4" x14ac:dyDescent="0.25">
      <c r="A76" s="91">
        <v>69</v>
      </c>
      <c r="B76" s="92">
        <v>13.37</v>
      </c>
      <c r="C76" s="92">
        <v>3.81</v>
      </c>
      <c r="D76" s="92">
        <v>2.65</v>
      </c>
    </row>
    <row r="77" spans="1:4" x14ac:dyDescent="0.25">
      <c r="A77" s="91">
        <v>70</v>
      </c>
      <c r="B77" s="92">
        <v>12.77</v>
      </c>
      <c r="C77" s="92">
        <v>3.7</v>
      </c>
      <c r="D77" s="92">
        <v>2.4500000000000002</v>
      </c>
    </row>
    <row r="78" spans="1:4" x14ac:dyDescent="0.25">
      <c r="A78" s="91">
        <v>71</v>
      </c>
      <c r="B78" s="92">
        <v>12.16</v>
      </c>
      <c r="C78" s="92">
        <v>3.65</v>
      </c>
      <c r="D78" s="92">
        <v>2.25</v>
      </c>
    </row>
    <row r="79" spans="1:4" x14ac:dyDescent="0.25">
      <c r="A79" s="91">
        <v>72</v>
      </c>
      <c r="B79" s="92">
        <v>11.57</v>
      </c>
      <c r="C79" s="92">
        <v>3.61</v>
      </c>
      <c r="D79" s="92">
        <v>2.0699999999999998</v>
      </c>
    </row>
    <row r="80" spans="1:4" x14ac:dyDescent="0.25">
      <c r="A80" s="91">
        <v>73</v>
      </c>
      <c r="B80" s="92">
        <v>10.99</v>
      </c>
      <c r="C80" s="92">
        <v>3.55</v>
      </c>
      <c r="D80" s="92">
        <v>1.89</v>
      </c>
    </row>
    <row r="81" spans="1:4" x14ac:dyDescent="0.25">
      <c r="A81" s="91">
        <v>74</v>
      </c>
      <c r="B81" s="92">
        <v>10.41</v>
      </c>
      <c r="C81" s="92">
        <v>3.33</v>
      </c>
      <c r="D81" s="92">
        <v>1.72</v>
      </c>
    </row>
    <row r="82" spans="1:4" x14ac:dyDescent="0.25">
      <c r="A82" s="91">
        <v>75</v>
      </c>
      <c r="B82" s="92">
        <v>9.84</v>
      </c>
      <c r="C82" s="92">
        <v>3.12</v>
      </c>
      <c r="D82" s="92">
        <v>1.56</v>
      </c>
    </row>
    <row r="83" spans="1:4" x14ac:dyDescent="0.25">
      <c r="A83" s="91">
        <v>76</v>
      </c>
      <c r="B83" s="92">
        <v>9.2899999999999991</v>
      </c>
      <c r="C83" s="92">
        <v>3.05</v>
      </c>
      <c r="D83" s="92">
        <v>1.41</v>
      </c>
    </row>
    <row r="84" spans="1:4" x14ac:dyDescent="0.25">
      <c r="A84" s="91">
        <v>77</v>
      </c>
      <c r="B84" s="92">
        <v>8.75</v>
      </c>
      <c r="C84" s="92">
        <v>2.97</v>
      </c>
      <c r="D84" s="92">
        <v>1.26</v>
      </c>
    </row>
    <row r="85" spans="1:4" x14ac:dyDescent="0.25">
      <c r="A85" s="91">
        <v>78</v>
      </c>
      <c r="B85" s="92">
        <v>8.2200000000000006</v>
      </c>
      <c r="C85" s="92">
        <v>2.89</v>
      </c>
      <c r="D85" s="92">
        <v>1.1299999999999999</v>
      </c>
    </row>
    <row r="86" spans="1:4" x14ac:dyDescent="0.25">
      <c r="A86" s="91">
        <v>79</v>
      </c>
      <c r="B86" s="92">
        <v>7.71</v>
      </c>
      <c r="C86" s="92">
        <v>2.61</v>
      </c>
      <c r="D86" s="92">
        <v>1</v>
      </c>
    </row>
    <row r="87" spans="1:4" x14ac:dyDescent="0.25">
      <c r="A87" s="91">
        <v>80</v>
      </c>
      <c r="B87" s="92">
        <v>7.21</v>
      </c>
      <c r="C87" s="92">
        <v>2.3199999999999998</v>
      </c>
      <c r="D87" s="92">
        <v>0.89</v>
      </c>
    </row>
    <row r="88" spans="1:4" x14ac:dyDescent="0.25">
      <c r="A88" s="91">
        <v>81</v>
      </c>
      <c r="B88" s="92">
        <v>6.74</v>
      </c>
      <c r="C88" s="92">
        <v>2.23</v>
      </c>
      <c r="D88" s="92">
        <v>0.78</v>
      </c>
    </row>
    <row r="89" spans="1:4" x14ac:dyDescent="0.25">
      <c r="A89" s="91">
        <v>82</v>
      </c>
      <c r="B89" s="92">
        <v>6.29</v>
      </c>
      <c r="C89" s="92">
        <v>2.15</v>
      </c>
      <c r="D89" s="92">
        <v>0.68</v>
      </c>
    </row>
    <row r="90" spans="1:4" x14ac:dyDescent="0.25">
      <c r="A90" s="91">
        <v>83</v>
      </c>
      <c r="B90" s="92">
        <v>5.85</v>
      </c>
      <c r="C90" s="92">
        <v>2.0499999999999998</v>
      </c>
      <c r="D90" s="92">
        <v>0.6</v>
      </c>
    </row>
    <row r="91" spans="1:4" x14ac:dyDescent="0.25">
      <c r="A91" s="91">
        <v>84</v>
      </c>
      <c r="B91" s="92">
        <v>5.44</v>
      </c>
      <c r="C91" s="92">
        <v>1.76</v>
      </c>
      <c r="D91" s="92">
        <v>0.52</v>
      </c>
    </row>
    <row r="92" spans="1:4" x14ac:dyDescent="0.25">
      <c r="A92" s="91">
        <v>85</v>
      </c>
      <c r="B92" s="92">
        <v>5.04</v>
      </c>
      <c r="C92" s="92">
        <v>1.48</v>
      </c>
      <c r="D92" s="92">
        <v>0.45</v>
      </c>
    </row>
    <row r="93" spans="1:4" x14ac:dyDescent="0.25">
      <c r="A93" s="91">
        <v>86</v>
      </c>
      <c r="B93" s="92">
        <v>4.67</v>
      </c>
      <c r="C93" s="92">
        <v>1.4</v>
      </c>
      <c r="D93" s="92">
        <v>0.38</v>
      </c>
    </row>
    <row r="94" spans="1:4" x14ac:dyDescent="0.25">
      <c r="A94" s="91">
        <v>87</v>
      </c>
      <c r="B94" s="92">
        <v>4.3099999999999996</v>
      </c>
      <c r="C94" s="92">
        <v>1.32</v>
      </c>
      <c r="D94" s="92">
        <v>0.33</v>
      </c>
    </row>
    <row r="95" spans="1:4" x14ac:dyDescent="0.25">
      <c r="A95" s="91">
        <v>88</v>
      </c>
      <c r="B95" s="92">
        <v>3.98</v>
      </c>
      <c r="C95" s="92">
        <v>1.24</v>
      </c>
      <c r="D95" s="92">
        <v>0.28000000000000003</v>
      </c>
    </row>
    <row r="96" spans="1:4" x14ac:dyDescent="0.25">
      <c r="A96" s="91">
        <v>89</v>
      </c>
      <c r="B96" s="92">
        <v>3.67</v>
      </c>
      <c r="C96" s="92">
        <v>0.99</v>
      </c>
      <c r="D96" s="92">
        <v>0.24</v>
      </c>
    </row>
    <row r="97" spans="1:4" x14ac:dyDescent="0.25">
      <c r="A97" s="91">
        <v>90</v>
      </c>
      <c r="B97" s="92">
        <v>3.37</v>
      </c>
      <c r="C97" s="92">
        <v>0.75</v>
      </c>
      <c r="D97" s="92">
        <v>0.2</v>
      </c>
    </row>
    <row r="98" spans="1:4" x14ac:dyDescent="0.25">
      <c r="A98" s="91">
        <v>91</v>
      </c>
      <c r="B98" s="92">
        <v>3.1</v>
      </c>
      <c r="C98" s="92">
        <v>0.7</v>
      </c>
      <c r="D98" s="92">
        <v>0.17</v>
      </c>
    </row>
    <row r="99" spans="1:4" x14ac:dyDescent="0.25">
      <c r="A99" s="91">
        <v>92</v>
      </c>
      <c r="B99" s="92">
        <v>2.85</v>
      </c>
      <c r="C99" s="92">
        <v>0.65</v>
      </c>
      <c r="D99" s="92">
        <v>0.15</v>
      </c>
    </row>
    <row r="100" spans="1:4" x14ac:dyDescent="0.25">
      <c r="A100" s="91">
        <v>93</v>
      </c>
      <c r="B100" s="92">
        <v>2.63</v>
      </c>
      <c r="C100" s="92">
        <v>0.6</v>
      </c>
      <c r="D100" s="92">
        <v>0.12</v>
      </c>
    </row>
    <row r="101" spans="1:4" x14ac:dyDescent="0.25">
      <c r="A101" s="91">
        <v>94</v>
      </c>
      <c r="B101" s="92">
        <v>2.42</v>
      </c>
      <c r="C101" s="92">
        <v>0.56000000000000005</v>
      </c>
      <c r="D101" s="92">
        <v>0.1</v>
      </c>
    </row>
    <row r="102" spans="1:4" x14ac:dyDescent="0.25">
      <c r="A102" s="91">
        <v>95</v>
      </c>
      <c r="B102" s="92">
        <v>2.2400000000000002</v>
      </c>
      <c r="C102" s="92">
        <v>0.51</v>
      </c>
      <c r="D102" s="92">
        <v>0.09</v>
      </c>
    </row>
  </sheetData>
  <sheetProtection algorithmName="SHA-512" hashValue="KOyf6MmF7zLi0i6EQVhZg/BmF3I8ahmPyn++BWFmK6b8Vik1Cb4NTlHcqjqlPRMgLoMk0/DbNQh0bTq68MNaMA==" saltValue="8Gwl2vwWkYBotLH3TDqJdg==" spinCount="100000" sheet="1" objects="1" scenarios="1"/>
  <conditionalFormatting sqref="A26:A102">
    <cfRule type="expression" dxfId="1503" priority="29" stopIfTrue="1">
      <formula>MOD(ROW(),2)=0</formula>
    </cfRule>
    <cfRule type="expression" dxfId="1502" priority="30" stopIfTrue="1">
      <formula>MOD(ROW(),2)&lt;&gt;0</formula>
    </cfRule>
  </conditionalFormatting>
  <conditionalFormatting sqref="B26:D102">
    <cfRule type="expression" dxfId="1501" priority="31" stopIfTrue="1">
      <formula>MOD(ROW(),2)=0</formula>
    </cfRule>
    <cfRule type="expression" dxfId="1500" priority="32" stopIfTrue="1">
      <formula>MOD(ROW(),2)&lt;&gt;0</formula>
    </cfRule>
  </conditionalFormatting>
  <conditionalFormatting sqref="D6:D21">
    <cfRule type="expression" dxfId="1499" priority="21" stopIfTrue="1">
      <formula>MOD(ROW(),2)=0</formula>
    </cfRule>
    <cfRule type="expression" dxfId="1498" priority="22" stopIfTrue="1">
      <formula>MOD(ROW(),2)&lt;&gt;0</formula>
    </cfRule>
  </conditionalFormatting>
  <conditionalFormatting sqref="A13">
    <cfRule type="expression" dxfId="1497" priority="17" stopIfTrue="1">
      <formula>MOD(ROW(),2)=0</formula>
    </cfRule>
    <cfRule type="expression" dxfId="1496" priority="18" stopIfTrue="1">
      <formula>MOD(ROW(),2)&lt;&gt;0</formula>
    </cfRule>
  </conditionalFormatting>
  <conditionalFormatting sqref="A6:A12 A14:A21">
    <cfRule type="expression" dxfId="1495" priority="19" stopIfTrue="1">
      <formula>MOD(ROW(),2)=0</formula>
    </cfRule>
    <cfRule type="expression" dxfId="1494" priority="20" stopIfTrue="1">
      <formula>MOD(ROW(),2)&lt;&gt;0</formula>
    </cfRule>
  </conditionalFormatting>
  <conditionalFormatting sqref="B6:C16">
    <cfRule type="expression" dxfId="1493" priority="9" stopIfTrue="1">
      <formula>MOD(ROW(),2)=0</formula>
    </cfRule>
    <cfRule type="expression" dxfId="1492" priority="10" stopIfTrue="1">
      <formula>MOD(ROW(),2)&lt;&gt;0</formula>
    </cfRule>
  </conditionalFormatting>
  <conditionalFormatting sqref="B18:C18 B17">
    <cfRule type="expression" dxfId="1491" priority="11" stopIfTrue="1">
      <formula>MOD(ROW(),2)=0</formula>
    </cfRule>
    <cfRule type="expression" dxfId="1490" priority="12" stopIfTrue="1">
      <formula>MOD(ROW(),2)&lt;&gt;0</formula>
    </cfRule>
  </conditionalFormatting>
  <conditionalFormatting sqref="C17">
    <cfRule type="expression" dxfId="1489" priority="7" stopIfTrue="1">
      <formula>MOD(ROW(),2)=0</formula>
    </cfRule>
    <cfRule type="expression" dxfId="1488" priority="8" stopIfTrue="1">
      <formula>MOD(ROW(),2)&lt;&gt;0</formula>
    </cfRule>
  </conditionalFormatting>
  <conditionalFormatting sqref="B20:B21">
    <cfRule type="expression" dxfId="1487" priority="3" stopIfTrue="1">
      <formula>MOD(ROW(),2)=0</formula>
    </cfRule>
    <cfRule type="expression" dxfId="1486" priority="4" stopIfTrue="1">
      <formula>MOD(ROW(),2)&lt;&gt;0</formula>
    </cfRule>
  </conditionalFormatting>
  <conditionalFormatting sqref="C19:C21">
    <cfRule type="expression" dxfId="1485" priority="5" stopIfTrue="1">
      <formula>MOD(ROW(),2)=0</formula>
    </cfRule>
    <cfRule type="expression" dxfId="1484" priority="6" stopIfTrue="1">
      <formula>MOD(ROW(),2)&lt;&gt;0</formula>
    </cfRule>
  </conditionalFormatting>
  <conditionalFormatting sqref="B19">
    <cfRule type="expression" dxfId="1483" priority="1" stopIfTrue="1">
      <formula>MOD(ROW(),2)=0</formula>
    </cfRule>
    <cfRule type="expression" dxfId="1482" priority="2" stopIfTrue="1">
      <formula>MOD(ROW(),2)&lt;&gt;0</formula>
    </cfRule>
  </conditionalFormatting>
  <hyperlinks>
    <hyperlink ref="B24" location="Assumptions!A1" display="Assumptions" xr:uid="{CD264232-AFF2-40F5-ABF6-65B80CBCE739}"/>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58"/>
  <dimension ref="A1:K67"/>
  <sheetViews>
    <sheetView showGridLines="0" zoomScale="85" zoomScaleNormal="85" workbookViewId="0">
      <selection activeCell="A4" sqref="A4"/>
    </sheetView>
  </sheetViews>
  <sheetFormatPr defaultColWidth="10" defaultRowHeight="12.5" x14ac:dyDescent="0.25"/>
  <cols>
    <col min="1" max="1" width="31.6328125" style="28" customWidth="1"/>
    <col min="2" max="4" width="22.6328125" style="28" customWidth="1"/>
    <col min="5"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PenCE - x-309</v>
      </c>
      <c r="B3" s="43"/>
      <c r="C3" s="43"/>
      <c r="D3" s="43"/>
      <c r="E3" s="43"/>
      <c r="F3" s="43"/>
      <c r="G3" s="43"/>
      <c r="H3" s="43"/>
      <c r="I3" s="43"/>
    </row>
    <row r="4" spans="1:11" x14ac:dyDescent="0.25">
      <c r="A4" s="45"/>
    </row>
    <row r="6" spans="1:11" ht="13" x14ac:dyDescent="0.3">
      <c r="A6" s="76" t="s">
        <v>606</v>
      </c>
      <c r="B6" s="78" t="s">
        <v>607</v>
      </c>
      <c r="C6" s="78"/>
      <c r="D6" s="109"/>
    </row>
    <row r="7" spans="1:11" x14ac:dyDescent="0.25">
      <c r="A7" s="77" t="s">
        <v>273</v>
      </c>
      <c r="B7" s="79" t="s">
        <v>72</v>
      </c>
      <c r="C7" s="79"/>
      <c r="D7" s="109"/>
    </row>
    <row r="8" spans="1:11" x14ac:dyDescent="0.25">
      <c r="A8" s="77" t="s">
        <v>274</v>
      </c>
      <c r="B8" s="79">
        <v>2015</v>
      </c>
      <c r="C8" s="79"/>
      <c r="D8" s="109"/>
    </row>
    <row r="9" spans="1:11" x14ac:dyDescent="0.25">
      <c r="A9" s="77" t="s">
        <v>275</v>
      </c>
      <c r="B9" s="79" t="s">
        <v>367</v>
      </c>
      <c r="C9" s="79"/>
      <c r="D9" s="109"/>
    </row>
    <row r="10" spans="1:11" ht="26.15" customHeight="1" x14ac:dyDescent="0.25">
      <c r="A10" s="77" t="s">
        <v>6</v>
      </c>
      <c r="B10" s="79" t="s">
        <v>368</v>
      </c>
      <c r="C10" s="79"/>
      <c r="D10" s="109"/>
    </row>
    <row r="11" spans="1:11" x14ac:dyDescent="0.25">
      <c r="A11" s="77" t="s">
        <v>276</v>
      </c>
      <c r="B11" s="79" t="s">
        <v>289</v>
      </c>
      <c r="C11" s="79"/>
      <c r="D11" s="109"/>
    </row>
    <row r="12" spans="1:11" ht="12.65" customHeight="1" x14ac:dyDescent="0.25">
      <c r="A12" s="77" t="s">
        <v>277</v>
      </c>
      <c r="B12" s="79" t="s">
        <v>290</v>
      </c>
      <c r="C12" s="79"/>
      <c r="D12" s="109"/>
    </row>
    <row r="13" spans="1:11" x14ac:dyDescent="0.25">
      <c r="A13" s="200" t="s">
        <v>614</v>
      </c>
      <c r="B13" s="79">
        <v>0</v>
      </c>
      <c r="C13" s="79"/>
      <c r="D13" s="109"/>
    </row>
    <row r="14" spans="1:11" x14ac:dyDescent="0.25">
      <c r="A14" s="77" t="s">
        <v>279</v>
      </c>
      <c r="B14" s="79">
        <v>309</v>
      </c>
      <c r="C14" s="79"/>
      <c r="D14" s="109"/>
    </row>
    <row r="15" spans="1:11" x14ac:dyDescent="0.25">
      <c r="A15" s="77" t="s">
        <v>617</v>
      </c>
      <c r="B15" s="79">
        <v>309</v>
      </c>
      <c r="C15" s="79"/>
      <c r="D15" s="109"/>
    </row>
    <row r="16" spans="1:11" x14ac:dyDescent="0.25">
      <c r="A16" s="77" t="s">
        <v>281</v>
      </c>
      <c r="B16" s="79" t="s">
        <v>388</v>
      </c>
      <c r="C16" s="79"/>
      <c r="D16" s="109"/>
    </row>
    <row r="17" spans="1:4" x14ac:dyDescent="0.25">
      <c r="A17" s="77" t="s">
        <v>282</v>
      </c>
      <c r="B17" s="203"/>
      <c r="C17" s="203"/>
      <c r="D17" s="109"/>
    </row>
    <row r="18" spans="1:4" x14ac:dyDescent="0.25">
      <c r="A18" s="77" t="s">
        <v>283</v>
      </c>
      <c r="B18" s="142" t="str">
        <f>"24 May 2023"</f>
        <v>24 May 2023</v>
      </c>
      <c r="C18" s="79"/>
      <c r="D18" s="109"/>
    </row>
    <row r="19" spans="1:4" x14ac:dyDescent="0.25">
      <c r="A19" s="77" t="s">
        <v>284</v>
      </c>
      <c r="B19" s="142">
        <v>45014</v>
      </c>
      <c r="C19" s="79"/>
      <c r="D19" s="109"/>
    </row>
    <row r="20" spans="1:4" x14ac:dyDescent="0.25">
      <c r="A20" s="77" t="s">
        <v>285</v>
      </c>
      <c r="B20" s="79" t="s">
        <v>293</v>
      </c>
      <c r="C20" s="79"/>
      <c r="D20" s="109"/>
    </row>
    <row r="21" spans="1:4" x14ac:dyDescent="0.25">
      <c r="A21" s="77" t="s">
        <v>689</v>
      </c>
      <c r="B21" s="79" t="s">
        <v>294</v>
      </c>
      <c r="C21" s="79"/>
      <c r="D21" s="109"/>
    </row>
    <row r="23" spans="1:4" x14ac:dyDescent="0.25">
      <c r="B23" s="84" t="str">
        <f>HYPERLINK("#'Factor List'!A1","Back to Factor List")</f>
        <v>Back to Factor List</v>
      </c>
    </row>
    <row r="24" spans="1:4" x14ac:dyDescent="0.25">
      <c r="B24" s="84" t="str">
        <f>HYPERLINK("#'Assumptions'!A1","Assumptions")</f>
        <v>Assumptions</v>
      </c>
    </row>
    <row r="26" spans="1:4" ht="26" x14ac:dyDescent="0.25">
      <c r="A26" s="90" t="s">
        <v>412</v>
      </c>
      <c r="B26" s="90" t="s">
        <v>690</v>
      </c>
      <c r="C26" s="90" t="s">
        <v>694</v>
      </c>
      <c r="D26" s="90" t="s">
        <v>708</v>
      </c>
    </row>
    <row r="27" spans="1:4" x14ac:dyDescent="0.25">
      <c r="A27" s="91">
        <v>55</v>
      </c>
      <c r="B27" s="92">
        <v>23.59</v>
      </c>
      <c r="C27" s="92">
        <v>3.31</v>
      </c>
      <c r="D27" s="92"/>
    </row>
    <row r="28" spans="1:4" x14ac:dyDescent="0.25">
      <c r="A28" s="91">
        <v>56</v>
      </c>
      <c r="B28" s="92">
        <v>23</v>
      </c>
      <c r="C28" s="92">
        <v>3.33</v>
      </c>
      <c r="D28" s="92"/>
    </row>
    <row r="29" spans="1:4" x14ac:dyDescent="0.25">
      <c r="A29" s="91">
        <v>57</v>
      </c>
      <c r="B29" s="92">
        <v>22.4</v>
      </c>
      <c r="C29" s="92">
        <v>3.35</v>
      </c>
      <c r="D29" s="92"/>
    </row>
    <row r="30" spans="1:4" x14ac:dyDescent="0.25">
      <c r="A30" s="91">
        <v>58</v>
      </c>
      <c r="B30" s="92">
        <v>21.79</v>
      </c>
      <c r="C30" s="92">
        <v>3.37</v>
      </c>
      <c r="D30" s="92"/>
    </row>
    <row r="31" spans="1:4" x14ac:dyDescent="0.25">
      <c r="A31" s="91">
        <v>59</v>
      </c>
      <c r="B31" s="92">
        <v>21.17</v>
      </c>
      <c r="C31" s="92">
        <v>3.38</v>
      </c>
      <c r="D31" s="92"/>
    </row>
    <row r="32" spans="1:4" x14ac:dyDescent="0.25">
      <c r="A32" s="91">
        <v>60</v>
      </c>
      <c r="B32" s="92">
        <v>20.55</v>
      </c>
      <c r="C32" s="92">
        <v>3.39</v>
      </c>
      <c r="D32" s="92"/>
    </row>
    <row r="33" spans="1:4" x14ac:dyDescent="0.25">
      <c r="A33" s="91">
        <v>61</v>
      </c>
      <c r="B33" s="92">
        <v>19.93</v>
      </c>
      <c r="C33" s="92">
        <v>3.41</v>
      </c>
      <c r="D33" s="92"/>
    </row>
    <row r="34" spans="1:4" x14ac:dyDescent="0.25">
      <c r="A34" s="91">
        <v>62</v>
      </c>
      <c r="B34" s="92">
        <v>19.3</v>
      </c>
      <c r="C34" s="92">
        <v>3.42</v>
      </c>
      <c r="D34" s="92"/>
    </row>
    <row r="35" spans="1:4" x14ac:dyDescent="0.25">
      <c r="A35" s="91">
        <v>63</v>
      </c>
      <c r="B35" s="92">
        <v>18.66</v>
      </c>
      <c r="C35" s="92">
        <v>3.43</v>
      </c>
      <c r="D35" s="92"/>
    </row>
    <row r="36" spans="1:4" x14ac:dyDescent="0.25">
      <c r="A36" s="91">
        <v>64</v>
      </c>
      <c r="B36" s="92">
        <v>18.03</v>
      </c>
      <c r="C36" s="92">
        <v>3.31</v>
      </c>
      <c r="D36" s="92"/>
    </row>
    <row r="37" spans="1:4" x14ac:dyDescent="0.25">
      <c r="A37" s="91">
        <v>65</v>
      </c>
      <c r="B37" s="92">
        <v>17.38</v>
      </c>
      <c r="C37" s="92">
        <v>3.19</v>
      </c>
      <c r="D37" s="92"/>
    </row>
    <row r="38" spans="1:4" x14ac:dyDescent="0.25">
      <c r="A38" s="91">
        <v>66</v>
      </c>
      <c r="B38" s="92">
        <v>16.739999999999998</v>
      </c>
      <c r="C38" s="92">
        <v>3.19</v>
      </c>
      <c r="D38" s="92"/>
    </row>
    <row r="39" spans="1:4" x14ac:dyDescent="0.25">
      <c r="A39" s="91">
        <v>67</v>
      </c>
      <c r="B39" s="92">
        <v>16.09</v>
      </c>
      <c r="C39" s="92">
        <v>3.19</v>
      </c>
      <c r="D39" s="92"/>
    </row>
    <row r="40" spans="1:4" x14ac:dyDescent="0.25">
      <c r="A40" s="91">
        <v>68</v>
      </c>
      <c r="B40" s="92">
        <v>15.45</v>
      </c>
      <c r="C40" s="92">
        <v>3.19</v>
      </c>
      <c r="D40" s="92"/>
    </row>
    <row r="41" spans="1:4" x14ac:dyDescent="0.25">
      <c r="A41" s="91">
        <v>69</v>
      </c>
      <c r="B41" s="92">
        <v>14.8</v>
      </c>
      <c r="C41" s="92">
        <v>3.12</v>
      </c>
      <c r="D41" s="92">
        <v>2.91</v>
      </c>
    </row>
    <row r="42" spans="1:4" x14ac:dyDescent="0.25">
      <c r="A42" s="91">
        <v>70</v>
      </c>
      <c r="B42" s="92">
        <v>14.15</v>
      </c>
      <c r="C42" s="92">
        <v>3.05</v>
      </c>
      <c r="D42" s="92">
        <v>2.7</v>
      </c>
    </row>
    <row r="43" spans="1:4" x14ac:dyDescent="0.25">
      <c r="A43" s="91">
        <v>71</v>
      </c>
      <c r="B43" s="92">
        <v>13.5</v>
      </c>
      <c r="C43" s="92">
        <v>3.03</v>
      </c>
      <c r="D43" s="92">
        <v>2.5</v>
      </c>
    </row>
    <row r="44" spans="1:4" x14ac:dyDescent="0.25">
      <c r="A44" s="91">
        <v>72</v>
      </c>
      <c r="B44" s="92">
        <v>12.86</v>
      </c>
      <c r="C44" s="92">
        <v>3.01</v>
      </c>
      <c r="D44" s="92">
        <v>2.31</v>
      </c>
    </row>
    <row r="45" spans="1:4" x14ac:dyDescent="0.25">
      <c r="A45" s="91">
        <v>73</v>
      </c>
      <c r="B45" s="92">
        <v>12.22</v>
      </c>
      <c r="C45" s="92">
        <v>2.99</v>
      </c>
      <c r="D45" s="92">
        <v>2.13</v>
      </c>
    </row>
    <row r="46" spans="1:4" x14ac:dyDescent="0.25">
      <c r="A46" s="91">
        <v>74</v>
      </c>
      <c r="B46" s="92">
        <v>11.59</v>
      </c>
      <c r="C46" s="92">
        <v>2.83</v>
      </c>
      <c r="D46" s="92">
        <v>1.94</v>
      </c>
    </row>
    <row r="47" spans="1:4" x14ac:dyDescent="0.25">
      <c r="A47" s="91">
        <v>75</v>
      </c>
      <c r="B47" s="92">
        <v>10.96</v>
      </c>
      <c r="C47" s="92">
        <v>2.67</v>
      </c>
      <c r="D47" s="92">
        <v>1.76</v>
      </c>
    </row>
    <row r="48" spans="1:4" x14ac:dyDescent="0.25">
      <c r="A48" s="91">
        <v>76</v>
      </c>
      <c r="B48" s="92">
        <v>10.34</v>
      </c>
      <c r="C48" s="92">
        <v>2.63</v>
      </c>
      <c r="D48" s="92">
        <v>1.6</v>
      </c>
    </row>
    <row r="49" spans="1:4" x14ac:dyDescent="0.25">
      <c r="A49" s="91">
        <v>77</v>
      </c>
      <c r="B49" s="92">
        <v>9.73</v>
      </c>
      <c r="C49" s="92">
        <v>2.59</v>
      </c>
      <c r="D49" s="92">
        <v>1.45</v>
      </c>
    </row>
    <row r="50" spans="1:4" x14ac:dyDescent="0.25">
      <c r="A50" s="91">
        <v>78</v>
      </c>
      <c r="B50" s="92">
        <v>9.1300000000000008</v>
      </c>
      <c r="C50" s="92">
        <v>2.54</v>
      </c>
      <c r="D50" s="92">
        <v>1.31</v>
      </c>
    </row>
    <row r="51" spans="1:4" x14ac:dyDescent="0.25">
      <c r="A51" s="91">
        <v>79</v>
      </c>
      <c r="B51" s="92">
        <v>8.5500000000000007</v>
      </c>
      <c r="C51" s="92">
        <v>2.31</v>
      </c>
      <c r="D51" s="92">
        <v>1.1599999999999999</v>
      </c>
    </row>
    <row r="52" spans="1:4" x14ac:dyDescent="0.25">
      <c r="A52" s="91">
        <v>80</v>
      </c>
      <c r="B52" s="92">
        <v>7.98</v>
      </c>
      <c r="C52" s="92">
        <v>2.0699999999999998</v>
      </c>
      <c r="D52" s="92">
        <v>1.02</v>
      </c>
    </row>
    <row r="53" spans="1:4" x14ac:dyDescent="0.25">
      <c r="A53" s="91">
        <v>81</v>
      </c>
      <c r="B53" s="92">
        <v>7.43</v>
      </c>
      <c r="C53" s="92">
        <v>2.02</v>
      </c>
      <c r="D53" s="92">
        <v>0.91</v>
      </c>
    </row>
    <row r="54" spans="1:4" x14ac:dyDescent="0.25">
      <c r="A54" s="91">
        <v>82</v>
      </c>
      <c r="B54" s="92">
        <v>6.91</v>
      </c>
      <c r="C54" s="92">
        <v>1.95</v>
      </c>
      <c r="D54" s="92">
        <v>0.81</v>
      </c>
    </row>
    <row r="55" spans="1:4" x14ac:dyDescent="0.25">
      <c r="A55" s="91">
        <v>83</v>
      </c>
      <c r="B55" s="92">
        <v>6.4</v>
      </c>
      <c r="C55" s="92">
        <v>1.88</v>
      </c>
      <c r="D55" s="92">
        <v>0.72</v>
      </c>
    </row>
    <row r="56" spans="1:4" x14ac:dyDescent="0.25">
      <c r="A56" s="91">
        <v>84</v>
      </c>
      <c r="B56" s="92">
        <v>5.92</v>
      </c>
      <c r="C56" s="92">
        <v>1.63</v>
      </c>
      <c r="D56" s="92">
        <v>0.62</v>
      </c>
    </row>
    <row r="57" spans="1:4" x14ac:dyDescent="0.25">
      <c r="A57" s="91">
        <v>85</v>
      </c>
      <c r="B57" s="92">
        <v>5.46</v>
      </c>
      <c r="C57" s="92">
        <v>1.38</v>
      </c>
      <c r="D57" s="92">
        <v>0.53</v>
      </c>
    </row>
    <row r="58" spans="1:4" x14ac:dyDescent="0.25">
      <c r="A58" s="91">
        <v>86</v>
      </c>
      <c r="B58" s="92">
        <v>5.03</v>
      </c>
      <c r="C58" s="92">
        <v>1.32</v>
      </c>
      <c r="D58" s="92">
        <v>0.46</v>
      </c>
    </row>
    <row r="59" spans="1:4" x14ac:dyDescent="0.25">
      <c r="A59" s="91">
        <v>87</v>
      </c>
      <c r="B59" s="92">
        <v>4.62</v>
      </c>
      <c r="C59" s="92">
        <v>1.26</v>
      </c>
      <c r="D59" s="92">
        <v>0.4</v>
      </c>
    </row>
    <row r="60" spans="1:4" x14ac:dyDescent="0.25">
      <c r="A60" s="91">
        <v>88</v>
      </c>
      <c r="B60" s="92">
        <v>4.24</v>
      </c>
      <c r="C60" s="92">
        <v>1.19</v>
      </c>
      <c r="D60" s="92">
        <v>0.35</v>
      </c>
    </row>
    <row r="61" spans="1:4" x14ac:dyDescent="0.25">
      <c r="A61" s="91">
        <v>89</v>
      </c>
      <c r="B61" s="92">
        <v>3.88</v>
      </c>
      <c r="C61" s="92">
        <v>0.95</v>
      </c>
      <c r="D61" s="92">
        <v>0.28999999999999998</v>
      </c>
    </row>
    <row r="62" spans="1:4" x14ac:dyDescent="0.25">
      <c r="A62" s="91">
        <v>90</v>
      </c>
      <c r="B62" s="92">
        <v>3.55</v>
      </c>
      <c r="C62" s="92">
        <v>0.72</v>
      </c>
      <c r="D62" s="92">
        <v>0.23</v>
      </c>
    </row>
    <row r="63" spans="1:4" x14ac:dyDescent="0.25">
      <c r="A63" s="91">
        <v>91</v>
      </c>
      <c r="B63" s="92">
        <v>3.25</v>
      </c>
      <c r="C63" s="92">
        <v>0.68</v>
      </c>
      <c r="D63" s="92">
        <v>0.2</v>
      </c>
    </row>
    <row r="64" spans="1:4" x14ac:dyDescent="0.25">
      <c r="A64" s="91">
        <v>92</v>
      </c>
      <c r="B64" s="92">
        <v>2.98</v>
      </c>
      <c r="C64" s="92">
        <v>0.63</v>
      </c>
      <c r="D64" s="92">
        <v>0.17</v>
      </c>
    </row>
    <row r="65" spans="1:4" x14ac:dyDescent="0.25">
      <c r="A65" s="91">
        <v>93</v>
      </c>
      <c r="B65" s="92">
        <v>2.73</v>
      </c>
      <c r="C65" s="92">
        <v>0.59</v>
      </c>
      <c r="D65" s="92">
        <v>0.15</v>
      </c>
    </row>
    <row r="66" spans="1:4" x14ac:dyDescent="0.25">
      <c r="A66" s="91">
        <v>94</v>
      </c>
      <c r="B66" s="92">
        <v>2.5099999999999998</v>
      </c>
      <c r="C66" s="92">
        <v>0.55000000000000004</v>
      </c>
      <c r="D66" s="92">
        <v>0.13</v>
      </c>
    </row>
    <row r="67" spans="1:4" x14ac:dyDescent="0.25">
      <c r="A67" s="91">
        <v>95</v>
      </c>
      <c r="B67" s="92">
        <v>2.31</v>
      </c>
      <c r="C67" s="92">
        <v>0.51</v>
      </c>
      <c r="D67" s="92">
        <v>0.11</v>
      </c>
    </row>
  </sheetData>
  <sheetProtection algorithmName="SHA-512" hashValue="tTOebC0C4V0quVQgdpGC0FhQjF6VIB/Ruvj51+Gg5rUEIwt8H+eC8kmA3sKKQWy6Dz5DKUqFYpP7W0ncmojRag==" saltValue="K921fV88ysVAgJNw01DVLA==" spinCount="100000" sheet="1" objects="1" scenarios="1"/>
  <conditionalFormatting sqref="A26:A67">
    <cfRule type="expression" dxfId="1481" priority="29" stopIfTrue="1">
      <formula>MOD(ROW(),2)=0</formula>
    </cfRule>
    <cfRule type="expression" dxfId="1480" priority="30" stopIfTrue="1">
      <formula>MOD(ROW(),2)&lt;&gt;0</formula>
    </cfRule>
  </conditionalFormatting>
  <conditionalFormatting sqref="B26:D67">
    <cfRule type="expression" dxfId="1479" priority="31" stopIfTrue="1">
      <formula>MOD(ROW(),2)=0</formula>
    </cfRule>
    <cfRule type="expression" dxfId="1478" priority="32" stopIfTrue="1">
      <formula>MOD(ROW(),2)&lt;&gt;0</formula>
    </cfRule>
  </conditionalFormatting>
  <conditionalFormatting sqref="D6:D21">
    <cfRule type="expression" dxfId="1477" priority="21" stopIfTrue="1">
      <formula>MOD(ROW(),2)=0</formula>
    </cfRule>
    <cfRule type="expression" dxfId="1476" priority="22" stopIfTrue="1">
      <formula>MOD(ROW(),2)&lt;&gt;0</formula>
    </cfRule>
  </conditionalFormatting>
  <conditionalFormatting sqref="A13">
    <cfRule type="expression" dxfId="1475" priority="17" stopIfTrue="1">
      <formula>MOD(ROW(),2)=0</formula>
    </cfRule>
    <cfRule type="expression" dxfId="1474" priority="18" stopIfTrue="1">
      <formula>MOD(ROW(),2)&lt;&gt;0</formula>
    </cfRule>
  </conditionalFormatting>
  <conditionalFormatting sqref="A6:A12 A14:A21">
    <cfRule type="expression" dxfId="1473" priority="19" stopIfTrue="1">
      <formula>MOD(ROW(),2)=0</formula>
    </cfRule>
    <cfRule type="expression" dxfId="1472" priority="20" stopIfTrue="1">
      <formula>MOD(ROW(),2)&lt;&gt;0</formula>
    </cfRule>
  </conditionalFormatting>
  <conditionalFormatting sqref="B6:C16">
    <cfRule type="expression" dxfId="1471" priority="9" stopIfTrue="1">
      <formula>MOD(ROW(),2)=0</formula>
    </cfRule>
    <cfRule type="expression" dxfId="1470" priority="10" stopIfTrue="1">
      <formula>MOD(ROW(),2)&lt;&gt;0</formula>
    </cfRule>
  </conditionalFormatting>
  <conditionalFormatting sqref="B18:C18 B17">
    <cfRule type="expression" dxfId="1469" priority="11" stopIfTrue="1">
      <formula>MOD(ROW(),2)=0</formula>
    </cfRule>
    <cfRule type="expression" dxfId="1468" priority="12" stopIfTrue="1">
      <formula>MOD(ROW(),2)&lt;&gt;0</formula>
    </cfRule>
  </conditionalFormatting>
  <conditionalFormatting sqref="C17">
    <cfRule type="expression" dxfId="1467" priority="7" stopIfTrue="1">
      <formula>MOD(ROW(),2)=0</formula>
    </cfRule>
    <cfRule type="expression" dxfId="1466" priority="8" stopIfTrue="1">
      <formula>MOD(ROW(),2)&lt;&gt;0</formula>
    </cfRule>
  </conditionalFormatting>
  <conditionalFormatting sqref="B20:B21">
    <cfRule type="expression" dxfId="1465" priority="3" stopIfTrue="1">
      <formula>MOD(ROW(),2)=0</formula>
    </cfRule>
    <cfRule type="expression" dxfId="1464" priority="4" stopIfTrue="1">
      <formula>MOD(ROW(),2)&lt;&gt;0</formula>
    </cfRule>
  </conditionalFormatting>
  <conditionalFormatting sqref="C19:C21">
    <cfRule type="expression" dxfId="1463" priority="5" stopIfTrue="1">
      <formula>MOD(ROW(),2)=0</formula>
    </cfRule>
    <cfRule type="expression" dxfId="1462" priority="6" stopIfTrue="1">
      <formula>MOD(ROW(),2)&lt;&gt;0</formula>
    </cfRule>
  </conditionalFormatting>
  <conditionalFormatting sqref="B19">
    <cfRule type="expression" dxfId="1461" priority="1" stopIfTrue="1">
      <formula>MOD(ROW(),2)=0</formula>
    </cfRule>
    <cfRule type="expression" dxfId="1460" priority="2" stopIfTrue="1">
      <formula>MOD(ROW(),2)&lt;&gt;0</formula>
    </cfRule>
  </conditionalFormatting>
  <hyperlinks>
    <hyperlink ref="B24" location="Assumptions!A1" display="Assumptions" xr:uid="{94D0861C-CA6F-48B0-ABC6-D0D13C9543B7}"/>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codeName="Sheet59"/>
  <dimension ref="A1:K67"/>
  <sheetViews>
    <sheetView showGridLines="0" zoomScale="85" zoomScaleNormal="85" workbookViewId="0">
      <selection activeCell="A4" sqref="A4"/>
    </sheetView>
  </sheetViews>
  <sheetFormatPr defaultColWidth="10" defaultRowHeight="12.5" x14ac:dyDescent="0.25"/>
  <cols>
    <col min="1" max="1" width="31.6328125" style="28" customWidth="1"/>
    <col min="2" max="4" width="22.6328125" style="28" customWidth="1"/>
    <col min="5"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PenCE - x-310</v>
      </c>
      <c r="B3" s="43"/>
      <c r="C3" s="43"/>
      <c r="D3" s="43"/>
      <c r="E3" s="43"/>
      <c r="F3" s="43"/>
      <c r="G3" s="43"/>
      <c r="H3" s="43"/>
      <c r="I3" s="43"/>
    </row>
    <row r="4" spans="1:11" x14ac:dyDescent="0.25">
      <c r="A4" s="45"/>
    </row>
    <row r="6" spans="1:11" ht="13" x14ac:dyDescent="0.3">
      <c r="A6" s="76" t="s">
        <v>606</v>
      </c>
      <c r="B6" s="78" t="s">
        <v>607</v>
      </c>
      <c r="C6" s="78"/>
      <c r="D6" s="109"/>
    </row>
    <row r="7" spans="1:11" x14ac:dyDescent="0.25">
      <c r="A7" s="77" t="s">
        <v>273</v>
      </c>
      <c r="B7" s="79" t="s">
        <v>72</v>
      </c>
      <c r="C7" s="79"/>
      <c r="D7" s="109"/>
    </row>
    <row r="8" spans="1:11" x14ac:dyDescent="0.25">
      <c r="A8" s="77" t="s">
        <v>274</v>
      </c>
      <c r="B8" s="79">
        <v>2015</v>
      </c>
      <c r="C8" s="79"/>
      <c r="D8" s="109"/>
    </row>
    <row r="9" spans="1:11" x14ac:dyDescent="0.25">
      <c r="A9" s="77" t="s">
        <v>275</v>
      </c>
      <c r="B9" s="79" t="s">
        <v>367</v>
      </c>
      <c r="C9" s="79"/>
      <c r="D9" s="109"/>
    </row>
    <row r="10" spans="1:11" ht="25" x14ac:dyDescent="0.25">
      <c r="A10" s="77" t="s">
        <v>6</v>
      </c>
      <c r="B10" s="79" t="s">
        <v>368</v>
      </c>
      <c r="C10" s="79"/>
      <c r="D10" s="109"/>
    </row>
    <row r="11" spans="1:11" x14ac:dyDescent="0.25">
      <c r="A11" s="77" t="s">
        <v>276</v>
      </c>
      <c r="B11" s="79" t="s">
        <v>299</v>
      </c>
      <c r="C11" s="79"/>
      <c r="D11" s="109"/>
    </row>
    <row r="12" spans="1:11" x14ac:dyDescent="0.25">
      <c r="A12" s="77" t="s">
        <v>277</v>
      </c>
      <c r="B12" s="79" t="s">
        <v>290</v>
      </c>
      <c r="C12" s="79"/>
      <c r="D12" s="109"/>
    </row>
    <row r="13" spans="1:11" x14ac:dyDescent="0.25">
      <c r="A13" s="200" t="s">
        <v>614</v>
      </c>
      <c r="B13" s="79">
        <v>0</v>
      </c>
      <c r="C13" s="79"/>
      <c r="D13" s="109"/>
    </row>
    <row r="14" spans="1:11" x14ac:dyDescent="0.25">
      <c r="A14" s="77" t="s">
        <v>279</v>
      </c>
      <c r="B14" s="79">
        <v>310</v>
      </c>
      <c r="C14" s="79"/>
      <c r="D14" s="109"/>
    </row>
    <row r="15" spans="1:11" x14ac:dyDescent="0.25">
      <c r="A15" s="77" t="s">
        <v>617</v>
      </c>
      <c r="B15" s="79">
        <v>310</v>
      </c>
      <c r="C15" s="79"/>
      <c r="D15" s="109"/>
    </row>
    <row r="16" spans="1:11" x14ac:dyDescent="0.25">
      <c r="A16" s="77" t="s">
        <v>281</v>
      </c>
      <c r="B16" s="79" t="s">
        <v>390</v>
      </c>
      <c r="C16" s="79"/>
      <c r="D16" s="109"/>
    </row>
    <row r="17" spans="1:4" x14ac:dyDescent="0.25">
      <c r="A17" s="77" t="s">
        <v>282</v>
      </c>
      <c r="B17" s="203"/>
      <c r="C17" s="203"/>
      <c r="D17" s="109"/>
    </row>
    <row r="18" spans="1:4" x14ac:dyDescent="0.25">
      <c r="A18" s="77" t="s">
        <v>283</v>
      </c>
      <c r="B18" s="142" t="str">
        <f>"24 May 2023"</f>
        <v>24 May 2023</v>
      </c>
      <c r="C18" s="79"/>
      <c r="D18" s="109"/>
    </row>
    <row r="19" spans="1:4" x14ac:dyDescent="0.25">
      <c r="A19" s="77" t="s">
        <v>284</v>
      </c>
      <c r="B19" s="142">
        <v>45014</v>
      </c>
      <c r="C19" s="79"/>
      <c r="D19" s="109"/>
    </row>
    <row r="20" spans="1:4" x14ac:dyDescent="0.25">
      <c r="A20" s="77" t="s">
        <v>285</v>
      </c>
      <c r="B20" s="79" t="s">
        <v>293</v>
      </c>
      <c r="C20" s="79"/>
      <c r="D20" s="109"/>
    </row>
    <row r="21" spans="1:4" x14ac:dyDescent="0.25">
      <c r="A21" s="77" t="s">
        <v>689</v>
      </c>
      <c r="B21" s="79" t="s">
        <v>294</v>
      </c>
      <c r="C21" s="79"/>
      <c r="D21" s="109"/>
    </row>
    <row r="23" spans="1:4" x14ac:dyDescent="0.25">
      <c r="B23" s="84" t="str">
        <f>HYPERLINK("#'Factor List'!A1","Back to Factor List")</f>
        <v>Back to Factor List</v>
      </c>
    </row>
    <row r="24" spans="1:4" x14ac:dyDescent="0.25">
      <c r="B24" s="84" t="str">
        <f>HYPERLINK("#'Assumptions'!A1","Assumptions")</f>
        <v>Assumptions</v>
      </c>
    </row>
    <row r="26" spans="1:4" ht="26" x14ac:dyDescent="0.25">
      <c r="A26" s="90" t="s">
        <v>412</v>
      </c>
      <c r="B26" s="90" t="s">
        <v>690</v>
      </c>
      <c r="C26" s="90" t="s">
        <v>694</v>
      </c>
      <c r="D26" s="90" t="s">
        <v>708</v>
      </c>
    </row>
    <row r="27" spans="1:4" x14ac:dyDescent="0.25">
      <c r="A27" s="91">
        <v>55</v>
      </c>
      <c r="B27" s="92">
        <v>23.59</v>
      </c>
      <c r="C27" s="92">
        <v>3.31</v>
      </c>
      <c r="D27" s="92"/>
    </row>
    <row r="28" spans="1:4" x14ac:dyDescent="0.25">
      <c r="A28" s="91">
        <v>56</v>
      </c>
      <c r="B28" s="92">
        <v>23</v>
      </c>
      <c r="C28" s="92">
        <v>3.33</v>
      </c>
      <c r="D28" s="92"/>
    </row>
    <row r="29" spans="1:4" x14ac:dyDescent="0.25">
      <c r="A29" s="91">
        <v>57</v>
      </c>
      <c r="B29" s="92">
        <v>22.4</v>
      </c>
      <c r="C29" s="92">
        <v>3.35</v>
      </c>
      <c r="D29" s="92"/>
    </row>
    <row r="30" spans="1:4" x14ac:dyDescent="0.25">
      <c r="A30" s="91">
        <v>58</v>
      </c>
      <c r="B30" s="92">
        <v>21.79</v>
      </c>
      <c r="C30" s="92">
        <v>3.37</v>
      </c>
      <c r="D30" s="92"/>
    </row>
    <row r="31" spans="1:4" x14ac:dyDescent="0.25">
      <c r="A31" s="91">
        <v>59</v>
      </c>
      <c r="B31" s="92">
        <v>21.17</v>
      </c>
      <c r="C31" s="92">
        <v>3.38</v>
      </c>
      <c r="D31" s="92"/>
    </row>
    <row r="32" spans="1:4" x14ac:dyDescent="0.25">
      <c r="A32" s="91">
        <v>60</v>
      </c>
      <c r="B32" s="92">
        <v>20.55</v>
      </c>
      <c r="C32" s="92">
        <v>3.39</v>
      </c>
      <c r="D32" s="92"/>
    </row>
    <row r="33" spans="1:4" x14ac:dyDescent="0.25">
      <c r="A33" s="91">
        <v>61</v>
      </c>
      <c r="B33" s="92">
        <v>19.93</v>
      </c>
      <c r="C33" s="92">
        <v>3.41</v>
      </c>
      <c r="D33" s="92"/>
    </row>
    <row r="34" spans="1:4" x14ac:dyDescent="0.25">
      <c r="A34" s="91">
        <v>62</v>
      </c>
      <c r="B34" s="92">
        <v>19.3</v>
      </c>
      <c r="C34" s="92">
        <v>3.42</v>
      </c>
      <c r="D34" s="92"/>
    </row>
    <row r="35" spans="1:4" x14ac:dyDescent="0.25">
      <c r="A35" s="91">
        <v>63</v>
      </c>
      <c r="B35" s="92">
        <v>18.66</v>
      </c>
      <c r="C35" s="92">
        <v>3.43</v>
      </c>
      <c r="D35" s="92"/>
    </row>
    <row r="36" spans="1:4" x14ac:dyDescent="0.25">
      <c r="A36" s="91">
        <v>64</v>
      </c>
      <c r="B36" s="92">
        <v>18.03</v>
      </c>
      <c r="C36" s="92">
        <v>3.31</v>
      </c>
      <c r="D36" s="92"/>
    </row>
    <row r="37" spans="1:4" x14ac:dyDescent="0.25">
      <c r="A37" s="91">
        <v>65</v>
      </c>
      <c r="B37" s="92">
        <v>17.38</v>
      </c>
      <c r="C37" s="92">
        <v>3.19</v>
      </c>
      <c r="D37" s="92"/>
    </row>
    <row r="38" spans="1:4" x14ac:dyDescent="0.25">
      <c r="A38" s="91">
        <v>66</v>
      </c>
      <c r="B38" s="92">
        <v>16.739999999999998</v>
      </c>
      <c r="C38" s="92">
        <v>3.19</v>
      </c>
      <c r="D38" s="92"/>
    </row>
    <row r="39" spans="1:4" x14ac:dyDescent="0.25">
      <c r="A39" s="91">
        <v>67</v>
      </c>
      <c r="B39" s="92">
        <v>16.09</v>
      </c>
      <c r="C39" s="92">
        <v>3.19</v>
      </c>
      <c r="D39" s="92"/>
    </row>
    <row r="40" spans="1:4" x14ac:dyDescent="0.25">
      <c r="A40" s="91">
        <v>68</v>
      </c>
      <c r="B40" s="92">
        <v>15.45</v>
      </c>
      <c r="C40" s="92">
        <v>3.19</v>
      </c>
      <c r="D40" s="92"/>
    </row>
    <row r="41" spans="1:4" x14ac:dyDescent="0.25">
      <c r="A41" s="91">
        <v>69</v>
      </c>
      <c r="B41" s="92">
        <v>14.8</v>
      </c>
      <c r="C41" s="92">
        <v>3.12</v>
      </c>
      <c r="D41" s="92">
        <v>2.65</v>
      </c>
    </row>
    <row r="42" spans="1:4" x14ac:dyDescent="0.25">
      <c r="A42" s="91">
        <v>70</v>
      </c>
      <c r="B42" s="92">
        <v>14.15</v>
      </c>
      <c r="C42" s="92">
        <v>3.05</v>
      </c>
      <c r="D42" s="92">
        <v>2.4500000000000002</v>
      </c>
    </row>
    <row r="43" spans="1:4" x14ac:dyDescent="0.25">
      <c r="A43" s="91">
        <v>71</v>
      </c>
      <c r="B43" s="92">
        <v>13.5</v>
      </c>
      <c r="C43" s="92">
        <v>3.03</v>
      </c>
      <c r="D43" s="92">
        <v>2.25</v>
      </c>
    </row>
    <row r="44" spans="1:4" x14ac:dyDescent="0.25">
      <c r="A44" s="91">
        <v>72</v>
      </c>
      <c r="B44" s="92">
        <v>12.86</v>
      </c>
      <c r="C44" s="92">
        <v>3.01</v>
      </c>
      <c r="D44" s="92">
        <v>2.0699999999999998</v>
      </c>
    </row>
    <row r="45" spans="1:4" x14ac:dyDescent="0.25">
      <c r="A45" s="91">
        <v>73</v>
      </c>
      <c r="B45" s="92">
        <v>12.22</v>
      </c>
      <c r="C45" s="92">
        <v>2.99</v>
      </c>
      <c r="D45" s="92">
        <v>1.89</v>
      </c>
    </row>
    <row r="46" spans="1:4" x14ac:dyDescent="0.25">
      <c r="A46" s="91">
        <v>74</v>
      </c>
      <c r="B46" s="92">
        <v>11.59</v>
      </c>
      <c r="C46" s="92">
        <v>2.83</v>
      </c>
      <c r="D46" s="92">
        <v>1.72</v>
      </c>
    </row>
    <row r="47" spans="1:4" x14ac:dyDescent="0.25">
      <c r="A47" s="91">
        <v>75</v>
      </c>
      <c r="B47" s="92">
        <v>10.96</v>
      </c>
      <c r="C47" s="92">
        <v>2.67</v>
      </c>
      <c r="D47" s="92">
        <v>1.56</v>
      </c>
    </row>
    <row r="48" spans="1:4" x14ac:dyDescent="0.25">
      <c r="A48" s="91">
        <v>76</v>
      </c>
      <c r="B48" s="92">
        <v>10.34</v>
      </c>
      <c r="C48" s="92">
        <v>2.63</v>
      </c>
      <c r="D48" s="92">
        <v>1.41</v>
      </c>
    </row>
    <row r="49" spans="1:4" x14ac:dyDescent="0.25">
      <c r="A49" s="91">
        <v>77</v>
      </c>
      <c r="B49" s="92">
        <v>9.73</v>
      </c>
      <c r="C49" s="92">
        <v>2.59</v>
      </c>
      <c r="D49" s="92">
        <v>1.26</v>
      </c>
    </row>
    <row r="50" spans="1:4" x14ac:dyDescent="0.25">
      <c r="A50" s="91">
        <v>78</v>
      </c>
      <c r="B50" s="92">
        <v>9.1300000000000008</v>
      </c>
      <c r="C50" s="92">
        <v>2.54</v>
      </c>
      <c r="D50" s="92">
        <v>1.1299999999999999</v>
      </c>
    </row>
    <row r="51" spans="1:4" x14ac:dyDescent="0.25">
      <c r="A51" s="91">
        <v>79</v>
      </c>
      <c r="B51" s="92">
        <v>8.5500000000000007</v>
      </c>
      <c r="C51" s="92">
        <v>2.31</v>
      </c>
      <c r="D51" s="92">
        <v>1</v>
      </c>
    </row>
    <row r="52" spans="1:4" x14ac:dyDescent="0.25">
      <c r="A52" s="91">
        <v>80</v>
      </c>
      <c r="B52" s="92">
        <v>7.98</v>
      </c>
      <c r="C52" s="92">
        <v>2.0699999999999998</v>
      </c>
      <c r="D52" s="92">
        <v>0.89</v>
      </c>
    </row>
    <row r="53" spans="1:4" x14ac:dyDescent="0.25">
      <c r="A53" s="91">
        <v>81</v>
      </c>
      <c r="B53" s="92">
        <v>7.43</v>
      </c>
      <c r="C53" s="92">
        <v>2.02</v>
      </c>
      <c r="D53" s="92">
        <v>0.78</v>
      </c>
    </row>
    <row r="54" spans="1:4" x14ac:dyDescent="0.25">
      <c r="A54" s="91">
        <v>82</v>
      </c>
      <c r="B54" s="92">
        <v>6.91</v>
      </c>
      <c r="C54" s="92">
        <v>1.95</v>
      </c>
      <c r="D54" s="92">
        <v>0.68</v>
      </c>
    </row>
    <row r="55" spans="1:4" x14ac:dyDescent="0.25">
      <c r="A55" s="91">
        <v>83</v>
      </c>
      <c r="B55" s="92">
        <v>6.4</v>
      </c>
      <c r="C55" s="92">
        <v>1.88</v>
      </c>
      <c r="D55" s="92">
        <v>0.6</v>
      </c>
    </row>
    <row r="56" spans="1:4" x14ac:dyDescent="0.25">
      <c r="A56" s="91">
        <v>84</v>
      </c>
      <c r="B56" s="92">
        <v>5.92</v>
      </c>
      <c r="C56" s="92">
        <v>1.63</v>
      </c>
      <c r="D56" s="92">
        <v>0.52</v>
      </c>
    </row>
    <row r="57" spans="1:4" x14ac:dyDescent="0.25">
      <c r="A57" s="91">
        <v>85</v>
      </c>
      <c r="B57" s="92">
        <v>5.46</v>
      </c>
      <c r="C57" s="92">
        <v>1.38</v>
      </c>
      <c r="D57" s="92">
        <v>0.45</v>
      </c>
    </row>
    <row r="58" spans="1:4" x14ac:dyDescent="0.25">
      <c r="A58" s="91">
        <v>86</v>
      </c>
      <c r="B58" s="92">
        <v>5.03</v>
      </c>
      <c r="C58" s="92">
        <v>1.32</v>
      </c>
      <c r="D58" s="92">
        <v>0.38</v>
      </c>
    </row>
    <row r="59" spans="1:4" x14ac:dyDescent="0.25">
      <c r="A59" s="91">
        <v>87</v>
      </c>
      <c r="B59" s="92">
        <v>4.62</v>
      </c>
      <c r="C59" s="92">
        <v>1.26</v>
      </c>
      <c r="D59" s="92">
        <v>0.33</v>
      </c>
    </row>
    <row r="60" spans="1:4" x14ac:dyDescent="0.25">
      <c r="A60" s="91">
        <v>88</v>
      </c>
      <c r="B60" s="92">
        <v>4.24</v>
      </c>
      <c r="C60" s="92">
        <v>1.19</v>
      </c>
      <c r="D60" s="92">
        <v>0.28000000000000003</v>
      </c>
    </row>
    <row r="61" spans="1:4" x14ac:dyDescent="0.25">
      <c r="A61" s="91">
        <v>89</v>
      </c>
      <c r="B61" s="92">
        <v>3.88</v>
      </c>
      <c r="C61" s="92">
        <v>0.95</v>
      </c>
      <c r="D61" s="92">
        <v>0.24</v>
      </c>
    </row>
    <row r="62" spans="1:4" x14ac:dyDescent="0.25">
      <c r="A62" s="91">
        <v>90</v>
      </c>
      <c r="B62" s="92">
        <v>3.55</v>
      </c>
      <c r="C62" s="92">
        <v>0.72</v>
      </c>
      <c r="D62" s="92">
        <v>0.2</v>
      </c>
    </row>
    <row r="63" spans="1:4" x14ac:dyDescent="0.25">
      <c r="A63" s="91">
        <v>91</v>
      </c>
      <c r="B63" s="92">
        <v>3.25</v>
      </c>
      <c r="C63" s="92">
        <v>0.68</v>
      </c>
      <c r="D63" s="92">
        <v>0.17</v>
      </c>
    </row>
    <row r="64" spans="1:4" x14ac:dyDescent="0.25">
      <c r="A64" s="91">
        <v>92</v>
      </c>
      <c r="B64" s="92">
        <v>2.98</v>
      </c>
      <c r="C64" s="92">
        <v>0.63</v>
      </c>
      <c r="D64" s="92">
        <v>0.15</v>
      </c>
    </row>
    <row r="65" spans="1:4" x14ac:dyDescent="0.25">
      <c r="A65" s="91">
        <v>93</v>
      </c>
      <c r="B65" s="92">
        <v>2.73</v>
      </c>
      <c r="C65" s="92">
        <v>0.59</v>
      </c>
      <c r="D65" s="92">
        <v>0.12</v>
      </c>
    </row>
    <row r="66" spans="1:4" x14ac:dyDescent="0.25">
      <c r="A66" s="91">
        <v>94</v>
      </c>
      <c r="B66" s="92">
        <v>2.5099999999999998</v>
      </c>
      <c r="C66" s="92">
        <v>0.55000000000000004</v>
      </c>
      <c r="D66" s="92">
        <v>0.1</v>
      </c>
    </row>
    <row r="67" spans="1:4" x14ac:dyDescent="0.25">
      <c r="A67" s="91">
        <v>95</v>
      </c>
      <c r="B67" s="92">
        <v>2.31</v>
      </c>
      <c r="C67" s="92">
        <v>0.51</v>
      </c>
      <c r="D67" s="92">
        <v>0.09</v>
      </c>
    </row>
  </sheetData>
  <sheetProtection algorithmName="SHA-512" hashValue="4wUicrCsMUZyWLMcxcktI1cmljtnK5OULit6633FIQsobsgDJQ6gE3/cVsBM2N8MmqkdBu8WtwM+JVQnIu3hzQ==" saltValue="IMN+wxYbnmSDABqNFQuvqw==" spinCount="100000" sheet="1" objects="1" scenarios="1"/>
  <conditionalFormatting sqref="A26:A67">
    <cfRule type="expression" dxfId="1459" priority="29" stopIfTrue="1">
      <formula>MOD(ROW(),2)=0</formula>
    </cfRule>
    <cfRule type="expression" dxfId="1458" priority="30" stopIfTrue="1">
      <formula>MOD(ROW(),2)&lt;&gt;0</formula>
    </cfRule>
  </conditionalFormatting>
  <conditionalFormatting sqref="B26:D67">
    <cfRule type="expression" dxfId="1457" priority="31" stopIfTrue="1">
      <formula>MOD(ROW(),2)=0</formula>
    </cfRule>
    <cfRule type="expression" dxfId="1456" priority="32" stopIfTrue="1">
      <formula>MOD(ROW(),2)&lt;&gt;0</formula>
    </cfRule>
  </conditionalFormatting>
  <conditionalFormatting sqref="D6:D21">
    <cfRule type="expression" dxfId="1455" priority="21" stopIfTrue="1">
      <formula>MOD(ROW(),2)=0</formula>
    </cfRule>
    <cfRule type="expression" dxfId="1454" priority="22" stopIfTrue="1">
      <formula>MOD(ROW(),2)&lt;&gt;0</formula>
    </cfRule>
  </conditionalFormatting>
  <conditionalFormatting sqref="A13">
    <cfRule type="expression" dxfId="1453" priority="17" stopIfTrue="1">
      <formula>MOD(ROW(),2)=0</formula>
    </cfRule>
    <cfRule type="expression" dxfId="1452" priority="18" stopIfTrue="1">
      <formula>MOD(ROW(),2)&lt;&gt;0</formula>
    </cfRule>
  </conditionalFormatting>
  <conditionalFormatting sqref="A6:A12 A14:A21">
    <cfRule type="expression" dxfId="1451" priority="19" stopIfTrue="1">
      <formula>MOD(ROW(),2)=0</formula>
    </cfRule>
    <cfRule type="expression" dxfId="1450" priority="20" stopIfTrue="1">
      <formula>MOD(ROW(),2)&lt;&gt;0</formula>
    </cfRule>
  </conditionalFormatting>
  <conditionalFormatting sqref="B6:C16">
    <cfRule type="expression" dxfId="1449" priority="9" stopIfTrue="1">
      <formula>MOD(ROW(),2)=0</formula>
    </cfRule>
    <cfRule type="expression" dxfId="1448" priority="10" stopIfTrue="1">
      <formula>MOD(ROW(),2)&lt;&gt;0</formula>
    </cfRule>
  </conditionalFormatting>
  <conditionalFormatting sqref="B18:C18 B17">
    <cfRule type="expression" dxfId="1447" priority="11" stopIfTrue="1">
      <formula>MOD(ROW(),2)=0</formula>
    </cfRule>
    <cfRule type="expression" dxfId="1446" priority="12" stopIfTrue="1">
      <formula>MOD(ROW(),2)&lt;&gt;0</formula>
    </cfRule>
  </conditionalFormatting>
  <conditionalFormatting sqref="C17">
    <cfRule type="expression" dxfId="1445" priority="7" stopIfTrue="1">
      <formula>MOD(ROW(),2)=0</formula>
    </cfRule>
    <cfRule type="expression" dxfId="1444" priority="8" stopIfTrue="1">
      <formula>MOD(ROW(),2)&lt;&gt;0</formula>
    </cfRule>
  </conditionalFormatting>
  <conditionalFormatting sqref="B20:B21">
    <cfRule type="expression" dxfId="1443" priority="3" stopIfTrue="1">
      <formula>MOD(ROW(),2)=0</formula>
    </cfRule>
    <cfRule type="expression" dxfId="1442" priority="4" stopIfTrue="1">
      <formula>MOD(ROW(),2)&lt;&gt;0</formula>
    </cfRule>
  </conditionalFormatting>
  <conditionalFormatting sqref="C19:C21">
    <cfRule type="expression" dxfId="1441" priority="5" stopIfTrue="1">
      <formula>MOD(ROW(),2)=0</formula>
    </cfRule>
    <cfRule type="expression" dxfId="1440" priority="6" stopIfTrue="1">
      <formula>MOD(ROW(),2)&lt;&gt;0</formula>
    </cfRule>
  </conditionalFormatting>
  <conditionalFormatting sqref="B19">
    <cfRule type="expression" dxfId="1439" priority="1" stopIfTrue="1">
      <formula>MOD(ROW(),2)=0</formula>
    </cfRule>
    <cfRule type="expression" dxfId="1438" priority="2" stopIfTrue="1">
      <formula>MOD(ROW(),2)&lt;&gt;0</formula>
    </cfRule>
  </conditionalFormatting>
  <hyperlinks>
    <hyperlink ref="B24" location="Assumptions!A1" display="Assumptions" xr:uid="{D335C099-2C62-42F1-9C89-48F6D2657FBF}"/>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codeName="Sheet60"/>
  <dimension ref="A1:K102"/>
  <sheetViews>
    <sheetView showGridLines="0" zoomScale="85" zoomScaleNormal="85" workbookViewId="0">
      <selection activeCell="A4" sqref="A4"/>
    </sheetView>
  </sheetViews>
  <sheetFormatPr defaultColWidth="10" defaultRowHeight="12.5" x14ac:dyDescent="0.25"/>
  <cols>
    <col min="1" max="1" width="31.6328125" style="28" customWidth="1"/>
    <col min="2" max="4" width="22.6328125" style="28" customWidth="1"/>
    <col min="5"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PenCE - x-311</v>
      </c>
      <c r="B3" s="43"/>
      <c r="C3" s="43"/>
      <c r="D3" s="43"/>
      <c r="E3" s="43"/>
      <c r="F3" s="43"/>
      <c r="G3" s="43"/>
      <c r="H3" s="43"/>
      <c r="I3" s="43"/>
    </row>
    <row r="4" spans="1:11" x14ac:dyDescent="0.25">
      <c r="A4" s="45"/>
    </row>
    <row r="6" spans="1:11" ht="13" x14ac:dyDescent="0.3">
      <c r="A6" s="76" t="s">
        <v>606</v>
      </c>
      <c r="B6" s="78" t="s">
        <v>607</v>
      </c>
      <c r="C6" s="78"/>
      <c r="D6" s="109"/>
    </row>
    <row r="7" spans="1:11" x14ac:dyDescent="0.25">
      <c r="A7" s="77" t="s">
        <v>273</v>
      </c>
      <c r="B7" s="79" t="s">
        <v>72</v>
      </c>
      <c r="C7" s="79"/>
      <c r="D7" s="109"/>
    </row>
    <row r="8" spans="1:11" x14ac:dyDescent="0.25">
      <c r="A8" s="77" t="s">
        <v>274</v>
      </c>
      <c r="B8" s="79">
        <v>2015</v>
      </c>
      <c r="C8" s="79"/>
      <c r="D8" s="109"/>
    </row>
    <row r="9" spans="1:11" x14ac:dyDescent="0.25">
      <c r="A9" s="77" t="s">
        <v>275</v>
      </c>
      <c r="B9" s="79" t="s">
        <v>367</v>
      </c>
      <c r="C9" s="79"/>
      <c r="D9" s="109"/>
    </row>
    <row r="10" spans="1:11" ht="25" x14ac:dyDescent="0.25">
      <c r="A10" s="77" t="s">
        <v>6</v>
      </c>
      <c r="B10" s="79" t="s">
        <v>382</v>
      </c>
      <c r="C10" s="79"/>
      <c r="D10" s="109"/>
    </row>
    <row r="11" spans="1:11" x14ac:dyDescent="0.25">
      <c r="A11" s="77" t="s">
        <v>276</v>
      </c>
      <c r="B11" s="79" t="s">
        <v>289</v>
      </c>
      <c r="C11" s="79"/>
      <c r="D11" s="109"/>
    </row>
    <row r="12" spans="1:11" x14ac:dyDescent="0.25">
      <c r="A12" s="77" t="s">
        <v>277</v>
      </c>
      <c r="B12" s="79" t="s">
        <v>290</v>
      </c>
      <c r="C12" s="79"/>
      <c r="D12" s="109"/>
    </row>
    <row r="13" spans="1:11" x14ac:dyDescent="0.25">
      <c r="A13" s="200" t="s">
        <v>614</v>
      </c>
      <c r="B13" s="79">
        <v>0</v>
      </c>
      <c r="C13" s="79"/>
      <c r="D13" s="109"/>
    </row>
    <row r="14" spans="1:11" x14ac:dyDescent="0.25">
      <c r="A14" s="77" t="s">
        <v>279</v>
      </c>
      <c r="B14" s="79">
        <v>311</v>
      </c>
      <c r="C14" s="79"/>
      <c r="D14" s="109"/>
    </row>
    <row r="15" spans="1:11" x14ac:dyDescent="0.25">
      <c r="A15" s="77" t="s">
        <v>617</v>
      </c>
      <c r="B15" s="79">
        <v>311</v>
      </c>
      <c r="C15" s="79"/>
      <c r="D15" s="109"/>
    </row>
    <row r="16" spans="1:11" x14ac:dyDescent="0.25">
      <c r="A16" s="77" t="s">
        <v>281</v>
      </c>
      <c r="B16" s="79" t="s">
        <v>392</v>
      </c>
      <c r="C16" s="79"/>
      <c r="D16" s="109"/>
    </row>
    <row r="17" spans="1:4" x14ac:dyDescent="0.25">
      <c r="A17" s="77" t="s">
        <v>282</v>
      </c>
      <c r="B17" s="203"/>
      <c r="C17" s="203"/>
      <c r="D17" s="109"/>
    </row>
    <row r="18" spans="1:4" x14ac:dyDescent="0.25">
      <c r="A18" s="77" t="s">
        <v>283</v>
      </c>
      <c r="B18" s="142" t="str">
        <f>"24 May 2023"</f>
        <v>24 May 2023</v>
      </c>
      <c r="C18" s="79"/>
      <c r="D18" s="109"/>
    </row>
    <row r="19" spans="1:4" x14ac:dyDescent="0.25">
      <c r="A19" s="77" t="s">
        <v>284</v>
      </c>
      <c r="B19" s="142">
        <v>45014</v>
      </c>
      <c r="C19" s="79"/>
      <c r="D19" s="109"/>
    </row>
    <row r="20" spans="1:4" x14ac:dyDescent="0.25">
      <c r="A20" s="77" t="s">
        <v>285</v>
      </c>
      <c r="B20" s="79" t="s">
        <v>293</v>
      </c>
      <c r="C20" s="79"/>
      <c r="D20" s="109"/>
    </row>
    <row r="21" spans="1:4" x14ac:dyDescent="0.25">
      <c r="A21" s="77" t="s">
        <v>689</v>
      </c>
      <c r="B21" s="79" t="s">
        <v>294</v>
      </c>
      <c r="C21" s="79"/>
      <c r="D21" s="109"/>
    </row>
    <row r="23" spans="1:4" x14ac:dyDescent="0.25">
      <c r="B23" s="84" t="str">
        <f>HYPERLINK("#'Factor List'!A1","Back to Factor List")</f>
        <v>Back to Factor List</v>
      </c>
    </row>
    <row r="24" spans="1:4" x14ac:dyDescent="0.25">
      <c r="B24" s="84" t="str">
        <f>HYPERLINK("#'Assumptions'!A1","Assumptions")</f>
        <v>Assumptions</v>
      </c>
    </row>
    <row r="26" spans="1:4" ht="26" x14ac:dyDescent="0.25">
      <c r="A26" s="90" t="s">
        <v>412</v>
      </c>
      <c r="B26" s="90" t="s">
        <v>690</v>
      </c>
      <c r="C26" s="90" t="s">
        <v>694</v>
      </c>
      <c r="D26" s="90" t="s">
        <v>708</v>
      </c>
    </row>
    <row r="27" spans="1:4" x14ac:dyDescent="0.25">
      <c r="A27" s="91">
        <v>20</v>
      </c>
      <c r="B27" s="92">
        <v>38.909999999999997</v>
      </c>
      <c r="C27" s="92">
        <v>2.79</v>
      </c>
      <c r="D27" s="92"/>
    </row>
    <row r="28" spans="1:4" x14ac:dyDescent="0.25">
      <c r="A28" s="91">
        <v>21</v>
      </c>
      <c r="B28" s="92">
        <v>38.53</v>
      </c>
      <c r="C28" s="92">
        <v>2.84</v>
      </c>
      <c r="D28" s="92"/>
    </row>
    <row r="29" spans="1:4" x14ac:dyDescent="0.25">
      <c r="A29" s="91">
        <v>22</v>
      </c>
      <c r="B29" s="92">
        <v>38.159999999999997</v>
      </c>
      <c r="C29" s="92">
        <v>2.89</v>
      </c>
      <c r="D29" s="92"/>
    </row>
    <row r="30" spans="1:4" x14ac:dyDescent="0.25">
      <c r="A30" s="91">
        <v>23</v>
      </c>
      <c r="B30" s="92">
        <v>37.770000000000003</v>
      </c>
      <c r="C30" s="92">
        <v>2.93</v>
      </c>
      <c r="D30" s="92"/>
    </row>
    <row r="31" spans="1:4" x14ac:dyDescent="0.25">
      <c r="A31" s="91">
        <v>24</v>
      </c>
      <c r="B31" s="92">
        <v>37.380000000000003</v>
      </c>
      <c r="C31" s="92">
        <v>2.98</v>
      </c>
      <c r="D31" s="92"/>
    </row>
    <row r="32" spans="1:4" x14ac:dyDescent="0.25">
      <c r="A32" s="91">
        <v>25</v>
      </c>
      <c r="B32" s="92">
        <v>36.979999999999997</v>
      </c>
      <c r="C32" s="92">
        <v>3.03</v>
      </c>
      <c r="D32" s="92"/>
    </row>
    <row r="33" spans="1:4" x14ac:dyDescent="0.25">
      <c r="A33" s="91">
        <v>26</v>
      </c>
      <c r="B33" s="92">
        <v>36.57</v>
      </c>
      <c r="C33" s="92">
        <v>3.08</v>
      </c>
      <c r="D33" s="92"/>
    </row>
    <row r="34" spans="1:4" x14ac:dyDescent="0.25">
      <c r="A34" s="91">
        <v>27</v>
      </c>
      <c r="B34" s="92">
        <v>36.159999999999997</v>
      </c>
      <c r="C34" s="92">
        <v>3.13</v>
      </c>
      <c r="D34" s="92"/>
    </row>
    <row r="35" spans="1:4" x14ac:dyDescent="0.25">
      <c r="A35" s="91">
        <v>28</v>
      </c>
      <c r="B35" s="92">
        <v>35.74</v>
      </c>
      <c r="C35" s="92">
        <v>3.17</v>
      </c>
      <c r="D35" s="92"/>
    </row>
    <row r="36" spans="1:4" x14ac:dyDescent="0.25">
      <c r="A36" s="91">
        <v>29</v>
      </c>
      <c r="B36" s="92">
        <v>35.32</v>
      </c>
      <c r="C36" s="92">
        <v>3.22</v>
      </c>
      <c r="D36" s="92"/>
    </row>
    <row r="37" spans="1:4" x14ac:dyDescent="0.25">
      <c r="A37" s="91">
        <v>30</v>
      </c>
      <c r="B37" s="92">
        <v>34.880000000000003</v>
      </c>
      <c r="C37" s="92">
        <v>3.27</v>
      </c>
      <c r="D37" s="92"/>
    </row>
    <row r="38" spans="1:4" x14ac:dyDescent="0.25">
      <c r="A38" s="91">
        <v>31</v>
      </c>
      <c r="B38" s="92">
        <v>34.450000000000003</v>
      </c>
      <c r="C38" s="92">
        <v>3.32</v>
      </c>
      <c r="D38" s="92"/>
    </row>
    <row r="39" spans="1:4" x14ac:dyDescent="0.25">
      <c r="A39" s="91">
        <v>32</v>
      </c>
      <c r="B39" s="92">
        <v>34</v>
      </c>
      <c r="C39" s="92">
        <v>3.37</v>
      </c>
      <c r="D39" s="92"/>
    </row>
    <row r="40" spans="1:4" x14ac:dyDescent="0.25">
      <c r="A40" s="91">
        <v>33</v>
      </c>
      <c r="B40" s="92">
        <v>33.549999999999997</v>
      </c>
      <c r="C40" s="92">
        <v>3.41</v>
      </c>
      <c r="D40" s="92"/>
    </row>
    <row r="41" spans="1:4" x14ac:dyDescent="0.25">
      <c r="A41" s="91">
        <v>34</v>
      </c>
      <c r="B41" s="92">
        <v>33.090000000000003</v>
      </c>
      <c r="C41" s="92">
        <v>3.46</v>
      </c>
      <c r="D41" s="92"/>
    </row>
    <row r="42" spans="1:4" x14ac:dyDescent="0.25">
      <c r="A42" s="91">
        <v>35</v>
      </c>
      <c r="B42" s="92">
        <v>32.630000000000003</v>
      </c>
      <c r="C42" s="92">
        <v>3.51</v>
      </c>
      <c r="D42" s="92"/>
    </row>
    <row r="43" spans="1:4" x14ac:dyDescent="0.25">
      <c r="A43" s="91">
        <v>36</v>
      </c>
      <c r="B43" s="92">
        <v>32.159999999999997</v>
      </c>
      <c r="C43" s="92">
        <v>3.55</v>
      </c>
      <c r="D43" s="92"/>
    </row>
    <row r="44" spans="1:4" x14ac:dyDescent="0.25">
      <c r="A44" s="91">
        <v>37</v>
      </c>
      <c r="B44" s="92">
        <v>31.68</v>
      </c>
      <c r="C44" s="92">
        <v>3.6</v>
      </c>
      <c r="D44" s="92"/>
    </row>
    <row r="45" spans="1:4" x14ac:dyDescent="0.25">
      <c r="A45" s="91">
        <v>38</v>
      </c>
      <c r="B45" s="92">
        <v>31.19</v>
      </c>
      <c r="C45" s="92">
        <v>3.64</v>
      </c>
      <c r="D45" s="92"/>
    </row>
    <row r="46" spans="1:4" x14ac:dyDescent="0.25">
      <c r="A46" s="91">
        <v>39</v>
      </c>
      <c r="B46" s="92">
        <v>30.7</v>
      </c>
      <c r="C46" s="92">
        <v>3.69</v>
      </c>
      <c r="D46" s="92"/>
    </row>
    <row r="47" spans="1:4" x14ac:dyDescent="0.25">
      <c r="A47" s="91">
        <v>40</v>
      </c>
      <c r="B47" s="92">
        <v>30.2</v>
      </c>
      <c r="C47" s="92">
        <v>3.73</v>
      </c>
      <c r="D47" s="92"/>
    </row>
    <row r="48" spans="1:4" x14ac:dyDescent="0.25">
      <c r="A48" s="91">
        <v>41</v>
      </c>
      <c r="B48" s="92">
        <v>29.7</v>
      </c>
      <c r="C48" s="92">
        <v>3.78</v>
      </c>
      <c r="D48" s="92"/>
    </row>
    <row r="49" spans="1:4" x14ac:dyDescent="0.25">
      <c r="A49" s="91">
        <v>42</v>
      </c>
      <c r="B49" s="92">
        <v>29.18</v>
      </c>
      <c r="C49" s="92">
        <v>3.82</v>
      </c>
      <c r="D49" s="92"/>
    </row>
    <row r="50" spans="1:4" x14ac:dyDescent="0.25">
      <c r="A50" s="91">
        <v>43</v>
      </c>
      <c r="B50" s="92">
        <v>28.67</v>
      </c>
      <c r="C50" s="92">
        <v>3.86</v>
      </c>
      <c r="D50" s="92"/>
    </row>
    <row r="51" spans="1:4" x14ac:dyDescent="0.25">
      <c r="A51" s="91">
        <v>44</v>
      </c>
      <c r="B51" s="92">
        <v>28.14</v>
      </c>
      <c r="C51" s="92">
        <v>3.9</v>
      </c>
      <c r="D51" s="92"/>
    </row>
    <row r="52" spans="1:4" x14ac:dyDescent="0.25">
      <c r="A52" s="91">
        <v>45</v>
      </c>
      <c r="B52" s="92">
        <v>27.61</v>
      </c>
      <c r="C52" s="92">
        <v>3.94</v>
      </c>
      <c r="D52" s="92"/>
    </row>
    <row r="53" spans="1:4" x14ac:dyDescent="0.25">
      <c r="A53" s="91">
        <v>46</v>
      </c>
      <c r="B53" s="92">
        <v>27.07</v>
      </c>
      <c r="C53" s="92">
        <v>3.98</v>
      </c>
      <c r="D53" s="92"/>
    </row>
    <row r="54" spans="1:4" x14ac:dyDescent="0.25">
      <c r="A54" s="91">
        <v>47</v>
      </c>
      <c r="B54" s="92">
        <v>26.53</v>
      </c>
      <c r="C54" s="92">
        <v>4.01</v>
      </c>
      <c r="D54" s="92"/>
    </row>
    <row r="55" spans="1:4" x14ac:dyDescent="0.25">
      <c r="A55" s="91">
        <v>48</v>
      </c>
      <c r="B55" s="92">
        <v>25.98</v>
      </c>
      <c r="C55" s="92">
        <v>4.05</v>
      </c>
      <c r="D55" s="92"/>
    </row>
    <row r="56" spans="1:4" x14ac:dyDescent="0.25">
      <c r="A56" s="91">
        <v>49</v>
      </c>
      <c r="B56" s="92">
        <v>25.42</v>
      </c>
      <c r="C56" s="92">
        <v>4.08</v>
      </c>
      <c r="D56" s="92"/>
    </row>
    <row r="57" spans="1:4" x14ac:dyDescent="0.25">
      <c r="A57" s="91">
        <v>50</v>
      </c>
      <c r="B57" s="92">
        <v>24.86</v>
      </c>
      <c r="C57" s="92">
        <v>4.12</v>
      </c>
      <c r="D57" s="92"/>
    </row>
    <row r="58" spans="1:4" x14ac:dyDescent="0.25">
      <c r="A58" s="91">
        <v>51</v>
      </c>
      <c r="B58" s="92">
        <v>24.29</v>
      </c>
      <c r="C58" s="92">
        <v>4.1500000000000004</v>
      </c>
      <c r="D58" s="92"/>
    </row>
    <row r="59" spans="1:4" x14ac:dyDescent="0.25">
      <c r="A59" s="91">
        <v>52</v>
      </c>
      <c r="B59" s="92">
        <v>23.71</v>
      </c>
      <c r="C59" s="92">
        <v>4.18</v>
      </c>
      <c r="D59" s="92"/>
    </row>
    <row r="60" spans="1:4" x14ac:dyDescent="0.25">
      <c r="A60" s="91">
        <v>53</v>
      </c>
      <c r="B60" s="92">
        <v>23.13</v>
      </c>
      <c r="C60" s="92">
        <v>4.21</v>
      </c>
      <c r="D60" s="92"/>
    </row>
    <row r="61" spans="1:4" x14ac:dyDescent="0.25">
      <c r="A61" s="91">
        <v>54</v>
      </c>
      <c r="B61" s="92">
        <v>22.54</v>
      </c>
      <c r="C61" s="92">
        <v>4.24</v>
      </c>
      <c r="D61" s="92"/>
    </row>
    <row r="62" spans="1:4" x14ac:dyDescent="0.25">
      <c r="A62" s="91">
        <v>55</v>
      </c>
      <c r="B62" s="92">
        <v>21.95</v>
      </c>
      <c r="C62" s="92">
        <v>4.26</v>
      </c>
      <c r="D62" s="92"/>
    </row>
    <row r="63" spans="1:4" x14ac:dyDescent="0.25">
      <c r="A63" s="91">
        <v>56</v>
      </c>
      <c r="B63" s="92">
        <v>21.35</v>
      </c>
      <c r="C63" s="92">
        <v>4.28</v>
      </c>
      <c r="D63" s="92"/>
    </row>
    <row r="64" spans="1:4" x14ac:dyDescent="0.25">
      <c r="A64" s="91">
        <v>57</v>
      </c>
      <c r="B64" s="92">
        <v>20.74</v>
      </c>
      <c r="C64" s="92">
        <v>4.3</v>
      </c>
      <c r="D64" s="92"/>
    </row>
    <row r="65" spans="1:4" x14ac:dyDescent="0.25">
      <c r="A65" s="91">
        <v>58</v>
      </c>
      <c r="B65" s="92">
        <v>20.13</v>
      </c>
      <c r="C65" s="92">
        <v>4.32</v>
      </c>
      <c r="D65" s="92"/>
    </row>
    <row r="66" spans="1:4" x14ac:dyDescent="0.25">
      <c r="A66" s="91">
        <v>59</v>
      </c>
      <c r="B66" s="92">
        <v>19.52</v>
      </c>
      <c r="C66" s="92">
        <v>4.32</v>
      </c>
      <c r="D66" s="92"/>
    </row>
    <row r="67" spans="1:4" x14ac:dyDescent="0.25">
      <c r="A67" s="91">
        <v>60</v>
      </c>
      <c r="B67" s="92">
        <v>18.91</v>
      </c>
      <c r="C67" s="92">
        <v>4.32</v>
      </c>
      <c r="D67" s="92"/>
    </row>
    <row r="68" spans="1:4" x14ac:dyDescent="0.25">
      <c r="A68" s="91">
        <v>61</v>
      </c>
      <c r="B68" s="92">
        <v>18.29</v>
      </c>
      <c r="C68" s="92">
        <v>4.33</v>
      </c>
      <c r="D68" s="92"/>
    </row>
    <row r="69" spans="1:4" x14ac:dyDescent="0.25">
      <c r="A69" s="91">
        <v>62</v>
      </c>
      <c r="B69" s="92">
        <v>17.670000000000002</v>
      </c>
      <c r="C69" s="92">
        <v>4.33</v>
      </c>
      <c r="D69" s="92"/>
    </row>
    <row r="70" spans="1:4" x14ac:dyDescent="0.25">
      <c r="A70" s="91">
        <v>63</v>
      </c>
      <c r="B70" s="92">
        <v>17.059999999999999</v>
      </c>
      <c r="C70" s="92">
        <v>4.33</v>
      </c>
      <c r="D70" s="92"/>
    </row>
    <row r="71" spans="1:4" x14ac:dyDescent="0.25">
      <c r="A71" s="91">
        <v>64</v>
      </c>
      <c r="B71" s="92">
        <v>16.440000000000001</v>
      </c>
      <c r="C71" s="92">
        <v>4.16</v>
      </c>
      <c r="D71" s="92"/>
    </row>
    <row r="72" spans="1:4" x14ac:dyDescent="0.25">
      <c r="A72" s="91">
        <v>65</v>
      </c>
      <c r="B72" s="92">
        <v>15.82</v>
      </c>
      <c r="C72" s="92">
        <v>3.99</v>
      </c>
      <c r="D72" s="92"/>
    </row>
    <row r="73" spans="1:4" x14ac:dyDescent="0.25">
      <c r="A73" s="91">
        <v>66</v>
      </c>
      <c r="B73" s="92">
        <v>15.21</v>
      </c>
      <c r="C73" s="92">
        <v>3.97</v>
      </c>
      <c r="D73" s="92"/>
    </row>
    <row r="74" spans="1:4" x14ac:dyDescent="0.25">
      <c r="A74" s="91">
        <v>67</v>
      </c>
      <c r="B74" s="92">
        <v>14.59</v>
      </c>
      <c r="C74" s="92">
        <v>3.95</v>
      </c>
      <c r="D74" s="92"/>
    </row>
    <row r="75" spans="1:4" x14ac:dyDescent="0.25">
      <c r="A75" s="91">
        <v>68</v>
      </c>
      <c r="B75" s="92">
        <v>13.98</v>
      </c>
      <c r="C75" s="92">
        <v>3.92</v>
      </c>
      <c r="D75" s="92"/>
    </row>
    <row r="76" spans="1:4" x14ac:dyDescent="0.25">
      <c r="A76" s="91">
        <v>69</v>
      </c>
      <c r="B76" s="92">
        <v>13.37</v>
      </c>
      <c r="C76" s="92">
        <v>3.81</v>
      </c>
      <c r="D76" s="92">
        <v>2.65</v>
      </c>
    </row>
    <row r="77" spans="1:4" x14ac:dyDescent="0.25">
      <c r="A77" s="91">
        <v>70</v>
      </c>
      <c r="B77" s="92">
        <v>12.77</v>
      </c>
      <c r="C77" s="92">
        <v>3.7</v>
      </c>
      <c r="D77" s="92">
        <v>2.4500000000000002</v>
      </c>
    </row>
    <row r="78" spans="1:4" x14ac:dyDescent="0.25">
      <c r="A78" s="91">
        <v>71</v>
      </c>
      <c r="B78" s="92">
        <v>12.16</v>
      </c>
      <c r="C78" s="92">
        <v>3.65</v>
      </c>
      <c r="D78" s="92">
        <v>2.27</v>
      </c>
    </row>
    <row r="79" spans="1:4" x14ac:dyDescent="0.25">
      <c r="A79" s="91">
        <v>72</v>
      </c>
      <c r="B79" s="92">
        <v>11.57</v>
      </c>
      <c r="C79" s="92">
        <v>3.61</v>
      </c>
      <c r="D79" s="92">
        <v>2.1</v>
      </c>
    </row>
    <row r="80" spans="1:4" x14ac:dyDescent="0.25">
      <c r="A80" s="91">
        <v>73</v>
      </c>
      <c r="B80" s="92">
        <v>10.99</v>
      </c>
      <c r="C80" s="92">
        <v>3.55</v>
      </c>
      <c r="D80" s="92">
        <v>1.94</v>
      </c>
    </row>
    <row r="81" spans="1:4" x14ac:dyDescent="0.25">
      <c r="A81" s="91">
        <v>74</v>
      </c>
      <c r="B81" s="92">
        <v>10.41</v>
      </c>
      <c r="C81" s="92">
        <v>3.33</v>
      </c>
      <c r="D81" s="92">
        <v>1.76</v>
      </c>
    </row>
    <row r="82" spans="1:4" x14ac:dyDescent="0.25">
      <c r="A82" s="91">
        <v>75</v>
      </c>
      <c r="B82" s="92">
        <v>9.84</v>
      </c>
      <c r="C82" s="92">
        <v>3.12</v>
      </c>
      <c r="D82" s="92">
        <v>1.6</v>
      </c>
    </row>
    <row r="83" spans="1:4" x14ac:dyDescent="0.25">
      <c r="A83" s="91">
        <v>76</v>
      </c>
      <c r="B83" s="92">
        <v>9.2899999999999991</v>
      </c>
      <c r="C83" s="92">
        <v>3.05</v>
      </c>
      <c r="D83" s="92">
        <v>1.46</v>
      </c>
    </row>
    <row r="84" spans="1:4" x14ac:dyDescent="0.25">
      <c r="A84" s="91">
        <v>77</v>
      </c>
      <c r="B84" s="92">
        <v>8.75</v>
      </c>
      <c r="C84" s="92">
        <v>2.97</v>
      </c>
      <c r="D84" s="92">
        <v>1.33</v>
      </c>
    </row>
    <row r="85" spans="1:4" x14ac:dyDescent="0.25">
      <c r="A85" s="91">
        <v>78</v>
      </c>
      <c r="B85" s="92">
        <v>8.2200000000000006</v>
      </c>
      <c r="C85" s="92">
        <v>2.89</v>
      </c>
      <c r="D85" s="92">
        <v>1.2</v>
      </c>
    </row>
    <row r="86" spans="1:4" x14ac:dyDescent="0.25">
      <c r="A86" s="91">
        <v>79</v>
      </c>
      <c r="B86" s="92">
        <v>7.71</v>
      </c>
      <c r="C86" s="92">
        <v>2.61</v>
      </c>
      <c r="D86" s="92">
        <v>1.06</v>
      </c>
    </row>
    <row r="87" spans="1:4" x14ac:dyDescent="0.25">
      <c r="A87" s="91">
        <v>80</v>
      </c>
      <c r="B87" s="92">
        <v>7.21</v>
      </c>
      <c r="C87" s="92">
        <v>2.3199999999999998</v>
      </c>
      <c r="D87" s="92">
        <v>0.94</v>
      </c>
    </row>
    <row r="88" spans="1:4" x14ac:dyDescent="0.25">
      <c r="A88" s="91">
        <v>81</v>
      </c>
      <c r="B88" s="92">
        <v>6.74</v>
      </c>
      <c r="C88" s="92">
        <v>2.23</v>
      </c>
      <c r="D88" s="92">
        <v>0.84</v>
      </c>
    </row>
    <row r="89" spans="1:4" x14ac:dyDescent="0.25">
      <c r="A89" s="91">
        <v>82</v>
      </c>
      <c r="B89" s="92">
        <v>6.29</v>
      </c>
      <c r="C89" s="92">
        <v>2.15</v>
      </c>
      <c r="D89" s="92">
        <v>0.75</v>
      </c>
    </row>
    <row r="90" spans="1:4" x14ac:dyDescent="0.25">
      <c r="A90" s="91">
        <v>83</v>
      </c>
      <c r="B90" s="92">
        <v>5.85</v>
      </c>
      <c r="C90" s="92">
        <v>2.0499999999999998</v>
      </c>
      <c r="D90" s="92">
        <v>0.66</v>
      </c>
    </row>
    <row r="91" spans="1:4" x14ac:dyDescent="0.25">
      <c r="A91" s="91">
        <v>84</v>
      </c>
      <c r="B91" s="92">
        <v>5.44</v>
      </c>
      <c r="C91" s="92">
        <v>1.76</v>
      </c>
      <c r="D91" s="92">
        <v>0.56999999999999995</v>
      </c>
    </row>
    <row r="92" spans="1:4" x14ac:dyDescent="0.25">
      <c r="A92" s="91">
        <v>85</v>
      </c>
      <c r="B92" s="92">
        <v>5.04</v>
      </c>
      <c r="C92" s="92">
        <v>1.48</v>
      </c>
      <c r="D92" s="92">
        <v>0.49</v>
      </c>
    </row>
    <row r="93" spans="1:4" x14ac:dyDescent="0.25">
      <c r="A93" s="91">
        <v>86</v>
      </c>
      <c r="B93" s="92">
        <v>4.67</v>
      </c>
      <c r="C93" s="92">
        <v>1.4</v>
      </c>
      <c r="D93" s="92">
        <v>0.43</v>
      </c>
    </row>
    <row r="94" spans="1:4" x14ac:dyDescent="0.25">
      <c r="A94" s="91">
        <v>87</v>
      </c>
      <c r="B94" s="92">
        <v>4.3099999999999996</v>
      </c>
      <c r="C94" s="92">
        <v>1.32</v>
      </c>
      <c r="D94" s="92">
        <v>0.38</v>
      </c>
    </row>
    <row r="95" spans="1:4" x14ac:dyDescent="0.25">
      <c r="A95" s="91">
        <v>88</v>
      </c>
      <c r="B95" s="92">
        <v>3.98</v>
      </c>
      <c r="C95" s="92">
        <v>1.24</v>
      </c>
      <c r="D95" s="92">
        <v>0.33</v>
      </c>
    </row>
    <row r="96" spans="1:4" x14ac:dyDescent="0.25">
      <c r="A96" s="91">
        <v>89</v>
      </c>
      <c r="B96" s="92">
        <v>3.67</v>
      </c>
      <c r="C96" s="92">
        <v>0.99</v>
      </c>
      <c r="D96" s="92">
        <v>0.27</v>
      </c>
    </row>
    <row r="97" spans="1:4" x14ac:dyDescent="0.25">
      <c r="A97" s="91">
        <v>90</v>
      </c>
      <c r="B97" s="92">
        <v>3.37</v>
      </c>
      <c r="C97" s="92">
        <v>0.75</v>
      </c>
      <c r="D97" s="92">
        <v>0.22</v>
      </c>
    </row>
    <row r="98" spans="1:4" x14ac:dyDescent="0.25">
      <c r="A98" s="91">
        <v>91</v>
      </c>
      <c r="B98" s="92">
        <v>3.1</v>
      </c>
      <c r="C98" s="92">
        <v>0.7</v>
      </c>
      <c r="D98" s="92">
        <v>0.19</v>
      </c>
    </row>
    <row r="99" spans="1:4" x14ac:dyDescent="0.25">
      <c r="A99" s="91">
        <v>92</v>
      </c>
      <c r="B99" s="92">
        <v>2.85</v>
      </c>
      <c r="C99" s="92">
        <v>0.65</v>
      </c>
      <c r="D99" s="92">
        <v>0.17</v>
      </c>
    </row>
    <row r="100" spans="1:4" x14ac:dyDescent="0.25">
      <c r="A100" s="91">
        <v>93</v>
      </c>
      <c r="B100" s="92">
        <v>2.63</v>
      </c>
      <c r="C100" s="92">
        <v>0.6</v>
      </c>
      <c r="D100" s="92">
        <v>0.14000000000000001</v>
      </c>
    </row>
    <row r="101" spans="1:4" x14ac:dyDescent="0.25">
      <c r="A101" s="91">
        <v>94</v>
      </c>
      <c r="B101" s="92">
        <v>2.42</v>
      </c>
      <c r="C101" s="92">
        <v>0.56000000000000005</v>
      </c>
      <c r="D101" s="92">
        <v>0.12</v>
      </c>
    </row>
    <row r="102" spans="1:4" x14ac:dyDescent="0.25">
      <c r="A102" s="91">
        <v>95</v>
      </c>
      <c r="B102" s="92">
        <v>2.2400000000000002</v>
      </c>
      <c r="C102" s="92">
        <v>0.51</v>
      </c>
      <c r="D102" s="92">
        <v>0.11</v>
      </c>
    </row>
  </sheetData>
  <sheetProtection algorithmName="SHA-512" hashValue="w1vENb85QGA2hAfDFbvP15jS3ymLpas0jdaEZqWAHDC2HBwmYnouO08hRyXNubHJaeVg8t3Z4ZBzoxqZhbiqTg==" saltValue="0UsGFrRux8rG5crFBXGBiw==" spinCount="100000" sheet="1" objects="1" scenarios="1"/>
  <conditionalFormatting sqref="A26:A102">
    <cfRule type="expression" dxfId="1437" priority="29" stopIfTrue="1">
      <formula>MOD(ROW(),2)=0</formula>
    </cfRule>
    <cfRule type="expression" dxfId="1436" priority="30" stopIfTrue="1">
      <formula>MOD(ROW(),2)&lt;&gt;0</formula>
    </cfRule>
  </conditionalFormatting>
  <conditionalFormatting sqref="B26:D102">
    <cfRule type="expression" dxfId="1435" priority="31" stopIfTrue="1">
      <formula>MOD(ROW(),2)=0</formula>
    </cfRule>
    <cfRule type="expression" dxfId="1434" priority="32" stopIfTrue="1">
      <formula>MOD(ROW(),2)&lt;&gt;0</formula>
    </cfRule>
  </conditionalFormatting>
  <conditionalFormatting sqref="D6:D21">
    <cfRule type="expression" dxfId="1433" priority="21" stopIfTrue="1">
      <formula>MOD(ROW(),2)=0</formula>
    </cfRule>
    <cfRule type="expression" dxfId="1432" priority="22" stopIfTrue="1">
      <formula>MOD(ROW(),2)&lt;&gt;0</formula>
    </cfRule>
  </conditionalFormatting>
  <conditionalFormatting sqref="A13">
    <cfRule type="expression" dxfId="1431" priority="17" stopIfTrue="1">
      <formula>MOD(ROW(),2)=0</formula>
    </cfRule>
    <cfRule type="expression" dxfId="1430" priority="18" stopIfTrue="1">
      <formula>MOD(ROW(),2)&lt;&gt;0</formula>
    </cfRule>
  </conditionalFormatting>
  <conditionalFormatting sqref="A6:A12 A14:A21">
    <cfRule type="expression" dxfId="1429" priority="19" stopIfTrue="1">
      <formula>MOD(ROW(),2)=0</formula>
    </cfRule>
    <cfRule type="expression" dxfId="1428" priority="20" stopIfTrue="1">
      <formula>MOD(ROW(),2)&lt;&gt;0</formula>
    </cfRule>
  </conditionalFormatting>
  <conditionalFormatting sqref="B6:C16">
    <cfRule type="expression" dxfId="1427" priority="9" stopIfTrue="1">
      <formula>MOD(ROW(),2)=0</formula>
    </cfRule>
    <cfRule type="expression" dxfId="1426" priority="10" stopIfTrue="1">
      <formula>MOD(ROW(),2)&lt;&gt;0</formula>
    </cfRule>
  </conditionalFormatting>
  <conditionalFormatting sqref="B18:C18 B17">
    <cfRule type="expression" dxfId="1425" priority="11" stopIfTrue="1">
      <formula>MOD(ROW(),2)=0</formula>
    </cfRule>
    <cfRule type="expression" dxfId="1424" priority="12" stopIfTrue="1">
      <formula>MOD(ROW(),2)&lt;&gt;0</formula>
    </cfRule>
  </conditionalFormatting>
  <conditionalFormatting sqref="C17">
    <cfRule type="expression" dxfId="1423" priority="7" stopIfTrue="1">
      <formula>MOD(ROW(),2)=0</formula>
    </cfRule>
    <cfRule type="expression" dxfId="1422" priority="8" stopIfTrue="1">
      <formula>MOD(ROW(),2)&lt;&gt;0</formula>
    </cfRule>
  </conditionalFormatting>
  <conditionalFormatting sqref="B20:B21">
    <cfRule type="expression" dxfId="1421" priority="3" stopIfTrue="1">
      <formula>MOD(ROW(),2)=0</formula>
    </cfRule>
    <cfRule type="expression" dxfId="1420" priority="4" stopIfTrue="1">
      <formula>MOD(ROW(),2)&lt;&gt;0</formula>
    </cfRule>
  </conditionalFormatting>
  <conditionalFormatting sqref="C19:C21">
    <cfRule type="expression" dxfId="1419" priority="5" stopIfTrue="1">
      <formula>MOD(ROW(),2)=0</formula>
    </cfRule>
    <cfRule type="expression" dxfId="1418" priority="6" stopIfTrue="1">
      <formula>MOD(ROW(),2)&lt;&gt;0</formula>
    </cfRule>
  </conditionalFormatting>
  <conditionalFormatting sqref="B19">
    <cfRule type="expression" dxfId="1417" priority="1" stopIfTrue="1">
      <formula>MOD(ROW(),2)=0</formula>
    </cfRule>
    <cfRule type="expression" dxfId="1416" priority="2" stopIfTrue="1">
      <formula>MOD(ROW(),2)&lt;&gt;0</formula>
    </cfRule>
  </conditionalFormatting>
  <hyperlinks>
    <hyperlink ref="B24" location="Assumptions!A1" display="Assumptions" xr:uid="{20AADADF-5CE1-41CA-B325-BE530CC5D8DA}"/>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codeName="Sheet61"/>
  <dimension ref="A1:K102"/>
  <sheetViews>
    <sheetView showGridLines="0" zoomScale="85" zoomScaleNormal="85" workbookViewId="0">
      <selection activeCell="A4" sqref="A4"/>
    </sheetView>
  </sheetViews>
  <sheetFormatPr defaultColWidth="10" defaultRowHeight="12.5" x14ac:dyDescent="0.25"/>
  <cols>
    <col min="1" max="1" width="31.6328125" style="28" customWidth="1"/>
    <col min="2" max="4" width="22.6328125" style="28" customWidth="1"/>
    <col min="5"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PenCE - x-312</v>
      </c>
      <c r="B3" s="43"/>
      <c r="C3" s="43"/>
      <c r="D3" s="43"/>
      <c r="E3" s="43"/>
      <c r="F3" s="43"/>
      <c r="G3" s="43"/>
      <c r="H3" s="43"/>
      <c r="I3" s="43"/>
    </row>
    <row r="4" spans="1:11" x14ac:dyDescent="0.25">
      <c r="A4" s="45"/>
    </row>
    <row r="6" spans="1:11" ht="13" x14ac:dyDescent="0.3">
      <c r="A6" s="76" t="s">
        <v>606</v>
      </c>
      <c r="B6" s="78" t="s">
        <v>607</v>
      </c>
      <c r="C6" s="78"/>
      <c r="D6" s="109"/>
    </row>
    <row r="7" spans="1:11" x14ac:dyDescent="0.25">
      <c r="A7" s="77" t="s">
        <v>273</v>
      </c>
      <c r="B7" s="79" t="s">
        <v>72</v>
      </c>
      <c r="C7" s="79"/>
      <c r="D7" s="109"/>
    </row>
    <row r="8" spans="1:11" x14ac:dyDescent="0.25">
      <c r="A8" s="77" t="s">
        <v>274</v>
      </c>
      <c r="B8" s="79">
        <v>2015</v>
      </c>
      <c r="C8" s="79"/>
      <c r="D8" s="109"/>
    </row>
    <row r="9" spans="1:11" x14ac:dyDescent="0.25">
      <c r="A9" s="77" t="s">
        <v>275</v>
      </c>
      <c r="B9" s="79" t="s">
        <v>367</v>
      </c>
      <c r="C9" s="79"/>
      <c r="D9" s="109"/>
    </row>
    <row r="10" spans="1:11" ht="25" x14ac:dyDescent="0.25">
      <c r="A10" s="77" t="s">
        <v>6</v>
      </c>
      <c r="B10" s="79" t="s">
        <v>382</v>
      </c>
      <c r="C10" s="79"/>
      <c r="D10" s="109"/>
    </row>
    <row r="11" spans="1:11" x14ac:dyDescent="0.25">
      <c r="A11" s="77" t="s">
        <v>276</v>
      </c>
      <c r="B11" s="79" t="s">
        <v>299</v>
      </c>
      <c r="C11" s="79"/>
      <c r="D11" s="109"/>
    </row>
    <row r="12" spans="1:11" x14ac:dyDescent="0.25">
      <c r="A12" s="77" t="s">
        <v>277</v>
      </c>
      <c r="B12" s="79" t="s">
        <v>290</v>
      </c>
      <c r="C12" s="79"/>
      <c r="D12" s="109"/>
    </row>
    <row r="13" spans="1:11" x14ac:dyDescent="0.25">
      <c r="A13" s="200" t="s">
        <v>614</v>
      </c>
      <c r="B13" s="79">
        <v>0</v>
      </c>
      <c r="C13" s="79"/>
      <c r="D13" s="109"/>
    </row>
    <row r="14" spans="1:11" x14ac:dyDescent="0.25">
      <c r="A14" s="77" t="s">
        <v>279</v>
      </c>
      <c r="B14" s="79">
        <v>312</v>
      </c>
      <c r="C14" s="79"/>
      <c r="D14" s="109"/>
    </row>
    <row r="15" spans="1:11" x14ac:dyDescent="0.25">
      <c r="A15" s="77" t="s">
        <v>617</v>
      </c>
      <c r="B15" s="79">
        <v>312</v>
      </c>
      <c r="C15" s="79"/>
      <c r="D15" s="109"/>
    </row>
    <row r="16" spans="1:11" x14ac:dyDescent="0.25">
      <c r="A16" s="77" t="s">
        <v>281</v>
      </c>
      <c r="B16" s="79" t="s">
        <v>394</v>
      </c>
      <c r="C16" s="79"/>
      <c r="D16" s="109"/>
    </row>
    <row r="17" spans="1:4" x14ac:dyDescent="0.25">
      <c r="A17" s="77" t="s">
        <v>282</v>
      </c>
      <c r="B17" s="203"/>
      <c r="C17" s="203"/>
      <c r="D17" s="109"/>
    </row>
    <row r="18" spans="1:4" x14ac:dyDescent="0.25">
      <c r="A18" s="77" t="s">
        <v>283</v>
      </c>
      <c r="B18" s="142" t="str">
        <f>"24 May 2023"</f>
        <v>24 May 2023</v>
      </c>
      <c r="C18" s="79"/>
      <c r="D18" s="109"/>
    </row>
    <row r="19" spans="1:4" x14ac:dyDescent="0.25">
      <c r="A19" s="77" t="s">
        <v>284</v>
      </c>
      <c r="B19" s="142">
        <v>45014</v>
      </c>
      <c r="C19" s="79"/>
      <c r="D19" s="109"/>
    </row>
    <row r="20" spans="1:4" x14ac:dyDescent="0.25">
      <c r="A20" s="77" t="s">
        <v>285</v>
      </c>
      <c r="B20" s="79" t="s">
        <v>293</v>
      </c>
      <c r="C20" s="79"/>
      <c r="D20" s="109"/>
    </row>
    <row r="21" spans="1:4" x14ac:dyDescent="0.25">
      <c r="A21" s="77" t="s">
        <v>689</v>
      </c>
      <c r="B21" s="79" t="s">
        <v>294</v>
      </c>
      <c r="C21" s="79"/>
      <c r="D21" s="109"/>
    </row>
    <row r="23" spans="1:4" x14ac:dyDescent="0.25">
      <c r="B23" s="84" t="str">
        <f>HYPERLINK("#'Factor List'!A1","Back to Factor List")</f>
        <v>Back to Factor List</v>
      </c>
    </row>
    <row r="24" spans="1:4" x14ac:dyDescent="0.25">
      <c r="B24" s="84" t="str">
        <f>HYPERLINK("#'Assumptions'!A1","Assumptions")</f>
        <v>Assumptions</v>
      </c>
    </row>
    <row r="26" spans="1:4" ht="26" x14ac:dyDescent="0.25">
      <c r="A26" s="90" t="s">
        <v>412</v>
      </c>
      <c r="B26" s="90" t="s">
        <v>690</v>
      </c>
      <c r="C26" s="90" t="s">
        <v>694</v>
      </c>
      <c r="D26" s="90" t="s">
        <v>708</v>
      </c>
    </row>
    <row r="27" spans="1:4" x14ac:dyDescent="0.25">
      <c r="A27" s="91">
        <v>20</v>
      </c>
      <c r="B27" s="92">
        <v>38.909999999999997</v>
      </c>
      <c r="C27" s="92">
        <v>2.79</v>
      </c>
      <c r="D27" s="92"/>
    </row>
    <row r="28" spans="1:4" x14ac:dyDescent="0.25">
      <c r="A28" s="91">
        <v>21</v>
      </c>
      <c r="B28" s="92">
        <v>38.53</v>
      </c>
      <c r="C28" s="92">
        <v>2.84</v>
      </c>
      <c r="D28" s="92"/>
    </row>
    <row r="29" spans="1:4" x14ac:dyDescent="0.25">
      <c r="A29" s="91">
        <v>22</v>
      </c>
      <c r="B29" s="92">
        <v>38.159999999999997</v>
      </c>
      <c r="C29" s="92">
        <v>2.89</v>
      </c>
      <c r="D29" s="92"/>
    </row>
    <row r="30" spans="1:4" x14ac:dyDescent="0.25">
      <c r="A30" s="91">
        <v>23</v>
      </c>
      <c r="B30" s="92">
        <v>37.770000000000003</v>
      </c>
      <c r="C30" s="92">
        <v>2.93</v>
      </c>
      <c r="D30" s="92"/>
    </row>
    <row r="31" spans="1:4" x14ac:dyDescent="0.25">
      <c r="A31" s="91">
        <v>24</v>
      </c>
      <c r="B31" s="92">
        <v>37.380000000000003</v>
      </c>
      <c r="C31" s="92">
        <v>2.98</v>
      </c>
      <c r="D31" s="92"/>
    </row>
    <row r="32" spans="1:4" x14ac:dyDescent="0.25">
      <c r="A32" s="91">
        <v>25</v>
      </c>
      <c r="B32" s="92">
        <v>36.979999999999997</v>
      </c>
      <c r="C32" s="92">
        <v>3.03</v>
      </c>
      <c r="D32" s="92"/>
    </row>
    <row r="33" spans="1:4" x14ac:dyDescent="0.25">
      <c r="A33" s="91">
        <v>26</v>
      </c>
      <c r="B33" s="92">
        <v>36.57</v>
      </c>
      <c r="C33" s="92">
        <v>3.08</v>
      </c>
      <c r="D33" s="92"/>
    </row>
    <row r="34" spans="1:4" x14ac:dyDescent="0.25">
      <c r="A34" s="91">
        <v>27</v>
      </c>
      <c r="B34" s="92">
        <v>36.159999999999997</v>
      </c>
      <c r="C34" s="92">
        <v>3.13</v>
      </c>
      <c r="D34" s="92"/>
    </row>
    <row r="35" spans="1:4" x14ac:dyDescent="0.25">
      <c r="A35" s="91">
        <v>28</v>
      </c>
      <c r="B35" s="92">
        <v>35.74</v>
      </c>
      <c r="C35" s="92">
        <v>3.17</v>
      </c>
      <c r="D35" s="92"/>
    </row>
    <row r="36" spans="1:4" x14ac:dyDescent="0.25">
      <c r="A36" s="91">
        <v>29</v>
      </c>
      <c r="B36" s="92">
        <v>35.32</v>
      </c>
      <c r="C36" s="92">
        <v>3.22</v>
      </c>
      <c r="D36" s="92"/>
    </row>
    <row r="37" spans="1:4" x14ac:dyDescent="0.25">
      <c r="A37" s="91">
        <v>30</v>
      </c>
      <c r="B37" s="92">
        <v>34.880000000000003</v>
      </c>
      <c r="C37" s="92">
        <v>3.27</v>
      </c>
      <c r="D37" s="92"/>
    </row>
    <row r="38" spans="1:4" x14ac:dyDescent="0.25">
      <c r="A38" s="91">
        <v>31</v>
      </c>
      <c r="B38" s="92">
        <v>34.450000000000003</v>
      </c>
      <c r="C38" s="92">
        <v>3.32</v>
      </c>
      <c r="D38" s="92"/>
    </row>
    <row r="39" spans="1:4" x14ac:dyDescent="0.25">
      <c r="A39" s="91">
        <v>32</v>
      </c>
      <c r="B39" s="92">
        <v>34</v>
      </c>
      <c r="C39" s="92">
        <v>3.37</v>
      </c>
      <c r="D39" s="92"/>
    </row>
    <row r="40" spans="1:4" x14ac:dyDescent="0.25">
      <c r="A40" s="91">
        <v>33</v>
      </c>
      <c r="B40" s="92">
        <v>33.549999999999997</v>
      </c>
      <c r="C40" s="92">
        <v>3.41</v>
      </c>
      <c r="D40" s="92"/>
    </row>
    <row r="41" spans="1:4" x14ac:dyDescent="0.25">
      <c r="A41" s="91">
        <v>34</v>
      </c>
      <c r="B41" s="92">
        <v>33.090000000000003</v>
      </c>
      <c r="C41" s="92">
        <v>3.46</v>
      </c>
      <c r="D41" s="92"/>
    </row>
    <row r="42" spans="1:4" x14ac:dyDescent="0.25">
      <c r="A42" s="91">
        <v>35</v>
      </c>
      <c r="B42" s="92">
        <v>32.630000000000003</v>
      </c>
      <c r="C42" s="92">
        <v>3.51</v>
      </c>
      <c r="D42" s="92"/>
    </row>
    <row r="43" spans="1:4" x14ac:dyDescent="0.25">
      <c r="A43" s="91">
        <v>36</v>
      </c>
      <c r="B43" s="92">
        <v>32.159999999999997</v>
      </c>
      <c r="C43" s="92">
        <v>3.55</v>
      </c>
      <c r="D43" s="92"/>
    </row>
    <row r="44" spans="1:4" x14ac:dyDescent="0.25">
      <c r="A44" s="91">
        <v>37</v>
      </c>
      <c r="B44" s="92">
        <v>31.68</v>
      </c>
      <c r="C44" s="92">
        <v>3.6</v>
      </c>
      <c r="D44" s="92"/>
    </row>
    <row r="45" spans="1:4" x14ac:dyDescent="0.25">
      <c r="A45" s="91">
        <v>38</v>
      </c>
      <c r="B45" s="92">
        <v>31.19</v>
      </c>
      <c r="C45" s="92">
        <v>3.64</v>
      </c>
      <c r="D45" s="92"/>
    </row>
    <row r="46" spans="1:4" x14ac:dyDescent="0.25">
      <c r="A46" s="91">
        <v>39</v>
      </c>
      <c r="B46" s="92">
        <v>30.7</v>
      </c>
      <c r="C46" s="92">
        <v>3.69</v>
      </c>
      <c r="D46" s="92"/>
    </row>
    <row r="47" spans="1:4" x14ac:dyDescent="0.25">
      <c r="A47" s="91">
        <v>40</v>
      </c>
      <c r="B47" s="92">
        <v>30.2</v>
      </c>
      <c r="C47" s="92">
        <v>3.73</v>
      </c>
      <c r="D47" s="92"/>
    </row>
    <row r="48" spans="1:4" x14ac:dyDescent="0.25">
      <c r="A48" s="91">
        <v>41</v>
      </c>
      <c r="B48" s="92">
        <v>29.7</v>
      </c>
      <c r="C48" s="92">
        <v>3.78</v>
      </c>
      <c r="D48" s="92"/>
    </row>
    <row r="49" spans="1:4" x14ac:dyDescent="0.25">
      <c r="A49" s="91">
        <v>42</v>
      </c>
      <c r="B49" s="92">
        <v>29.18</v>
      </c>
      <c r="C49" s="92">
        <v>3.82</v>
      </c>
      <c r="D49" s="92"/>
    </row>
    <row r="50" spans="1:4" x14ac:dyDescent="0.25">
      <c r="A50" s="91">
        <v>43</v>
      </c>
      <c r="B50" s="92">
        <v>28.67</v>
      </c>
      <c r="C50" s="92">
        <v>3.86</v>
      </c>
      <c r="D50" s="92"/>
    </row>
    <row r="51" spans="1:4" x14ac:dyDescent="0.25">
      <c r="A51" s="91">
        <v>44</v>
      </c>
      <c r="B51" s="92">
        <v>28.14</v>
      </c>
      <c r="C51" s="92">
        <v>3.9</v>
      </c>
      <c r="D51" s="92"/>
    </row>
    <row r="52" spans="1:4" x14ac:dyDescent="0.25">
      <c r="A52" s="91">
        <v>45</v>
      </c>
      <c r="B52" s="92">
        <v>27.61</v>
      </c>
      <c r="C52" s="92">
        <v>3.94</v>
      </c>
      <c r="D52" s="92"/>
    </row>
    <row r="53" spans="1:4" x14ac:dyDescent="0.25">
      <c r="A53" s="91">
        <v>46</v>
      </c>
      <c r="B53" s="92">
        <v>27.07</v>
      </c>
      <c r="C53" s="92">
        <v>3.98</v>
      </c>
      <c r="D53" s="92"/>
    </row>
    <row r="54" spans="1:4" x14ac:dyDescent="0.25">
      <c r="A54" s="91">
        <v>47</v>
      </c>
      <c r="B54" s="92">
        <v>26.53</v>
      </c>
      <c r="C54" s="92">
        <v>4.01</v>
      </c>
      <c r="D54" s="92"/>
    </row>
    <row r="55" spans="1:4" x14ac:dyDescent="0.25">
      <c r="A55" s="91">
        <v>48</v>
      </c>
      <c r="B55" s="92">
        <v>25.98</v>
      </c>
      <c r="C55" s="92">
        <v>4.05</v>
      </c>
      <c r="D55" s="92"/>
    </row>
    <row r="56" spans="1:4" x14ac:dyDescent="0.25">
      <c r="A56" s="91">
        <v>49</v>
      </c>
      <c r="B56" s="92">
        <v>25.42</v>
      </c>
      <c r="C56" s="92">
        <v>4.08</v>
      </c>
      <c r="D56" s="92"/>
    </row>
    <row r="57" spans="1:4" x14ac:dyDescent="0.25">
      <c r="A57" s="91">
        <v>50</v>
      </c>
      <c r="B57" s="92">
        <v>24.86</v>
      </c>
      <c r="C57" s="92">
        <v>4.12</v>
      </c>
      <c r="D57" s="92"/>
    </row>
    <row r="58" spans="1:4" x14ac:dyDescent="0.25">
      <c r="A58" s="91">
        <v>51</v>
      </c>
      <c r="B58" s="92">
        <v>24.29</v>
      </c>
      <c r="C58" s="92">
        <v>4.1500000000000004</v>
      </c>
      <c r="D58" s="92"/>
    </row>
    <row r="59" spans="1:4" x14ac:dyDescent="0.25">
      <c r="A59" s="91">
        <v>52</v>
      </c>
      <c r="B59" s="92">
        <v>23.71</v>
      </c>
      <c r="C59" s="92">
        <v>4.18</v>
      </c>
      <c r="D59" s="92"/>
    </row>
    <row r="60" spans="1:4" x14ac:dyDescent="0.25">
      <c r="A60" s="91">
        <v>53</v>
      </c>
      <c r="B60" s="92">
        <v>23.13</v>
      </c>
      <c r="C60" s="92">
        <v>4.21</v>
      </c>
      <c r="D60" s="92"/>
    </row>
    <row r="61" spans="1:4" x14ac:dyDescent="0.25">
      <c r="A61" s="91">
        <v>54</v>
      </c>
      <c r="B61" s="92">
        <v>22.54</v>
      </c>
      <c r="C61" s="92">
        <v>4.24</v>
      </c>
      <c r="D61" s="92"/>
    </row>
    <row r="62" spans="1:4" x14ac:dyDescent="0.25">
      <c r="A62" s="91">
        <v>55</v>
      </c>
      <c r="B62" s="92">
        <v>21.95</v>
      </c>
      <c r="C62" s="92">
        <v>4.26</v>
      </c>
      <c r="D62" s="92"/>
    </row>
    <row r="63" spans="1:4" x14ac:dyDescent="0.25">
      <c r="A63" s="91">
        <v>56</v>
      </c>
      <c r="B63" s="92">
        <v>21.35</v>
      </c>
      <c r="C63" s="92">
        <v>4.28</v>
      </c>
      <c r="D63" s="92"/>
    </row>
    <row r="64" spans="1:4" x14ac:dyDescent="0.25">
      <c r="A64" s="91">
        <v>57</v>
      </c>
      <c r="B64" s="92">
        <v>20.74</v>
      </c>
      <c r="C64" s="92">
        <v>4.3</v>
      </c>
      <c r="D64" s="92"/>
    </row>
    <row r="65" spans="1:4" x14ac:dyDescent="0.25">
      <c r="A65" s="91">
        <v>58</v>
      </c>
      <c r="B65" s="92">
        <v>20.13</v>
      </c>
      <c r="C65" s="92">
        <v>4.32</v>
      </c>
      <c r="D65" s="92"/>
    </row>
    <row r="66" spans="1:4" x14ac:dyDescent="0.25">
      <c r="A66" s="91">
        <v>59</v>
      </c>
      <c r="B66" s="92">
        <v>19.52</v>
      </c>
      <c r="C66" s="92">
        <v>4.32</v>
      </c>
      <c r="D66" s="92"/>
    </row>
    <row r="67" spans="1:4" x14ac:dyDescent="0.25">
      <c r="A67" s="91">
        <v>60</v>
      </c>
      <c r="B67" s="92">
        <v>18.91</v>
      </c>
      <c r="C67" s="92">
        <v>4.32</v>
      </c>
      <c r="D67" s="92"/>
    </row>
    <row r="68" spans="1:4" x14ac:dyDescent="0.25">
      <c r="A68" s="91">
        <v>61</v>
      </c>
      <c r="B68" s="92">
        <v>18.29</v>
      </c>
      <c r="C68" s="92">
        <v>4.33</v>
      </c>
      <c r="D68" s="92"/>
    </row>
    <row r="69" spans="1:4" x14ac:dyDescent="0.25">
      <c r="A69" s="91">
        <v>62</v>
      </c>
      <c r="B69" s="92">
        <v>17.670000000000002</v>
      </c>
      <c r="C69" s="92">
        <v>4.33</v>
      </c>
      <c r="D69" s="92"/>
    </row>
    <row r="70" spans="1:4" x14ac:dyDescent="0.25">
      <c r="A70" s="91">
        <v>63</v>
      </c>
      <c r="B70" s="92">
        <v>17.059999999999999</v>
      </c>
      <c r="C70" s="92">
        <v>4.33</v>
      </c>
      <c r="D70" s="92"/>
    </row>
    <row r="71" spans="1:4" x14ac:dyDescent="0.25">
      <c r="A71" s="91">
        <v>64</v>
      </c>
      <c r="B71" s="92">
        <v>16.440000000000001</v>
      </c>
      <c r="C71" s="92">
        <v>4.16</v>
      </c>
      <c r="D71" s="92"/>
    </row>
    <row r="72" spans="1:4" x14ac:dyDescent="0.25">
      <c r="A72" s="91">
        <v>65</v>
      </c>
      <c r="B72" s="92">
        <v>15.82</v>
      </c>
      <c r="C72" s="92">
        <v>3.99</v>
      </c>
      <c r="D72" s="92"/>
    </row>
    <row r="73" spans="1:4" x14ac:dyDescent="0.25">
      <c r="A73" s="91">
        <v>66</v>
      </c>
      <c r="B73" s="92">
        <v>15.21</v>
      </c>
      <c r="C73" s="92">
        <v>3.97</v>
      </c>
      <c r="D73" s="92"/>
    </row>
    <row r="74" spans="1:4" x14ac:dyDescent="0.25">
      <c r="A74" s="91">
        <v>67</v>
      </c>
      <c r="B74" s="92">
        <v>14.59</v>
      </c>
      <c r="C74" s="92">
        <v>3.95</v>
      </c>
      <c r="D74" s="92"/>
    </row>
    <row r="75" spans="1:4" x14ac:dyDescent="0.25">
      <c r="A75" s="91">
        <v>68</v>
      </c>
      <c r="B75" s="92">
        <v>13.98</v>
      </c>
      <c r="C75" s="92">
        <v>3.92</v>
      </c>
      <c r="D75" s="92"/>
    </row>
    <row r="76" spans="1:4" x14ac:dyDescent="0.25">
      <c r="A76" s="91">
        <v>69</v>
      </c>
      <c r="B76" s="92">
        <v>13.37</v>
      </c>
      <c r="C76" s="92">
        <v>3.81</v>
      </c>
      <c r="D76" s="92">
        <v>2.2599999999999998</v>
      </c>
    </row>
    <row r="77" spans="1:4" x14ac:dyDescent="0.25">
      <c r="A77" s="91">
        <v>70</v>
      </c>
      <c r="B77" s="92">
        <v>12.77</v>
      </c>
      <c r="C77" s="92">
        <v>3.7</v>
      </c>
      <c r="D77" s="92">
        <v>2.08</v>
      </c>
    </row>
    <row r="78" spans="1:4" x14ac:dyDescent="0.25">
      <c r="A78" s="91">
        <v>71</v>
      </c>
      <c r="B78" s="92">
        <v>12.16</v>
      </c>
      <c r="C78" s="92">
        <v>3.65</v>
      </c>
      <c r="D78" s="92">
        <v>1.91</v>
      </c>
    </row>
    <row r="79" spans="1:4" x14ac:dyDescent="0.25">
      <c r="A79" s="91">
        <v>72</v>
      </c>
      <c r="B79" s="92">
        <v>11.57</v>
      </c>
      <c r="C79" s="92">
        <v>3.61</v>
      </c>
      <c r="D79" s="92">
        <v>1.74</v>
      </c>
    </row>
    <row r="80" spans="1:4" x14ac:dyDescent="0.25">
      <c r="A80" s="91">
        <v>73</v>
      </c>
      <c r="B80" s="92">
        <v>10.99</v>
      </c>
      <c r="C80" s="92">
        <v>3.55</v>
      </c>
      <c r="D80" s="92">
        <v>1.59</v>
      </c>
    </row>
    <row r="81" spans="1:4" x14ac:dyDescent="0.25">
      <c r="A81" s="91">
        <v>74</v>
      </c>
      <c r="B81" s="92">
        <v>10.41</v>
      </c>
      <c r="C81" s="92">
        <v>3.33</v>
      </c>
      <c r="D81" s="92">
        <v>1.44</v>
      </c>
    </row>
    <row r="82" spans="1:4" x14ac:dyDescent="0.25">
      <c r="A82" s="91">
        <v>75</v>
      </c>
      <c r="B82" s="92">
        <v>9.84</v>
      </c>
      <c r="C82" s="92">
        <v>3.12</v>
      </c>
      <c r="D82" s="92">
        <v>1.3</v>
      </c>
    </row>
    <row r="83" spans="1:4" x14ac:dyDescent="0.25">
      <c r="A83" s="91">
        <v>76</v>
      </c>
      <c r="B83" s="92">
        <v>9.2899999999999991</v>
      </c>
      <c r="C83" s="92">
        <v>3.05</v>
      </c>
      <c r="D83" s="92">
        <v>1.17</v>
      </c>
    </row>
    <row r="84" spans="1:4" x14ac:dyDescent="0.25">
      <c r="A84" s="91">
        <v>77</v>
      </c>
      <c r="B84" s="92">
        <v>8.75</v>
      </c>
      <c r="C84" s="92">
        <v>2.97</v>
      </c>
      <c r="D84" s="92">
        <v>1.05</v>
      </c>
    </row>
    <row r="85" spans="1:4" x14ac:dyDescent="0.25">
      <c r="A85" s="91">
        <v>78</v>
      </c>
      <c r="B85" s="92">
        <v>8.2200000000000006</v>
      </c>
      <c r="C85" s="92">
        <v>2.89</v>
      </c>
      <c r="D85" s="92">
        <v>0.94</v>
      </c>
    </row>
    <row r="86" spans="1:4" x14ac:dyDescent="0.25">
      <c r="A86" s="91">
        <v>79</v>
      </c>
      <c r="B86" s="92">
        <v>7.71</v>
      </c>
      <c r="C86" s="92">
        <v>2.61</v>
      </c>
      <c r="D86" s="92">
        <v>0.84</v>
      </c>
    </row>
    <row r="87" spans="1:4" x14ac:dyDescent="0.25">
      <c r="A87" s="91">
        <v>80</v>
      </c>
      <c r="B87" s="92">
        <v>7.21</v>
      </c>
      <c r="C87" s="92">
        <v>2.3199999999999998</v>
      </c>
      <c r="D87" s="92">
        <v>0.74</v>
      </c>
    </row>
    <row r="88" spans="1:4" x14ac:dyDescent="0.25">
      <c r="A88" s="91">
        <v>81</v>
      </c>
      <c r="B88" s="92">
        <v>6.74</v>
      </c>
      <c r="C88" s="92">
        <v>2.23</v>
      </c>
      <c r="D88" s="92">
        <v>0.65</v>
      </c>
    </row>
    <row r="89" spans="1:4" x14ac:dyDescent="0.25">
      <c r="A89" s="91">
        <v>82</v>
      </c>
      <c r="B89" s="92">
        <v>6.29</v>
      </c>
      <c r="C89" s="92">
        <v>2.15</v>
      </c>
      <c r="D89" s="92">
        <v>0.57999999999999996</v>
      </c>
    </row>
    <row r="90" spans="1:4" x14ac:dyDescent="0.25">
      <c r="A90" s="91">
        <v>83</v>
      </c>
      <c r="B90" s="92">
        <v>5.85</v>
      </c>
      <c r="C90" s="92">
        <v>2.0499999999999998</v>
      </c>
      <c r="D90" s="92">
        <v>0.5</v>
      </c>
    </row>
    <row r="91" spans="1:4" x14ac:dyDescent="0.25">
      <c r="A91" s="91">
        <v>84</v>
      </c>
      <c r="B91" s="92">
        <v>5.44</v>
      </c>
      <c r="C91" s="92">
        <v>1.76</v>
      </c>
      <c r="D91" s="92">
        <v>0.44</v>
      </c>
    </row>
    <row r="92" spans="1:4" x14ac:dyDescent="0.25">
      <c r="A92" s="91">
        <v>85</v>
      </c>
      <c r="B92" s="92">
        <v>5.04</v>
      </c>
      <c r="C92" s="92">
        <v>1.48</v>
      </c>
      <c r="D92" s="92">
        <v>0.38</v>
      </c>
    </row>
    <row r="93" spans="1:4" x14ac:dyDescent="0.25">
      <c r="A93" s="91">
        <v>86</v>
      </c>
      <c r="B93" s="92">
        <v>4.67</v>
      </c>
      <c r="C93" s="92">
        <v>1.4</v>
      </c>
      <c r="D93" s="92">
        <v>0.33</v>
      </c>
    </row>
    <row r="94" spans="1:4" x14ac:dyDescent="0.25">
      <c r="A94" s="91">
        <v>87</v>
      </c>
      <c r="B94" s="92">
        <v>4.3099999999999996</v>
      </c>
      <c r="C94" s="92">
        <v>1.32</v>
      </c>
      <c r="D94" s="92">
        <v>0.28999999999999998</v>
      </c>
    </row>
    <row r="95" spans="1:4" x14ac:dyDescent="0.25">
      <c r="A95" s="91">
        <v>88</v>
      </c>
      <c r="B95" s="92">
        <v>3.98</v>
      </c>
      <c r="C95" s="92">
        <v>1.24</v>
      </c>
      <c r="D95" s="92">
        <v>0.24</v>
      </c>
    </row>
    <row r="96" spans="1:4" x14ac:dyDescent="0.25">
      <c r="A96" s="91">
        <v>89</v>
      </c>
      <c r="B96" s="92">
        <v>3.67</v>
      </c>
      <c r="C96" s="92">
        <v>0.99</v>
      </c>
      <c r="D96" s="92">
        <v>0.21</v>
      </c>
    </row>
    <row r="97" spans="1:4" x14ac:dyDescent="0.25">
      <c r="A97" s="91">
        <v>90</v>
      </c>
      <c r="B97" s="92">
        <v>3.37</v>
      </c>
      <c r="C97" s="92">
        <v>0.75</v>
      </c>
      <c r="D97" s="92">
        <v>0.18</v>
      </c>
    </row>
    <row r="98" spans="1:4" x14ac:dyDescent="0.25">
      <c r="A98" s="91">
        <v>91</v>
      </c>
      <c r="B98" s="92">
        <v>3.1</v>
      </c>
      <c r="C98" s="92">
        <v>0.7</v>
      </c>
      <c r="D98" s="92">
        <v>0.15</v>
      </c>
    </row>
    <row r="99" spans="1:4" x14ac:dyDescent="0.25">
      <c r="A99" s="91">
        <v>92</v>
      </c>
      <c r="B99" s="92">
        <v>2.85</v>
      </c>
      <c r="C99" s="92">
        <v>0.65</v>
      </c>
      <c r="D99" s="92">
        <v>0.13</v>
      </c>
    </row>
    <row r="100" spans="1:4" x14ac:dyDescent="0.25">
      <c r="A100" s="91">
        <v>93</v>
      </c>
      <c r="B100" s="92">
        <v>2.63</v>
      </c>
      <c r="C100" s="92">
        <v>0.6</v>
      </c>
      <c r="D100" s="92">
        <v>0.11</v>
      </c>
    </row>
    <row r="101" spans="1:4" x14ac:dyDescent="0.25">
      <c r="A101" s="91">
        <v>94</v>
      </c>
      <c r="B101" s="92">
        <v>2.42</v>
      </c>
      <c r="C101" s="92">
        <v>0.56000000000000005</v>
      </c>
      <c r="D101" s="92">
        <v>0.09</v>
      </c>
    </row>
    <row r="102" spans="1:4" x14ac:dyDescent="0.25">
      <c r="A102" s="91">
        <v>95</v>
      </c>
      <c r="B102" s="92">
        <v>2.2400000000000002</v>
      </c>
      <c r="C102" s="92">
        <v>0.51</v>
      </c>
      <c r="D102" s="92">
        <v>0.08</v>
      </c>
    </row>
  </sheetData>
  <sheetProtection algorithmName="SHA-512" hashValue="K7hncS3RidxuRr89GVsfaz4Omz+ghDSu9rkoxhDDvr4mK4hV3B5gdgpjatg+I9ozUz6EH7kDcMeFtuqdCG4NCA==" saltValue="4Kka4YfNmWIsnjnJMmJkmw==" spinCount="100000" sheet="1" objects="1" scenarios="1"/>
  <conditionalFormatting sqref="A26:A102">
    <cfRule type="expression" dxfId="1415" priority="29" stopIfTrue="1">
      <formula>MOD(ROW(),2)=0</formula>
    </cfRule>
    <cfRule type="expression" dxfId="1414" priority="30" stopIfTrue="1">
      <formula>MOD(ROW(),2)&lt;&gt;0</formula>
    </cfRule>
  </conditionalFormatting>
  <conditionalFormatting sqref="B26:D102">
    <cfRule type="expression" dxfId="1413" priority="31" stopIfTrue="1">
      <formula>MOD(ROW(),2)=0</formula>
    </cfRule>
    <cfRule type="expression" dxfId="1412" priority="32" stopIfTrue="1">
      <formula>MOD(ROW(),2)&lt;&gt;0</formula>
    </cfRule>
  </conditionalFormatting>
  <conditionalFormatting sqref="D6:D21">
    <cfRule type="expression" dxfId="1411" priority="21" stopIfTrue="1">
      <formula>MOD(ROW(),2)=0</formula>
    </cfRule>
    <cfRule type="expression" dxfId="1410" priority="22" stopIfTrue="1">
      <formula>MOD(ROW(),2)&lt;&gt;0</formula>
    </cfRule>
  </conditionalFormatting>
  <conditionalFormatting sqref="A13">
    <cfRule type="expression" dxfId="1409" priority="17" stopIfTrue="1">
      <formula>MOD(ROW(),2)=0</formula>
    </cfRule>
    <cfRule type="expression" dxfId="1408" priority="18" stopIfTrue="1">
      <formula>MOD(ROW(),2)&lt;&gt;0</formula>
    </cfRule>
  </conditionalFormatting>
  <conditionalFormatting sqref="A6:A12 A14:A21">
    <cfRule type="expression" dxfId="1407" priority="19" stopIfTrue="1">
      <formula>MOD(ROW(),2)=0</formula>
    </cfRule>
    <cfRule type="expression" dxfId="1406" priority="20" stopIfTrue="1">
      <formula>MOD(ROW(),2)&lt;&gt;0</formula>
    </cfRule>
  </conditionalFormatting>
  <conditionalFormatting sqref="B6:C16">
    <cfRule type="expression" dxfId="1405" priority="9" stopIfTrue="1">
      <formula>MOD(ROW(),2)=0</formula>
    </cfRule>
    <cfRule type="expression" dxfId="1404" priority="10" stopIfTrue="1">
      <formula>MOD(ROW(),2)&lt;&gt;0</formula>
    </cfRule>
  </conditionalFormatting>
  <conditionalFormatting sqref="B18:C18 B17">
    <cfRule type="expression" dxfId="1403" priority="11" stopIfTrue="1">
      <formula>MOD(ROW(),2)=0</formula>
    </cfRule>
    <cfRule type="expression" dxfId="1402" priority="12" stopIfTrue="1">
      <formula>MOD(ROW(),2)&lt;&gt;0</formula>
    </cfRule>
  </conditionalFormatting>
  <conditionalFormatting sqref="C17">
    <cfRule type="expression" dxfId="1401" priority="7" stopIfTrue="1">
      <formula>MOD(ROW(),2)=0</formula>
    </cfRule>
    <cfRule type="expression" dxfId="1400" priority="8" stopIfTrue="1">
      <formula>MOD(ROW(),2)&lt;&gt;0</formula>
    </cfRule>
  </conditionalFormatting>
  <conditionalFormatting sqref="B20:B21">
    <cfRule type="expression" dxfId="1399" priority="3" stopIfTrue="1">
      <formula>MOD(ROW(),2)=0</formula>
    </cfRule>
    <cfRule type="expression" dxfId="1398" priority="4" stopIfTrue="1">
      <formula>MOD(ROW(),2)&lt;&gt;0</formula>
    </cfRule>
  </conditionalFormatting>
  <conditionalFormatting sqref="C19:C21">
    <cfRule type="expression" dxfId="1397" priority="5" stopIfTrue="1">
      <formula>MOD(ROW(),2)=0</formula>
    </cfRule>
    <cfRule type="expression" dxfId="1396" priority="6" stopIfTrue="1">
      <formula>MOD(ROW(),2)&lt;&gt;0</formula>
    </cfRule>
  </conditionalFormatting>
  <conditionalFormatting sqref="B19">
    <cfRule type="expression" dxfId="1395" priority="1" stopIfTrue="1">
      <formula>MOD(ROW(),2)=0</formula>
    </cfRule>
    <cfRule type="expression" dxfId="1394" priority="2" stopIfTrue="1">
      <formula>MOD(ROW(),2)&lt;&gt;0</formula>
    </cfRule>
  </conditionalFormatting>
  <hyperlinks>
    <hyperlink ref="B24" location="Assumptions!A1" display="Assumptions" xr:uid="{D9F47216-9161-4F26-B2DD-828E97EC0679}"/>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codeName="Sheet78"/>
  <dimension ref="A1:K106"/>
  <sheetViews>
    <sheetView showGridLines="0" zoomScale="85" zoomScaleNormal="85" workbookViewId="0">
      <selection activeCell="A4" sqref="A4"/>
    </sheetView>
  </sheetViews>
  <sheetFormatPr defaultColWidth="10" defaultRowHeight="12.5" x14ac:dyDescent="0.25"/>
  <cols>
    <col min="1" max="1" width="31.6328125" style="28" customWidth="1"/>
    <col min="2" max="3" width="22.6328125" style="28" customWidth="1"/>
    <col min="4" max="4" width="10" style="28" customWidth="1"/>
    <col min="5"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Pension credit - x-313</v>
      </c>
      <c r="B3" s="43"/>
      <c r="C3" s="43"/>
      <c r="D3" s="43"/>
      <c r="E3" s="43"/>
      <c r="F3" s="43"/>
      <c r="G3" s="43"/>
      <c r="H3" s="43"/>
      <c r="I3" s="43"/>
    </row>
    <row r="4" spans="1:11" x14ac:dyDescent="0.25">
      <c r="A4" s="45"/>
    </row>
    <row r="6" spans="1:11" ht="13" x14ac:dyDescent="0.3">
      <c r="A6" s="107" t="s">
        <v>606</v>
      </c>
      <c r="B6" s="78" t="s">
        <v>607</v>
      </c>
      <c r="C6" s="78"/>
    </row>
    <row r="7" spans="1:11" x14ac:dyDescent="0.25">
      <c r="A7" s="108" t="s">
        <v>273</v>
      </c>
      <c r="B7" s="79" t="s">
        <v>72</v>
      </c>
      <c r="C7" s="79"/>
    </row>
    <row r="8" spans="1:11" x14ac:dyDescent="0.25">
      <c r="A8" s="108" t="s">
        <v>274</v>
      </c>
      <c r="B8" s="79">
        <v>1987</v>
      </c>
      <c r="C8" s="79"/>
    </row>
    <row r="9" spans="1:11" x14ac:dyDescent="0.25">
      <c r="A9" s="108" t="s">
        <v>275</v>
      </c>
      <c r="B9" s="79" t="s">
        <v>395</v>
      </c>
      <c r="C9" s="79"/>
    </row>
    <row r="10" spans="1:11" ht="25" x14ac:dyDescent="0.25">
      <c r="A10" s="108" t="s">
        <v>6</v>
      </c>
      <c r="B10" s="79" t="s">
        <v>396</v>
      </c>
      <c r="C10" s="79"/>
    </row>
    <row r="11" spans="1:11" x14ac:dyDescent="0.25">
      <c r="A11" s="108" t="s">
        <v>276</v>
      </c>
      <c r="B11" s="79" t="s">
        <v>397</v>
      </c>
      <c r="C11" s="79"/>
    </row>
    <row r="12" spans="1:11" x14ac:dyDescent="0.25">
      <c r="A12" s="108" t="s">
        <v>277</v>
      </c>
      <c r="B12" s="79" t="s">
        <v>290</v>
      </c>
      <c r="C12" s="79"/>
    </row>
    <row r="13" spans="1:11" x14ac:dyDescent="0.25">
      <c r="A13" s="108" t="s">
        <v>614</v>
      </c>
      <c r="B13" s="79">
        <v>2</v>
      </c>
      <c r="C13" s="79"/>
    </row>
    <row r="14" spans="1:11" x14ac:dyDescent="0.25">
      <c r="A14" s="108" t="s">
        <v>279</v>
      </c>
      <c r="B14" s="79">
        <v>313</v>
      </c>
      <c r="C14" s="79"/>
    </row>
    <row r="15" spans="1:11" x14ac:dyDescent="0.25">
      <c r="A15" s="108" t="s">
        <v>617</v>
      </c>
      <c r="B15" s="79">
        <v>313</v>
      </c>
      <c r="C15" s="79"/>
    </row>
    <row r="16" spans="1:11" x14ac:dyDescent="0.25">
      <c r="A16" s="108" t="s">
        <v>281</v>
      </c>
      <c r="B16" s="79" t="s">
        <v>399</v>
      </c>
      <c r="C16" s="79"/>
    </row>
    <row r="17" spans="1:3" x14ac:dyDescent="0.25">
      <c r="A17" s="108" t="s">
        <v>282</v>
      </c>
      <c r="B17" s="203"/>
      <c r="C17" s="203"/>
    </row>
    <row r="18" spans="1:3" x14ac:dyDescent="0.25">
      <c r="A18" s="108" t="s">
        <v>283</v>
      </c>
      <c r="B18" s="142" t="str">
        <f>"24 May 2023"</f>
        <v>24 May 2023</v>
      </c>
      <c r="C18" s="79"/>
    </row>
    <row r="19" spans="1:3" x14ac:dyDescent="0.25">
      <c r="A19" s="108" t="s">
        <v>284</v>
      </c>
      <c r="B19" s="142">
        <v>45014</v>
      </c>
      <c r="C19" s="79"/>
    </row>
    <row r="20" spans="1:3" x14ac:dyDescent="0.25">
      <c r="A20" s="108" t="s">
        <v>285</v>
      </c>
      <c r="B20" s="79" t="s">
        <v>293</v>
      </c>
      <c r="C20" s="79"/>
    </row>
    <row r="21" spans="1:3" x14ac:dyDescent="0.25">
      <c r="A21" s="108" t="s">
        <v>689</v>
      </c>
      <c r="B21" s="79" t="s">
        <v>294</v>
      </c>
      <c r="C21" s="79"/>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90" t="s">
        <v>412</v>
      </c>
      <c r="B26" s="90" t="s">
        <v>709</v>
      </c>
      <c r="C26" s="90" t="s">
        <v>710</v>
      </c>
    </row>
    <row r="27" spans="1:3" x14ac:dyDescent="0.25">
      <c r="A27" s="91">
        <v>16</v>
      </c>
      <c r="B27" s="92">
        <v>10.96</v>
      </c>
      <c r="C27" s="92">
        <v>10.96</v>
      </c>
    </row>
    <row r="28" spans="1:3" x14ac:dyDescent="0.25">
      <c r="A28" s="91">
        <v>17</v>
      </c>
      <c r="B28" s="92">
        <v>11.12</v>
      </c>
      <c r="C28" s="92">
        <v>11.12</v>
      </c>
    </row>
    <row r="29" spans="1:3" x14ac:dyDescent="0.25">
      <c r="A29" s="91">
        <v>18</v>
      </c>
      <c r="B29" s="92">
        <v>11.28</v>
      </c>
      <c r="C29" s="92">
        <v>11.28</v>
      </c>
    </row>
    <row r="30" spans="1:3" x14ac:dyDescent="0.25">
      <c r="A30" s="91">
        <v>19</v>
      </c>
      <c r="B30" s="92">
        <v>11.45</v>
      </c>
      <c r="C30" s="92">
        <v>11.45</v>
      </c>
    </row>
    <row r="31" spans="1:3" x14ac:dyDescent="0.25">
      <c r="A31" s="91">
        <v>20</v>
      </c>
      <c r="B31" s="92">
        <v>11.62</v>
      </c>
      <c r="C31" s="92">
        <v>11.62</v>
      </c>
    </row>
    <row r="32" spans="1:3" x14ac:dyDescent="0.25">
      <c r="A32" s="91">
        <v>21</v>
      </c>
      <c r="B32" s="92">
        <v>11.79</v>
      </c>
      <c r="C32" s="92">
        <v>11.79</v>
      </c>
    </row>
    <row r="33" spans="1:3" x14ac:dyDescent="0.25">
      <c r="A33" s="91">
        <v>22</v>
      </c>
      <c r="B33" s="92">
        <v>11.97</v>
      </c>
      <c r="C33" s="92">
        <v>11.97</v>
      </c>
    </row>
    <row r="34" spans="1:3" x14ac:dyDescent="0.25">
      <c r="A34" s="91">
        <v>23</v>
      </c>
      <c r="B34" s="92">
        <v>12.14</v>
      </c>
      <c r="C34" s="92">
        <v>12.14</v>
      </c>
    </row>
    <row r="35" spans="1:3" x14ac:dyDescent="0.25">
      <c r="A35" s="91">
        <v>24</v>
      </c>
      <c r="B35" s="92">
        <v>12.32</v>
      </c>
      <c r="C35" s="92">
        <v>12.32</v>
      </c>
    </row>
    <row r="36" spans="1:3" x14ac:dyDescent="0.25">
      <c r="A36" s="91">
        <v>25</v>
      </c>
      <c r="B36" s="92">
        <v>12.51</v>
      </c>
      <c r="C36" s="92">
        <v>12.51</v>
      </c>
    </row>
    <row r="37" spans="1:3" x14ac:dyDescent="0.25">
      <c r="A37" s="91">
        <v>26</v>
      </c>
      <c r="B37" s="92">
        <v>12.69</v>
      </c>
      <c r="C37" s="92">
        <v>12.69</v>
      </c>
    </row>
    <row r="38" spans="1:3" x14ac:dyDescent="0.25">
      <c r="A38" s="91">
        <v>27</v>
      </c>
      <c r="B38" s="92">
        <v>12.88</v>
      </c>
      <c r="C38" s="92">
        <v>12.88</v>
      </c>
    </row>
    <row r="39" spans="1:3" x14ac:dyDescent="0.25">
      <c r="A39" s="91">
        <v>28</v>
      </c>
      <c r="B39" s="92">
        <v>13.07</v>
      </c>
      <c r="C39" s="92">
        <v>13.07</v>
      </c>
    </row>
    <row r="40" spans="1:3" x14ac:dyDescent="0.25">
      <c r="A40" s="91">
        <v>29</v>
      </c>
      <c r="B40" s="92">
        <v>13.27</v>
      </c>
      <c r="C40" s="92">
        <v>13.27</v>
      </c>
    </row>
    <row r="41" spans="1:3" x14ac:dyDescent="0.25">
      <c r="A41" s="91">
        <v>30</v>
      </c>
      <c r="B41" s="92">
        <v>13.46</v>
      </c>
      <c r="C41" s="92">
        <v>13.46</v>
      </c>
    </row>
    <row r="42" spans="1:3" x14ac:dyDescent="0.25">
      <c r="A42" s="91">
        <v>31</v>
      </c>
      <c r="B42" s="92">
        <v>13.66</v>
      </c>
      <c r="C42" s="92">
        <v>13.66</v>
      </c>
    </row>
    <row r="43" spans="1:3" x14ac:dyDescent="0.25">
      <c r="A43" s="91">
        <v>32</v>
      </c>
      <c r="B43" s="92">
        <v>13.87</v>
      </c>
      <c r="C43" s="92">
        <v>13.87</v>
      </c>
    </row>
    <row r="44" spans="1:3" x14ac:dyDescent="0.25">
      <c r="A44" s="91">
        <v>33</v>
      </c>
      <c r="B44" s="92">
        <v>14.08</v>
      </c>
      <c r="C44" s="92">
        <v>14.08</v>
      </c>
    </row>
    <row r="45" spans="1:3" x14ac:dyDescent="0.25">
      <c r="A45" s="91">
        <v>34</v>
      </c>
      <c r="B45" s="92">
        <v>14.29</v>
      </c>
      <c r="C45" s="92">
        <v>14.29</v>
      </c>
    </row>
    <row r="46" spans="1:3" x14ac:dyDescent="0.25">
      <c r="A46" s="91">
        <v>35</v>
      </c>
      <c r="B46" s="92">
        <v>14.5</v>
      </c>
      <c r="C46" s="92">
        <v>14.5</v>
      </c>
    </row>
    <row r="47" spans="1:3" x14ac:dyDescent="0.25">
      <c r="A47" s="91">
        <v>36</v>
      </c>
      <c r="B47" s="92">
        <v>14.72</v>
      </c>
      <c r="C47" s="92">
        <v>14.72</v>
      </c>
    </row>
    <row r="48" spans="1:3" x14ac:dyDescent="0.25">
      <c r="A48" s="91">
        <v>37</v>
      </c>
      <c r="B48" s="92">
        <v>14.94</v>
      </c>
      <c r="C48" s="92">
        <v>14.94</v>
      </c>
    </row>
    <row r="49" spans="1:3" x14ac:dyDescent="0.25">
      <c r="A49" s="91">
        <v>38</v>
      </c>
      <c r="B49" s="92">
        <v>15.17</v>
      </c>
      <c r="C49" s="92">
        <v>15.17</v>
      </c>
    </row>
    <row r="50" spans="1:3" x14ac:dyDescent="0.25">
      <c r="A50" s="91">
        <v>39</v>
      </c>
      <c r="B50" s="92">
        <v>15.39</v>
      </c>
      <c r="C50" s="92">
        <v>15.39</v>
      </c>
    </row>
    <row r="51" spans="1:3" x14ac:dyDescent="0.25">
      <c r="A51" s="91">
        <v>40</v>
      </c>
      <c r="B51" s="92">
        <v>15.63</v>
      </c>
      <c r="C51" s="92">
        <v>15.63</v>
      </c>
    </row>
    <row r="52" spans="1:3" x14ac:dyDescent="0.25">
      <c r="A52" s="91">
        <v>41</v>
      </c>
      <c r="B52" s="92">
        <v>15.87</v>
      </c>
      <c r="C52" s="92">
        <v>15.87</v>
      </c>
    </row>
    <row r="53" spans="1:3" x14ac:dyDescent="0.25">
      <c r="A53" s="91">
        <v>42</v>
      </c>
      <c r="B53" s="92">
        <v>16.11</v>
      </c>
      <c r="C53" s="92">
        <v>16.11</v>
      </c>
    </row>
    <row r="54" spans="1:3" x14ac:dyDescent="0.25">
      <c r="A54" s="91">
        <v>43</v>
      </c>
      <c r="B54" s="92">
        <v>16.350000000000001</v>
      </c>
      <c r="C54" s="92">
        <v>16.350000000000001</v>
      </c>
    </row>
    <row r="55" spans="1:3" x14ac:dyDescent="0.25">
      <c r="A55" s="91">
        <v>44</v>
      </c>
      <c r="B55" s="92">
        <v>16.600000000000001</v>
      </c>
      <c r="C55" s="92">
        <v>16.600000000000001</v>
      </c>
    </row>
    <row r="56" spans="1:3" x14ac:dyDescent="0.25">
      <c r="A56" s="91">
        <v>45</v>
      </c>
      <c r="B56" s="92">
        <v>16.86</v>
      </c>
      <c r="C56" s="92">
        <v>16.86</v>
      </c>
    </row>
    <row r="57" spans="1:3" x14ac:dyDescent="0.25">
      <c r="A57" s="91">
        <v>46</v>
      </c>
      <c r="B57" s="92">
        <v>17.12</v>
      </c>
      <c r="C57" s="92">
        <v>17.12</v>
      </c>
    </row>
    <row r="58" spans="1:3" x14ac:dyDescent="0.25">
      <c r="A58" s="91">
        <v>47</v>
      </c>
      <c r="B58" s="92">
        <v>17.39</v>
      </c>
      <c r="C58" s="92">
        <v>17.39</v>
      </c>
    </row>
    <row r="59" spans="1:3" x14ac:dyDescent="0.25">
      <c r="A59" s="91">
        <v>48</v>
      </c>
      <c r="B59" s="92">
        <v>17.66</v>
      </c>
      <c r="C59" s="92">
        <v>17.66</v>
      </c>
    </row>
    <row r="60" spans="1:3" x14ac:dyDescent="0.25">
      <c r="A60" s="91">
        <v>49</v>
      </c>
      <c r="B60" s="92">
        <v>17.940000000000001</v>
      </c>
      <c r="C60" s="92">
        <v>17.940000000000001</v>
      </c>
    </row>
    <row r="61" spans="1:3" x14ac:dyDescent="0.25">
      <c r="A61" s="91">
        <v>50</v>
      </c>
      <c r="B61" s="92">
        <v>18.22</v>
      </c>
      <c r="C61" s="92">
        <v>18.22</v>
      </c>
    </row>
    <row r="62" spans="1:3" x14ac:dyDescent="0.25">
      <c r="A62" s="91">
        <v>51</v>
      </c>
      <c r="B62" s="92">
        <v>18.52</v>
      </c>
      <c r="C62" s="92">
        <v>18.52</v>
      </c>
    </row>
    <row r="63" spans="1:3" x14ac:dyDescent="0.25">
      <c r="A63" s="91">
        <v>52</v>
      </c>
      <c r="B63" s="92">
        <v>18.809999999999999</v>
      </c>
      <c r="C63" s="92">
        <v>18.809999999999999</v>
      </c>
    </row>
    <row r="64" spans="1:3" x14ac:dyDescent="0.25">
      <c r="A64" s="91">
        <v>53</v>
      </c>
      <c r="B64" s="92">
        <v>19.12</v>
      </c>
      <c r="C64" s="92">
        <v>19.12</v>
      </c>
    </row>
    <row r="65" spans="1:3" x14ac:dyDescent="0.25">
      <c r="A65" s="91">
        <v>54</v>
      </c>
      <c r="B65" s="92">
        <v>19.43</v>
      </c>
      <c r="C65" s="92">
        <v>19.43</v>
      </c>
    </row>
    <row r="66" spans="1:3" x14ac:dyDescent="0.25">
      <c r="A66" s="91">
        <v>55</v>
      </c>
      <c r="B66" s="92">
        <v>19.760000000000002</v>
      </c>
      <c r="C66" s="92">
        <v>19.760000000000002</v>
      </c>
    </row>
    <row r="67" spans="1:3" x14ac:dyDescent="0.25">
      <c r="A67" s="91">
        <v>56</v>
      </c>
      <c r="B67" s="92">
        <v>20.09</v>
      </c>
      <c r="C67" s="92">
        <v>20.09</v>
      </c>
    </row>
    <row r="68" spans="1:3" x14ac:dyDescent="0.25">
      <c r="A68" s="91">
        <v>57</v>
      </c>
      <c r="B68" s="92">
        <v>20.43</v>
      </c>
      <c r="C68" s="92">
        <v>20.43</v>
      </c>
    </row>
    <row r="69" spans="1:3" x14ac:dyDescent="0.25">
      <c r="A69" s="91">
        <v>58</v>
      </c>
      <c r="B69" s="92">
        <v>20.78</v>
      </c>
      <c r="C69" s="92">
        <v>20.78</v>
      </c>
    </row>
    <row r="70" spans="1:3" x14ac:dyDescent="0.25">
      <c r="A70" s="91">
        <v>59</v>
      </c>
      <c r="B70" s="92">
        <v>21.15</v>
      </c>
      <c r="C70" s="92">
        <v>21.15</v>
      </c>
    </row>
    <row r="71" spans="1:3" x14ac:dyDescent="0.25">
      <c r="A71" s="91">
        <v>60</v>
      </c>
      <c r="B71" s="92">
        <v>21.03</v>
      </c>
      <c r="C71" s="92">
        <v>21.03</v>
      </c>
    </row>
    <row r="72" spans="1:3" x14ac:dyDescent="0.25">
      <c r="A72" s="91">
        <v>61</v>
      </c>
      <c r="B72" s="92">
        <v>20.399999999999999</v>
      </c>
      <c r="C72" s="92">
        <v>20.399999999999999</v>
      </c>
    </row>
    <row r="73" spans="1:3" x14ac:dyDescent="0.25">
      <c r="A73" s="91">
        <v>62</v>
      </c>
      <c r="B73" s="92">
        <v>19.77</v>
      </c>
      <c r="C73" s="92">
        <v>19.77</v>
      </c>
    </row>
    <row r="74" spans="1:3" x14ac:dyDescent="0.25">
      <c r="A74" s="91">
        <v>63</v>
      </c>
      <c r="B74" s="92">
        <v>19.14</v>
      </c>
      <c r="C74" s="92">
        <v>19.14</v>
      </c>
    </row>
    <row r="75" spans="1:3" x14ac:dyDescent="0.25">
      <c r="A75" s="91">
        <v>64</v>
      </c>
      <c r="B75" s="92">
        <v>18.5</v>
      </c>
      <c r="C75" s="92">
        <v>18.5</v>
      </c>
    </row>
    <row r="76" spans="1:3" x14ac:dyDescent="0.25">
      <c r="A76" s="91">
        <v>65</v>
      </c>
      <c r="B76" s="92">
        <v>17.86</v>
      </c>
      <c r="C76" s="92">
        <v>17.86</v>
      </c>
    </row>
    <row r="77" spans="1:3" x14ac:dyDescent="0.25">
      <c r="A77" s="91">
        <v>66</v>
      </c>
      <c r="B77" s="92">
        <v>17.21</v>
      </c>
      <c r="C77" s="92">
        <v>17.21</v>
      </c>
    </row>
    <row r="78" spans="1:3" x14ac:dyDescent="0.25">
      <c r="A78" s="91">
        <v>67</v>
      </c>
      <c r="B78" s="92">
        <v>16.559999999999999</v>
      </c>
      <c r="C78" s="92">
        <v>16.559999999999999</v>
      </c>
    </row>
    <row r="79" spans="1:3" x14ac:dyDescent="0.25">
      <c r="A79" s="91">
        <v>68</v>
      </c>
      <c r="B79" s="92">
        <v>15.91</v>
      </c>
      <c r="C79" s="92">
        <v>15.91</v>
      </c>
    </row>
    <row r="80" spans="1:3" x14ac:dyDescent="0.25">
      <c r="A80" s="91">
        <v>69</v>
      </c>
      <c r="B80" s="92">
        <v>15.26</v>
      </c>
      <c r="C80" s="92">
        <v>15.26</v>
      </c>
    </row>
    <row r="81" spans="1:3" x14ac:dyDescent="0.25">
      <c r="A81" s="91">
        <v>70</v>
      </c>
      <c r="B81" s="92">
        <v>14.6</v>
      </c>
      <c r="C81" s="92">
        <v>14.6</v>
      </c>
    </row>
    <row r="82" spans="1:3" x14ac:dyDescent="0.25">
      <c r="A82" s="91">
        <v>71</v>
      </c>
      <c r="B82" s="92">
        <v>13.95</v>
      </c>
      <c r="C82" s="92">
        <v>13.95</v>
      </c>
    </row>
    <row r="83" spans="1:3" x14ac:dyDescent="0.25">
      <c r="A83" s="91">
        <v>72</v>
      </c>
      <c r="B83" s="92">
        <v>13.29</v>
      </c>
      <c r="C83" s="92">
        <v>13.29</v>
      </c>
    </row>
    <row r="84" spans="1:3" x14ac:dyDescent="0.25">
      <c r="A84" s="91">
        <v>73</v>
      </c>
      <c r="B84" s="92">
        <v>12.64</v>
      </c>
      <c r="C84" s="92">
        <v>12.64</v>
      </c>
    </row>
    <row r="85" spans="1:3" x14ac:dyDescent="0.25">
      <c r="A85" s="91">
        <v>74</v>
      </c>
      <c r="B85" s="92">
        <v>12</v>
      </c>
      <c r="C85" s="92">
        <v>12</v>
      </c>
    </row>
    <row r="86" spans="1:3" x14ac:dyDescent="0.25">
      <c r="A86" s="91">
        <v>75</v>
      </c>
      <c r="B86" s="92">
        <v>11.35</v>
      </c>
      <c r="C86" s="92">
        <v>11.35</v>
      </c>
    </row>
    <row r="87" spans="1:3" x14ac:dyDescent="0.25">
      <c r="A87" s="91">
        <v>76</v>
      </c>
      <c r="B87" s="92">
        <v>10.72</v>
      </c>
      <c r="C87" s="92">
        <v>10.72</v>
      </c>
    </row>
    <row r="88" spans="1:3" x14ac:dyDescent="0.25">
      <c r="A88" s="91">
        <v>77</v>
      </c>
      <c r="B88" s="92">
        <v>10.09</v>
      </c>
      <c r="C88" s="92">
        <v>10.09</v>
      </c>
    </row>
    <row r="89" spans="1:3" x14ac:dyDescent="0.25">
      <c r="A89" s="91">
        <v>78</v>
      </c>
      <c r="B89" s="92">
        <v>9.4700000000000006</v>
      </c>
      <c r="C89" s="92">
        <v>9.4700000000000006</v>
      </c>
    </row>
    <row r="90" spans="1:3" x14ac:dyDescent="0.25">
      <c r="A90" s="91">
        <v>79</v>
      </c>
      <c r="B90" s="92">
        <v>8.86</v>
      </c>
      <c r="C90" s="92">
        <v>8.86</v>
      </c>
    </row>
    <row r="91" spans="1:3" x14ac:dyDescent="0.25">
      <c r="A91" s="91">
        <v>80</v>
      </c>
      <c r="B91" s="92">
        <v>8.27</v>
      </c>
      <c r="C91" s="92">
        <v>8.27</v>
      </c>
    </row>
    <row r="92" spans="1:3" x14ac:dyDescent="0.25">
      <c r="A92" s="91">
        <v>81</v>
      </c>
      <c r="B92" s="92">
        <v>7.7</v>
      </c>
      <c r="C92" s="92">
        <v>7.7</v>
      </c>
    </row>
    <row r="93" spans="1:3" x14ac:dyDescent="0.25">
      <c r="A93" s="91">
        <v>82</v>
      </c>
      <c r="B93" s="92">
        <v>7.15</v>
      </c>
      <c r="C93" s="92">
        <v>7.15</v>
      </c>
    </row>
    <row r="94" spans="1:3" x14ac:dyDescent="0.25">
      <c r="A94" s="91">
        <v>83</v>
      </c>
      <c r="B94" s="92">
        <v>6.62</v>
      </c>
      <c r="C94" s="92">
        <v>6.62</v>
      </c>
    </row>
    <row r="95" spans="1:3" x14ac:dyDescent="0.25">
      <c r="A95" s="91">
        <v>84</v>
      </c>
      <c r="B95" s="92">
        <v>6.12</v>
      </c>
      <c r="C95" s="92">
        <v>6.12</v>
      </c>
    </row>
    <row r="96" spans="1:3" x14ac:dyDescent="0.25">
      <c r="A96" s="91">
        <v>85</v>
      </c>
      <c r="B96" s="92">
        <v>5.63</v>
      </c>
      <c r="C96" s="92">
        <v>5.63</v>
      </c>
    </row>
    <row r="97" spans="1:3" x14ac:dyDescent="0.25">
      <c r="A97" s="91">
        <v>86</v>
      </c>
      <c r="B97" s="92">
        <v>5.18</v>
      </c>
      <c r="C97" s="92">
        <v>5.18</v>
      </c>
    </row>
    <row r="98" spans="1:3" x14ac:dyDescent="0.25">
      <c r="A98" s="91">
        <v>87</v>
      </c>
      <c r="B98" s="92">
        <v>4.75</v>
      </c>
      <c r="C98" s="92">
        <v>4.75</v>
      </c>
    </row>
    <row r="99" spans="1:3" x14ac:dyDescent="0.25">
      <c r="A99" s="91">
        <v>88</v>
      </c>
      <c r="B99" s="92">
        <v>4.3499999999999996</v>
      </c>
      <c r="C99" s="92">
        <v>4.3499999999999996</v>
      </c>
    </row>
    <row r="100" spans="1:3" x14ac:dyDescent="0.25">
      <c r="A100" s="91">
        <v>89</v>
      </c>
      <c r="B100" s="92">
        <v>3.98</v>
      </c>
      <c r="C100" s="92">
        <v>3.98</v>
      </c>
    </row>
    <row r="101" spans="1:3" x14ac:dyDescent="0.25">
      <c r="A101" s="91">
        <v>90</v>
      </c>
      <c r="B101" s="92">
        <v>3.64</v>
      </c>
      <c r="C101" s="92">
        <v>3.64</v>
      </c>
    </row>
    <row r="102" spans="1:3" x14ac:dyDescent="0.25">
      <c r="A102" s="91">
        <v>91</v>
      </c>
      <c r="B102" s="92">
        <v>3.33</v>
      </c>
      <c r="C102" s="92">
        <v>3.33</v>
      </c>
    </row>
    <row r="103" spans="1:3" x14ac:dyDescent="0.25">
      <c r="A103" s="91">
        <v>92</v>
      </c>
      <c r="B103" s="92">
        <v>3.04</v>
      </c>
      <c r="C103" s="92">
        <v>3.04</v>
      </c>
    </row>
    <row r="104" spans="1:3" x14ac:dyDescent="0.25">
      <c r="A104" s="91">
        <v>93</v>
      </c>
      <c r="B104" s="92">
        <v>2.79</v>
      </c>
      <c r="C104" s="92">
        <v>2.79</v>
      </c>
    </row>
    <row r="105" spans="1:3" x14ac:dyDescent="0.25">
      <c r="A105" s="91">
        <v>94</v>
      </c>
      <c r="B105" s="92">
        <v>2.5499999999999998</v>
      </c>
      <c r="C105" s="92">
        <v>2.5499999999999998</v>
      </c>
    </row>
    <row r="106" spans="1:3" x14ac:dyDescent="0.25">
      <c r="A106" s="91">
        <v>95</v>
      </c>
      <c r="B106" s="92">
        <v>2.34</v>
      </c>
      <c r="C106" s="92">
        <v>2.34</v>
      </c>
    </row>
  </sheetData>
  <sheetProtection algorithmName="SHA-512" hashValue="rtL13rEe1c4er/lJ5VRAe8HspdRwKjcnmwKDhhnwBnGqK/YkqCCAfEVOm4iGkB9SFLMAI3l4E1zRT9E85TYOEw==" saltValue="crioarsURflv+5LqJz/Mfg==" spinCount="100000" sheet="1" objects="1" scenarios="1"/>
  <conditionalFormatting sqref="A26:A106">
    <cfRule type="expression" dxfId="1393" priority="23" stopIfTrue="1">
      <formula>MOD(ROW(),2)=0</formula>
    </cfRule>
    <cfRule type="expression" dxfId="1392" priority="24" stopIfTrue="1">
      <formula>MOD(ROW(),2)&lt;&gt;0</formula>
    </cfRule>
  </conditionalFormatting>
  <conditionalFormatting sqref="B26:C106">
    <cfRule type="expression" dxfId="1391" priority="25" stopIfTrue="1">
      <formula>MOD(ROW(),2)=0</formula>
    </cfRule>
    <cfRule type="expression" dxfId="1390" priority="26" stopIfTrue="1">
      <formula>MOD(ROW(),2)&lt;&gt;0</formula>
    </cfRule>
  </conditionalFormatting>
  <conditionalFormatting sqref="A6:A21">
    <cfRule type="expression" dxfId="1389" priority="17" stopIfTrue="1">
      <formula>MOD(ROW(),2)=0</formula>
    </cfRule>
    <cfRule type="expression" dxfId="1388" priority="18" stopIfTrue="1">
      <formula>MOD(ROW(),2)&lt;&gt;0</formula>
    </cfRule>
  </conditionalFormatting>
  <conditionalFormatting sqref="B6:C16">
    <cfRule type="expression" dxfId="1387" priority="9" stopIfTrue="1">
      <formula>MOD(ROW(),2)=0</formula>
    </cfRule>
    <cfRule type="expression" dxfId="1386" priority="10" stopIfTrue="1">
      <formula>MOD(ROW(),2)&lt;&gt;0</formula>
    </cfRule>
  </conditionalFormatting>
  <conditionalFormatting sqref="B18:C18 B17">
    <cfRule type="expression" dxfId="1385" priority="11" stopIfTrue="1">
      <formula>MOD(ROW(),2)=0</formula>
    </cfRule>
    <cfRule type="expression" dxfId="1384" priority="12" stopIfTrue="1">
      <formula>MOD(ROW(),2)&lt;&gt;0</formula>
    </cfRule>
  </conditionalFormatting>
  <conditionalFormatting sqref="C17">
    <cfRule type="expression" dxfId="1383" priority="7" stopIfTrue="1">
      <formula>MOD(ROW(),2)=0</formula>
    </cfRule>
    <cfRule type="expression" dxfId="1382" priority="8" stopIfTrue="1">
      <formula>MOD(ROW(),2)&lt;&gt;0</formula>
    </cfRule>
  </conditionalFormatting>
  <conditionalFormatting sqref="B20:B21">
    <cfRule type="expression" dxfId="1381" priority="3" stopIfTrue="1">
      <formula>MOD(ROW(),2)=0</formula>
    </cfRule>
    <cfRule type="expression" dxfId="1380" priority="4" stopIfTrue="1">
      <formula>MOD(ROW(),2)&lt;&gt;0</formula>
    </cfRule>
  </conditionalFormatting>
  <conditionalFormatting sqref="C19:C21">
    <cfRule type="expression" dxfId="1379" priority="5" stopIfTrue="1">
      <formula>MOD(ROW(),2)=0</formula>
    </cfRule>
    <cfRule type="expression" dxfId="1378" priority="6" stopIfTrue="1">
      <formula>MOD(ROW(),2)&lt;&gt;0</formula>
    </cfRule>
  </conditionalFormatting>
  <conditionalFormatting sqref="B19">
    <cfRule type="expression" dxfId="1377" priority="1" stopIfTrue="1">
      <formula>MOD(ROW(),2)=0</formula>
    </cfRule>
    <cfRule type="expression" dxfId="1376" priority="2" stopIfTrue="1">
      <formula>MOD(ROW(),2)&lt;&gt;0</formula>
    </cfRule>
  </conditionalFormatting>
  <hyperlinks>
    <hyperlink ref="B24" location="Assumptions!A1" display="Assumptions" xr:uid="{2CC75514-73BA-496B-9BF3-EC35F702EC6D}"/>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codeName="Sheet84"/>
  <dimension ref="A1:U59"/>
  <sheetViews>
    <sheetView showGridLines="0" zoomScale="85" zoomScaleNormal="85" workbookViewId="0">
      <selection activeCell="A4" sqref="A4"/>
    </sheetView>
  </sheetViews>
  <sheetFormatPr defaultColWidth="10" defaultRowHeight="12.5" x14ac:dyDescent="0.25"/>
  <cols>
    <col min="1" max="1" width="31.6328125" style="28" customWidth="1"/>
    <col min="2" max="19" width="22.6328125" style="28" customWidth="1"/>
    <col min="20" max="20" width="11.54296875" style="28" customWidth="1"/>
    <col min="21" max="21" width="12.54296875" style="28" customWidth="1"/>
    <col min="22" max="16384" width="10" style="28"/>
  </cols>
  <sheetData>
    <row r="1" spans="1:21" ht="20" x14ac:dyDescent="0.4">
      <c r="A1" s="40" t="s">
        <v>0</v>
      </c>
      <c r="B1" s="41"/>
      <c r="C1" s="41"/>
      <c r="D1" s="41"/>
      <c r="E1" s="41"/>
      <c r="F1" s="41"/>
      <c r="G1" s="41"/>
      <c r="H1" s="41"/>
      <c r="I1" s="41"/>
      <c r="K1" s="84"/>
    </row>
    <row r="2" spans="1:21" ht="15.5" x14ac:dyDescent="0.35">
      <c r="A2" s="42" t="str">
        <f>IF(title="&gt; Enter workbook title here","Enter workbook title in Cover sheet",title)</f>
        <v>Police_S - Consolidated Factor Spreadsheet</v>
      </c>
      <c r="B2" s="43"/>
      <c r="C2" s="43"/>
      <c r="D2" s="43"/>
      <c r="E2" s="43"/>
      <c r="F2" s="43"/>
      <c r="G2" s="43"/>
      <c r="H2" s="43"/>
      <c r="I2" s="43"/>
    </row>
    <row r="3" spans="1:21" ht="15.5" x14ac:dyDescent="0.35">
      <c r="A3" s="156" t="str">
        <f>TABLE_FACTOR_TYPE_1&amp;" - x-"&amp;TABLE_SERIES_NUMBER_1</f>
        <v>Pension Debit - x-314</v>
      </c>
      <c r="B3" s="43"/>
      <c r="C3" s="43"/>
      <c r="D3" s="43"/>
      <c r="E3" s="43"/>
      <c r="F3" s="43"/>
      <c r="G3" s="43"/>
      <c r="H3" s="43"/>
      <c r="I3" s="43"/>
    </row>
    <row r="4" spans="1:21" x14ac:dyDescent="0.25">
      <c r="A4" s="45"/>
    </row>
    <row r="6" spans="1:21" ht="13" x14ac:dyDescent="0.3">
      <c r="A6" s="76" t="s">
        <v>606</v>
      </c>
      <c r="B6" s="78" t="s">
        <v>607</v>
      </c>
      <c r="C6" s="78"/>
      <c r="D6" s="109"/>
      <c r="E6" s="109"/>
      <c r="F6" s="109"/>
      <c r="G6" s="109"/>
      <c r="H6" s="109"/>
      <c r="I6" s="109"/>
      <c r="J6" s="109"/>
      <c r="K6" s="109"/>
      <c r="L6" s="109"/>
      <c r="M6" s="109"/>
      <c r="N6" s="109"/>
      <c r="O6" s="109"/>
      <c r="P6" s="109"/>
      <c r="Q6" s="109"/>
      <c r="R6" s="109"/>
      <c r="S6" s="109"/>
      <c r="T6" s="109"/>
      <c r="U6" s="109"/>
    </row>
    <row r="7" spans="1:21" x14ac:dyDescent="0.25">
      <c r="A7" s="77" t="s">
        <v>273</v>
      </c>
      <c r="B7" s="79" t="s">
        <v>72</v>
      </c>
      <c r="C7" s="79"/>
      <c r="D7" s="109"/>
      <c r="E7" s="109"/>
      <c r="F7" s="109"/>
      <c r="G7" s="109"/>
      <c r="H7" s="109"/>
      <c r="I7" s="109"/>
      <c r="J7" s="109"/>
      <c r="K7" s="109"/>
      <c r="L7" s="109"/>
      <c r="M7" s="109"/>
      <c r="N7" s="109"/>
      <c r="O7" s="109"/>
      <c r="P7" s="109"/>
      <c r="Q7" s="109"/>
      <c r="R7" s="109"/>
      <c r="S7" s="109"/>
      <c r="T7" s="109"/>
      <c r="U7" s="109"/>
    </row>
    <row r="8" spans="1:21" x14ac:dyDescent="0.25">
      <c r="A8" s="77" t="s">
        <v>274</v>
      </c>
      <c r="B8" s="79">
        <v>1987</v>
      </c>
      <c r="C8" s="79"/>
      <c r="D8" s="109"/>
      <c r="E8" s="109"/>
      <c r="F8" s="109"/>
      <c r="G8" s="109"/>
      <c r="H8" s="109"/>
      <c r="I8" s="109"/>
      <c r="J8" s="109"/>
      <c r="K8" s="109"/>
      <c r="L8" s="109"/>
      <c r="M8" s="109"/>
      <c r="N8" s="109"/>
      <c r="O8" s="109"/>
      <c r="P8" s="109"/>
      <c r="Q8" s="109"/>
      <c r="R8" s="109"/>
      <c r="S8" s="109"/>
      <c r="T8" s="109"/>
      <c r="U8" s="109"/>
    </row>
    <row r="9" spans="1:21" x14ac:dyDescent="0.25">
      <c r="A9" s="77" t="s">
        <v>275</v>
      </c>
      <c r="B9" s="79" t="s">
        <v>400</v>
      </c>
      <c r="C9" s="79"/>
      <c r="D9" s="109"/>
      <c r="E9" s="109"/>
      <c r="F9" s="109"/>
      <c r="G9" s="109"/>
      <c r="H9" s="109"/>
      <c r="I9" s="109"/>
      <c r="J9" s="109"/>
      <c r="K9" s="109"/>
      <c r="L9" s="109"/>
      <c r="M9" s="109"/>
      <c r="N9" s="109"/>
      <c r="O9" s="109"/>
      <c r="P9" s="109"/>
      <c r="Q9" s="109"/>
      <c r="R9" s="109"/>
      <c r="S9" s="109"/>
      <c r="T9" s="109"/>
      <c r="U9" s="109"/>
    </row>
    <row r="10" spans="1:21" ht="25" x14ac:dyDescent="0.25">
      <c r="A10" s="77" t="s">
        <v>6</v>
      </c>
      <c r="B10" s="79" t="s">
        <v>401</v>
      </c>
      <c r="C10" s="79"/>
      <c r="D10" s="109"/>
      <c r="E10" s="109"/>
      <c r="F10" s="109"/>
      <c r="G10" s="109"/>
      <c r="H10" s="109"/>
      <c r="I10" s="109"/>
      <c r="J10" s="109"/>
      <c r="K10" s="109"/>
      <c r="L10" s="109"/>
      <c r="M10" s="109"/>
      <c r="N10" s="109"/>
      <c r="O10" s="109"/>
      <c r="P10" s="109"/>
      <c r="Q10" s="109"/>
      <c r="R10" s="109"/>
      <c r="S10" s="109"/>
      <c r="T10" s="109"/>
      <c r="U10" s="109"/>
    </row>
    <row r="11" spans="1:21" x14ac:dyDescent="0.25">
      <c r="A11" s="77" t="s">
        <v>276</v>
      </c>
      <c r="B11" s="79" t="s">
        <v>308</v>
      </c>
      <c r="C11" s="79"/>
      <c r="D11" s="109"/>
      <c r="E11" s="109"/>
      <c r="F11" s="109"/>
      <c r="G11" s="109"/>
      <c r="H11" s="109"/>
      <c r="I11" s="109"/>
      <c r="J11" s="109"/>
      <c r="K11" s="109"/>
      <c r="L11" s="109"/>
      <c r="M11" s="109"/>
      <c r="N11" s="109"/>
      <c r="O11" s="109"/>
      <c r="P11" s="109"/>
      <c r="Q11" s="109"/>
      <c r="R11" s="109"/>
      <c r="S11" s="109"/>
      <c r="T11" s="109"/>
      <c r="U11" s="109"/>
    </row>
    <row r="12" spans="1:21" x14ac:dyDescent="0.25">
      <c r="A12" s="77" t="s">
        <v>277</v>
      </c>
      <c r="B12" s="79" t="s">
        <v>402</v>
      </c>
      <c r="C12" s="79"/>
      <c r="D12" s="109"/>
      <c r="E12" s="109"/>
      <c r="F12" s="109"/>
      <c r="G12" s="109"/>
      <c r="H12" s="109"/>
      <c r="I12" s="109"/>
      <c r="J12" s="109"/>
      <c r="K12" s="109"/>
      <c r="L12" s="109"/>
      <c r="M12" s="109"/>
      <c r="N12" s="109"/>
      <c r="O12" s="109"/>
      <c r="P12" s="109"/>
      <c r="Q12" s="109"/>
      <c r="R12" s="109"/>
      <c r="S12" s="109"/>
      <c r="T12" s="109"/>
      <c r="U12" s="109"/>
    </row>
    <row r="13" spans="1:21" x14ac:dyDescent="0.25">
      <c r="A13" s="77" t="s">
        <v>614</v>
      </c>
      <c r="B13" s="79">
        <v>2</v>
      </c>
      <c r="C13" s="79"/>
      <c r="D13" s="109"/>
      <c r="E13" s="109"/>
      <c r="F13" s="109"/>
      <c r="G13" s="109"/>
      <c r="H13" s="109"/>
      <c r="I13" s="109"/>
      <c r="J13" s="109"/>
      <c r="K13" s="109"/>
      <c r="L13" s="109"/>
      <c r="M13" s="109"/>
      <c r="N13" s="109"/>
      <c r="O13" s="109"/>
      <c r="P13" s="109"/>
      <c r="Q13" s="109"/>
      <c r="R13" s="109"/>
      <c r="S13" s="109"/>
      <c r="T13" s="109"/>
      <c r="U13" s="109"/>
    </row>
    <row r="14" spans="1:21" x14ac:dyDescent="0.25">
      <c r="A14" s="77" t="s">
        <v>279</v>
      </c>
      <c r="B14" s="79">
        <v>314</v>
      </c>
      <c r="C14" s="79"/>
      <c r="D14" s="109"/>
      <c r="E14" s="109"/>
      <c r="F14" s="109"/>
      <c r="G14" s="109"/>
      <c r="H14" s="109"/>
      <c r="I14" s="109"/>
      <c r="J14" s="109"/>
      <c r="K14" s="109"/>
      <c r="L14" s="109"/>
      <c r="M14" s="109"/>
      <c r="N14" s="109"/>
      <c r="O14" s="109"/>
      <c r="P14" s="109"/>
      <c r="Q14" s="109"/>
      <c r="R14" s="109"/>
      <c r="S14" s="109"/>
      <c r="T14" s="109"/>
      <c r="U14" s="109"/>
    </row>
    <row r="15" spans="1:21" x14ac:dyDescent="0.25">
      <c r="A15" s="77" t="s">
        <v>617</v>
      </c>
      <c r="B15" s="79">
        <v>314</v>
      </c>
      <c r="C15" s="79"/>
      <c r="D15" s="109"/>
      <c r="E15" s="109"/>
      <c r="F15" s="109"/>
      <c r="G15" s="109"/>
      <c r="H15" s="109"/>
      <c r="I15" s="109"/>
      <c r="J15" s="109"/>
      <c r="K15" s="109"/>
      <c r="L15" s="109"/>
      <c r="M15" s="109"/>
      <c r="N15" s="109"/>
      <c r="O15" s="109"/>
      <c r="P15" s="109"/>
      <c r="Q15" s="109"/>
      <c r="R15" s="109"/>
      <c r="S15" s="109"/>
      <c r="T15" s="109"/>
      <c r="U15" s="109"/>
    </row>
    <row r="16" spans="1:21" x14ac:dyDescent="0.25">
      <c r="A16" s="77" t="s">
        <v>281</v>
      </c>
      <c r="B16" s="79" t="s">
        <v>404</v>
      </c>
      <c r="C16" s="79"/>
      <c r="D16" s="109"/>
      <c r="E16" s="109"/>
      <c r="F16" s="109"/>
      <c r="G16" s="109"/>
      <c r="H16" s="109"/>
      <c r="I16" s="109"/>
      <c r="J16" s="109"/>
      <c r="K16" s="109"/>
      <c r="L16" s="109"/>
      <c r="M16" s="109"/>
      <c r="N16" s="109"/>
      <c r="O16" s="109"/>
      <c r="P16" s="109"/>
      <c r="Q16" s="109"/>
      <c r="R16" s="109"/>
      <c r="S16" s="109"/>
      <c r="T16" s="109"/>
      <c r="U16" s="109"/>
    </row>
    <row r="17" spans="1:21" x14ac:dyDescent="0.25">
      <c r="A17" s="77" t="s">
        <v>282</v>
      </c>
      <c r="B17" s="203"/>
      <c r="C17" s="203"/>
      <c r="D17" s="109"/>
      <c r="E17" s="109"/>
      <c r="F17" s="109"/>
      <c r="G17" s="109"/>
      <c r="H17" s="109"/>
      <c r="I17" s="109"/>
      <c r="J17" s="109"/>
      <c r="K17" s="109"/>
      <c r="L17" s="109"/>
      <c r="M17" s="109"/>
      <c r="N17" s="109"/>
      <c r="O17" s="109"/>
      <c r="P17" s="109"/>
      <c r="Q17" s="109"/>
      <c r="R17" s="109"/>
      <c r="S17" s="109"/>
      <c r="T17" s="109"/>
      <c r="U17" s="109"/>
    </row>
    <row r="18" spans="1:21" x14ac:dyDescent="0.25">
      <c r="A18" s="77" t="s">
        <v>283</v>
      </c>
      <c r="B18" s="142" t="str">
        <f>"24 May 2023"</f>
        <v>24 May 2023</v>
      </c>
      <c r="C18" s="79"/>
      <c r="D18" s="109"/>
      <c r="E18" s="109"/>
      <c r="F18" s="109"/>
      <c r="G18" s="109"/>
      <c r="H18" s="109"/>
      <c r="I18" s="109"/>
      <c r="J18" s="109"/>
      <c r="K18" s="109"/>
      <c r="L18" s="109"/>
      <c r="M18" s="109"/>
      <c r="N18" s="109"/>
      <c r="O18" s="109"/>
      <c r="P18" s="109"/>
      <c r="Q18" s="109"/>
      <c r="R18" s="109"/>
      <c r="S18" s="109"/>
      <c r="T18" s="109"/>
      <c r="U18" s="109"/>
    </row>
    <row r="19" spans="1:21" x14ac:dyDescent="0.25">
      <c r="A19" s="77" t="s">
        <v>284</v>
      </c>
      <c r="B19" s="142">
        <v>45014</v>
      </c>
      <c r="C19" s="79"/>
      <c r="D19" s="109"/>
      <c r="E19" s="109"/>
      <c r="F19" s="109"/>
      <c r="G19" s="109"/>
      <c r="H19" s="109"/>
      <c r="I19" s="109"/>
      <c r="J19" s="109"/>
      <c r="K19" s="109"/>
      <c r="L19" s="109"/>
      <c r="M19" s="109"/>
      <c r="N19" s="109"/>
      <c r="O19" s="109"/>
      <c r="P19" s="109"/>
      <c r="Q19" s="109"/>
      <c r="R19" s="109"/>
      <c r="S19" s="109"/>
      <c r="T19" s="109"/>
      <c r="U19" s="109"/>
    </row>
    <row r="20" spans="1:21" x14ac:dyDescent="0.25">
      <c r="A20" s="77" t="s">
        <v>285</v>
      </c>
      <c r="B20" s="79" t="s">
        <v>293</v>
      </c>
      <c r="C20" s="79"/>
      <c r="D20" s="109"/>
      <c r="E20" s="109"/>
      <c r="F20" s="109"/>
      <c r="G20" s="109"/>
      <c r="H20" s="109"/>
      <c r="I20" s="109"/>
      <c r="J20" s="109"/>
      <c r="K20" s="109"/>
      <c r="L20" s="109"/>
      <c r="M20" s="109"/>
      <c r="N20" s="109"/>
      <c r="O20" s="109"/>
      <c r="P20" s="109"/>
      <c r="Q20" s="109"/>
      <c r="R20" s="109"/>
      <c r="S20" s="109"/>
      <c r="T20" s="109"/>
      <c r="U20" s="109"/>
    </row>
    <row r="21" spans="1:21" x14ac:dyDescent="0.25">
      <c r="A21" s="77" t="s">
        <v>689</v>
      </c>
      <c r="B21" s="79" t="s">
        <v>294</v>
      </c>
      <c r="C21" s="79"/>
      <c r="D21" s="109"/>
      <c r="E21" s="109"/>
      <c r="F21" s="109"/>
      <c r="G21" s="109"/>
      <c r="H21" s="109"/>
      <c r="I21" s="109"/>
      <c r="J21" s="109"/>
      <c r="K21" s="109"/>
      <c r="L21" s="109"/>
      <c r="M21" s="109"/>
      <c r="N21" s="109"/>
      <c r="O21" s="109"/>
      <c r="P21" s="109"/>
      <c r="Q21" s="109"/>
      <c r="R21" s="109"/>
      <c r="S21" s="109"/>
      <c r="T21" s="109"/>
      <c r="U21" s="109"/>
    </row>
    <row r="23" spans="1:21" x14ac:dyDescent="0.25">
      <c r="B23" s="84" t="str">
        <f>HYPERLINK("#'Factor List'!A1","Back to Factor List")</f>
        <v>Back to Factor List</v>
      </c>
    </row>
    <row r="24" spans="1:21" x14ac:dyDescent="0.25">
      <c r="B24" s="84" t="str">
        <f>HYPERLINK("#'Assumptions'!A1","Assumptions")</f>
        <v>Assumptions</v>
      </c>
    </row>
    <row r="26" spans="1:21" ht="13" x14ac:dyDescent="0.25">
      <c r="A26" s="90" t="s">
        <v>711</v>
      </c>
      <c r="B26" s="90">
        <v>46</v>
      </c>
      <c r="C26" s="90">
        <v>47</v>
      </c>
      <c r="D26" s="90">
        <v>48</v>
      </c>
      <c r="E26" s="90">
        <v>49</v>
      </c>
      <c r="F26" s="90">
        <v>50</v>
      </c>
      <c r="G26" s="90">
        <v>51</v>
      </c>
      <c r="H26" s="90">
        <v>52</v>
      </c>
      <c r="I26" s="90">
        <v>53</v>
      </c>
      <c r="J26" s="90">
        <v>54</v>
      </c>
      <c r="K26" s="90">
        <v>55</v>
      </c>
      <c r="L26" s="90">
        <v>56</v>
      </c>
      <c r="M26" s="90">
        <v>57</v>
      </c>
      <c r="N26" s="90">
        <v>58</v>
      </c>
      <c r="O26" s="90">
        <v>59</v>
      </c>
      <c r="P26" s="90">
        <v>60</v>
      </c>
      <c r="Q26" s="90">
        <v>61</v>
      </c>
      <c r="R26" s="90">
        <v>62</v>
      </c>
      <c r="S26" s="90">
        <v>63</v>
      </c>
      <c r="T26" s="90">
        <v>64</v>
      </c>
      <c r="U26" s="90">
        <v>65</v>
      </c>
    </row>
    <row r="27" spans="1:21" x14ac:dyDescent="0.25">
      <c r="A27" s="91">
        <v>0</v>
      </c>
      <c r="B27" s="93">
        <v>0.58699999999999997</v>
      </c>
      <c r="C27" s="93">
        <v>0.60499999999999998</v>
      </c>
      <c r="D27" s="93">
        <v>0.623</v>
      </c>
      <c r="E27" s="93">
        <v>0.64400000000000002</v>
      </c>
      <c r="F27" s="93">
        <v>0.66500000000000004</v>
      </c>
      <c r="G27" s="93">
        <v>0.68799999999999994</v>
      </c>
      <c r="H27" s="93">
        <v>0.71299999999999997</v>
      </c>
      <c r="I27" s="93">
        <v>0.74</v>
      </c>
      <c r="J27" s="93">
        <v>0.76900000000000002</v>
      </c>
      <c r="K27" s="93">
        <v>0.80100000000000005</v>
      </c>
      <c r="L27" s="93">
        <v>0.83499999999999996</v>
      </c>
      <c r="M27" s="93">
        <v>0.872</v>
      </c>
      <c r="N27" s="93">
        <v>0.91100000000000003</v>
      </c>
      <c r="O27" s="93">
        <v>0.95399999999999996</v>
      </c>
      <c r="P27" s="93">
        <v>1</v>
      </c>
      <c r="Q27" s="93">
        <v>1.05</v>
      </c>
      <c r="R27" s="93">
        <v>1.1040000000000001</v>
      </c>
      <c r="S27" s="93">
        <v>1.1619999999999999</v>
      </c>
      <c r="T27" s="93">
        <v>1.226</v>
      </c>
      <c r="U27" s="93">
        <v>1.2949999999999999</v>
      </c>
    </row>
    <row r="28" spans="1:21" x14ac:dyDescent="0.25">
      <c r="A28" s="91">
        <v>1</v>
      </c>
      <c r="B28" s="93">
        <v>0.58899999999999997</v>
      </c>
      <c r="C28" s="93">
        <v>0.60599999999999998</v>
      </c>
      <c r="D28" s="93">
        <v>0.625</v>
      </c>
      <c r="E28" s="93">
        <v>0.64500000000000002</v>
      </c>
      <c r="F28" s="93">
        <v>0.66700000000000004</v>
      </c>
      <c r="G28" s="93">
        <v>0.69</v>
      </c>
      <c r="H28" s="93">
        <v>0.71499999999999997</v>
      </c>
      <c r="I28" s="93">
        <v>0.74199999999999999</v>
      </c>
      <c r="J28" s="93">
        <v>0.77200000000000002</v>
      </c>
      <c r="K28" s="93">
        <v>0.80400000000000005</v>
      </c>
      <c r="L28" s="93">
        <v>0.83799999999999997</v>
      </c>
      <c r="M28" s="93">
        <v>0.875</v>
      </c>
      <c r="N28" s="93">
        <v>0.91500000000000004</v>
      </c>
      <c r="O28" s="93">
        <v>0.95799999999999996</v>
      </c>
      <c r="P28" s="93">
        <v>1.004</v>
      </c>
      <c r="Q28" s="93">
        <v>1.054</v>
      </c>
      <c r="R28" s="93">
        <v>1.109</v>
      </c>
      <c r="S28" s="93">
        <v>1.167</v>
      </c>
      <c r="T28" s="93">
        <v>1.2310000000000001</v>
      </c>
      <c r="U28" s="93"/>
    </row>
    <row r="29" spans="1:21" x14ac:dyDescent="0.25">
      <c r="A29" s="91">
        <v>2</v>
      </c>
      <c r="B29" s="93">
        <v>0.59</v>
      </c>
      <c r="C29" s="93">
        <v>0.60799999999999998</v>
      </c>
      <c r="D29" s="93">
        <v>0.627</v>
      </c>
      <c r="E29" s="93">
        <v>0.64700000000000002</v>
      </c>
      <c r="F29" s="93">
        <v>0.66900000000000004</v>
      </c>
      <c r="G29" s="93">
        <v>0.69199999999999995</v>
      </c>
      <c r="H29" s="93">
        <v>0.71699999999999997</v>
      </c>
      <c r="I29" s="93">
        <v>0.745</v>
      </c>
      <c r="J29" s="93">
        <v>0.77400000000000002</v>
      </c>
      <c r="K29" s="93">
        <v>0.80600000000000005</v>
      </c>
      <c r="L29" s="93">
        <v>0.84099999999999997</v>
      </c>
      <c r="M29" s="93">
        <v>0.878</v>
      </c>
      <c r="N29" s="93">
        <v>0.91800000000000004</v>
      </c>
      <c r="O29" s="93">
        <v>0.96199999999999997</v>
      </c>
      <c r="P29" s="93">
        <v>1.008</v>
      </c>
      <c r="Q29" s="93">
        <v>1.0589999999999999</v>
      </c>
      <c r="R29" s="93">
        <v>1.113</v>
      </c>
      <c r="S29" s="93">
        <v>1.173</v>
      </c>
      <c r="T29" s="93">
        <v>1.2370000000000001</v>
      </c>
      <c r="U29" s="93"/>
    </row>
    <row r="30" spans="1:21" x14ac:dyDescent="0.25">
      <c r="A30" s="91">
        <v>3</v>
      </c>
      <c r="B30" s="93">
        <v>0.59199999999999997</v>
      </c>
      <c r="C30" s="93">
        <v>0.60899999999999999</v>
      </c>
      <c r="D30" s="93">
        <v>0.628</v>
      </c>
      <c r="E30" s="93">
        <v>0.64900000000000002</v>
      </c>
      <c r="F30" s="93">
        <v>0.67100000000000004</v>
      </c>
      <c r="G30" s="93">
        <v>0.69399999999999995</v>
      </c>
      <c r="H30" s="93">
        <v>0.72</v>
      </c>
      <c r="I30" s="93">
        <v>0.747</v>
      </c>
      <c r="J30" s="93">
        <v>0.77700000000000002</v>
      </c>
      <c r="K30" s="93">
        <v>0.80900000000000005</v>
      </c>
      <c r="L30" s="93">
        <v>0.84399999999999997</v>
      </c>
      <c r="M30" s="93">
        <v>0.88200000000000001</v>
      </c>
      <c r="N30" s="93">
        <v>0.92200000000000004</v>
      </c>
      <c r="O30" s="93">
        <v>0.96499999999999997</v>
      </c>
      <c r="P30" s="93">
        <v>1.012</v>
      </c>
      <c r="Q30" s="93">
        <v>1.0629999999999999</v>
      </c>
      <c r="R30" s="93">
        <v>1.1180000000000001</v>
      </c>
      <c r="S30" s="93">
        <v>1.1779999999999999</v>
      </c>
      <c r="T30" s="93">
        <v>1.2430000000000001</v>
      </c>
      <c r="U30" s="93"/>
    </row>
    <row r="31" spans="1:21" x14ac:dyDescent="0.25">
      <c r="A31" s="91">
        <v>4</v>
      </c>
      <c r="B31" s="93">
        <v>0.59299999999999997</v>
      </c>
      <c r="C31" s="93">
        <v>0.61099999999999999</v>
      </c>
      <c r="D31" s="93">
        <v>0.63</v>
      </c>
      <c r="E31" s="93">
        <v>0.65100000000000002</v>
      </c>
      <c r="F31" s="93">
        <v>0.67300000000000004</v>
      </c>
      <c r="G31" s="93">
        <v>0.69599999999999995</v>
      </c>
      <c r="H31" s="93">
        <v>0.72199999999999998</v>
      </c>
      <c r="I31" s="93">
        <v>0.75</v>
      </c>
      <c r="J31" s="93">
        <v>0.78</v>
      </c>
      <c r="K31" s="93">
        <v>0.81200000000000006</v>
      </c>
      <c r="L31" s="93">
        <v>0.84699999999999998</v>
      </c>
      <c r="M31" s="93">
        <v>0.88500000000000001</v>
      </c>
      <c r="N31" s="93">
        <v>0.92500000000000004</v>
      </c>
      <c r="O31" s="93">
        <v>0.96899999999999997</v>
      </c>
      <c r="P31" s="93">
        <v>1.0169999999999999</v>
      </c>
      <c r="Q31" s="93">
        <v>1.0680000000000001</v>
      </c>
      <c r="R31" s="93">
        <v>1.123</v>
      </c>
      <c r="S31" s="93">
        <v>1.1830000000000001</v>
      </c>
      <c r="T31" s="93">
        <v>1.2490000000000001</v>
      </c>
      <c r="U31" s="93"/>
    </row>
    <row r="32" spans="1:21" x14ac:dyDescent="0.25">
      <c r="A32" s="91">
        <v>5</v>
      </c>
      <c r="B32" s="93">
        <v>0.59399999999999997</v>
      </c>
      <c r="C32" s="93">
        <v>0.61299999999999999</v>
      </c>
      <c r="D32" s="93">
        <v>0.63200000000000001</v>
      </c>
      <c r="E32" s="93">
        <v>0.65200000000000002</v>
      </c>
      <c r="F32" s="93">
        <v>0.67500000000000004</v>
      </c>
      <c r="G32" s="93">
        <v>0.69799999999999995</v>
      </c>
      <c r="H32" s="93">
        <v>0.72399999999999998</v>
      </c>
      <c r="I32" s="93">
        <v>0.752</v>
      </c>
      <c r="J32" s="93">
        <v>0.78200000000000003</v>
      </c>
      <c r="K32" s="93">
        <v>0.81499999999999995</v>
      </c>
      <c r="L32" s="93">
        <v>0.85</v>
      </c>
      <c r="M32" s="93">
        <v>0.88800000000000001</v>
      </c>
      <c r="N32" s="93">
        <v>0.92900000000000005</v>
      </c>
      <c r="O32" s="93">
        <v>0.97299999999999998</v>
      </c>
      <c r="P32" s="93">
        <v>1.0209999999999999</v>
      </c>
      <c r="Q32" s="93">
        <v>1.0720000000000001</v>
      </c>
      <c r="R32" s="93">
        <v>1.1279999999999999</v>
      </c>
      <c r="S32" s="93">
        <v>1.1890000000000001</v>
      </c>
      <c r="T32" s="93">
        <v>1.254</v>
      </c>
      <c r="U32" s="93"/>
    </row>
    <row r="33" spans="1:21" x14ac:dyDescent="0.25">
      <c r="A33" s="91">
        <v>6</v>
      </c>
      <c r="B33" s="93">
        <v>0.59599999999999997</v>
      </c>
      <c r="C33" s="93">
        <v>0.61399999999999999</v>
      </c>
      <c r="D33" s="93">
        <v>0.63400000000000001</v>
      </c>
      <c r="E33" s="93">
        <v>0.65400000000000003</v>
      </c>
      <c r="F33" s="93">
        <v>0.67700000000000005</v>
      </c>
      <c r="G33" s="93">
        <v>0.70099999999999996</v>
      </c>
      <c r="H33" s="93">
        <v>0.72599999999999998</v>
      </c>
      <c r="I33" s="93">
        <v>0.754</v>
      </c>
      <c r="J33" s="93">
        <v>0.78500000000000003</v>
      </c>
      <c r="K33" s="93">
        <v>0.81799999999999995</v>
      </c>
      <c r="L33" s="93">
        <v>0.85299999999999998</v>
      </c>
      <c r="M33" s="93">
        <v>0.89200000000000002</v>
      </c>
      <c r="N33" s="93">
        <v>0.93300000000000005</v>
      </c>
      <c r="O33" s="93">
        <v>0.97699999999999998</v>
      </c>
      <c r="P33" s="93">
        <v>1.0249999999999999</v>
      </c>
      <c r="Q33" s="93">
        <v>1.077</v>
      </c>
      <c r="R33" s="93">
        <v>1.133</v>
      </c>
      <c r="S33" s="93">
        <v>1.194</v>
      </c>
      <c r="T33" s="93">
        <v>1.26</v>
      </c>
      <c r="U33" s="93"/>
    </row>
    <row r="34" spans="1:21" x14ac:dyDescent="0.25">
      <c r="A34" s="91">
        <v>7</v>
      </c>
      <c r="B34" s="93">
        <v>0.59699999999999998</v>
      </c>
      <c r="C34" s="93">
        <v>0.61599999999999999</v>
      </c>
      <c r="D34" s="93">
        <v>0.63500000000000001</v>
      </c>
      <c r="E34" s="93">
        <v>0.65600000000000003</v>
      </c>
      <c r="F34" s="93">
        <v>0.67800000000000005</v>
      </c>
      <c r="G34" s="93">
        <v>0.70299999999999996</v>
      </c>
      <c r="H34" s="93">
        <v>0.72899999999999998</v>
      </c>
      <c r="I34" s="93">
        <v>0.75700000000000001</v>
      </c>
      <c r="J34" s="93">
        <v>0.78700000000000003</v>
      </c>
      <c r="K34" s="93">
        <v>0.82099999999999995</v>
      </c>
      <c r="L34" s="93">
        <v>0.85599999999999998</v>
      </c>
      <c r="M34" s="93">
        <v>0.89500000000000002</v>
      </c>
      <c r="N34" s="93">
        <v>0.93600000000000005</v>
      </c>
      <c r="O34" s="93">
        <v>0.98099999999999998</v>
      </c>
      <c r="P34" s="93">
        <v>1.0289999999999999</v>
      </c>
      <c r="Q34" s="93">
        <v>1.081</v>
      </c>
      <c r="R34" s="93">
        <v>1.1379999999999999</v>
      </c>
      <c r="S34" s="93">
        <v>1.1990000000000001</v>
      </c>
      <c r="T34" s="93">
        <v>1.266</v>
      </c>
      <c r="U34" s="93"/>
    </row>
    <row r="35" spans="1:21" x14ac:dyDescent="0.25">
      <c r="A35" s="91">
        <v>8</v>
      </c>
      <c r="B35" s="93">
        <v>0.59899999999999998</v>
      </c>
      <c r="C35" s="93">
        <v>0.61699999999999999</v>
      </c>
      <c r="D35" s="93">
        <v>0.63700000000000001</v>
      </c>
      <c r="E35" s="93">
        <v>0.65800000000000003</v>
      </c>
      <c r="F35" s="93">
        <v>0.68</v>
      </c>
      <c r="G35" s="93">
        <v>0.70499999999999996</v>
      </c>
      <c r="H35" s="93">
        <v>0.73099999999999998</v>
      </c>
      <c r="I35" s="93">
        <v>0.75900000000000001</v>
      </c>
      <c r="J35" s="93">
        <v>0.79</v>
      </c>
      <c r="K35" s="93">
        <v>0.82399999999999995</v>
      </c>
      <c r="L35" s="93">
        <v>0.85899999999999999</v>
      </c>
      <c r="M35" s="93">
        <v>0.89800000000000002</v>
      </c>
      <c r="N35" s="93">
        <v>0.94</v>
      </c>
      <c r="O35" s="93">
        <v>0.98499999999999999</v>
      </c>
      <c r="P35" s="93">
        <v>1.0329999999999999</v>
      </c>
      <c r="Q35" s="93">
        <v>1.0860000000000001</v>
      </c>
      <c r="R35" s="93">
        <v>1.143</v>
      </c>
      <c r="S35" s="93">
        <v>1.204</v>
      </c>
      <c r="T35" s="93">
        <v>1.272</v>
      </c>
      <c r="U35" s="93"/>
    </row>
    <row r="36" spans="1:21" x14ac:dyDescent="0.25">
      <c r="A36" s="91">
        <v>9</v>
      </c>
      <c r="B36" s="93">
        <v>0.6</v>
      </c>
      <c r="C36" s="93">
        <v>0.61899999999999999</v>
      </c>
      <c r="D36" s="93">
        <v>0.63900000000000001</v>
      </c>
      <c r="E36" s="93">
        <v>0.66</v>
      </c>
      <c r="F36" s="93">
        <v>0.68200000000000005</v>
      </c>
      <c r="G36" s="93">
        <v>0.70699999999999996</v>
      </c>
      <c r="H36" s="93">
        <v>0.73299999999999998</v>
      </c>
      <c r="I36" s="93">
        <v>0.76200000000000001</v>
      </c>
      <c r="J36" s="93">
        <v>0.79300000000000004</v>
      </c>
      <c r="K36" s="93">
        <v>0.82599999999999996</v>
      </c>
      <c r="L36" s="93">
        <v>0.86299999999999999</v>
      </c>
      <c r="M36" s="93">
        <v>0.90100000000000002</v>
      </c>
      <c r="N36" s="93">
        <v>0.94299999999999995</v>
      </c>
      <c r="O36" s="93">
        <v>0.98799999999999999</v>
      </c>
      <c r="P36" s="93">
        <v>1.0369999999999999</v>
      </c>
      <c r="Q36" s="93">
        <v>1.0900000000000001</v>
      </c>
      <c r="R36" s="93">
        <v>1.1479999999999999</v>
      </c>
      <c r="S36" s="93">
        <v>1.21</v>
      </c>
      <c r="T36" s="93">
        <v>1.2769999999999999</v>
      </c>
      <c r="U36" s="93"/>
    </row>
    <row r="37" spans="1:21" x14ac:dyDescent="0.25">
      <c r="A37" s="91">
        <v>10</v>
      </c>
      <c r="B37" s="93">
        <v>0.60199999999999998</v>
      </c>
      <c r="C37" s="93">
        <v>0.62</v>
      </c>
      <c r="D37" s="93">
        <v>0.64</v>
      </c>
      <c r="E37" s="93">
        <v>0.66100000000000003</v>
      </c>
      <c r="F37" s="93">
        <v>0.68400000000000005</v>
      </c>
      <c r="G37" s="93">
        <v>0.70899999999999996</v>
      </c>
      <c r="H37" s="93">
        <v>0.73499999999999999</v>
      </c>
      <c r="I37" s="93">
        <v>0.76400000000000001</v>
      </c>
      <c r="J37" s="93">
        <v>0.79500000000000004</v>
      </c>
      <c r="K37" s="93">
        <v>0.82899999999999996</v>
      </c>
      <c r="L37" s="93">
        <v>0.86599999999999999</v>
      </c>
      <c r="M37" s="93">
        <v>0.90500000000000003</v>
      </c>
      <c r="N37" s="93">
        <v>0.94699999999999995</v>
      </c>
      <c r="O37" s="93">
        <v>0.99199999999999999</v>
      </c>
      <c r="P37" s="93">
        <v>1.042</v>
      </c>
      <c r="Q37" s="93">
        <v>1.095</v>
      </c>
      <c r="R37" s="93">
        <v>1.1519999999999999</v>
      </c>
      <c r="S37" s="93">
        <v>1.2150000000000001</v>
      </c>
      <c r="T37" s="93">
        <v>1.2829999999999999</v>
      </c>
      <c r="U37" s="93"/>
    </row>
    <row r="38" spans="1:21" x14ac:dyDescent="0.25">
      <c r="A38" s="91">
        <v>11</v>
      </c>
      <c r="B38" s="93">
        <v>0.60299999999999998</v>
      </c>
      <c r="C38" s="93">
        <v>0.622</v>
      </c>
      <c r="D38" s="93">
        <v>0.64200000000000002</v>
      </c>
      <c r="E38" s="93">
        <v>0.66300000000000003</v>
      </c>
      <c r="F38" s="93">
        <v>0.68600000000000005</v>
      </c>
      <c r="G38" s="93">
        <v>0.71099999999999997</v>
      </c>
      <c r="H38" s="93">
        <v>0.73799999999999999</v>
      </c>
      <c r="I38" s="93">
        <v>0.76700000000000002</v>
      </c>
      <c r="J38" s="93">
        <v>0.79800000000000004</v>
      </c>
      <c r="K38" s="93">
        <v>0.83199999999999996</v>
      </c>
      <c r="L38" s="93">
        <v>0.86899999999999999</v>
      </c>
      <c r="M38" s="93">
        <v>0.90800000000000003</v>
      </c>
      <c r="N38" s="93">
        <v>0.95</v>
      </c>
      <c r="O38" s="93">
        <v>0.996</v>
      </c>
      <c r="P38" s="93">
        <v>1.046</v>
      </c>
      <c r="Q38" s="93">
        <v>1.099</v>
      </c>
      <c r="R38" s="93">
        <v>1.157</v>
      </c>
      <c r="S38" s="93">
        <v>1.22</v>
      </c>
      <c r="T38" s="93">
        <v>1.2889999999999999</v>
      </c>
      <c r="U38" s="93"/>
    </row>
    <row r="39" spans="1:21" x14ac:dyDescent="0.25">
      <c r="A39"/>
      <c r="B39"/>
    </row>
    <row r="40" spans="1:21" ht="27.65" customHeight="1" x14ac:dyDescent="0.25">
      <c r="A40"/>
      <c r="B40"/>
    </row>
    <row r="41" spans="1:21" x14ac:dyDescent="0.25">
      <c r="A41"/>
      <c r="B41"/>
    </row>
    <row r="42" spans="1:21" x14ac:dyDescent="0.25">
      <c r="A42"/>
      <c r="B42"/>
    </row>
    <row r="43" spans="1:21" x14ac:dyDescent="0.25">
      <c r="A43"/>
      <c r="B43"/>
    </row>
    <row r="44" spans="1:21" x14ac:dyDescent="0.25">
      <c r="A44"/>
      <c r="B44"/>
    </row>
    <row r="45" spans="1:21" x14ac:dyDescent="0.25">
      <c r="A45"/>
      <c r="B45"/>
    </row>
    <row r="46" spans="1:21" x14ac:dyDescent="0.25">
      <c r="A46"/>
      <c r="B46"/>
    </row>
    <row r="47" spans="1:21" x14ac:dyDescent="0.25">
      <c r="A47"/>
      <c r="B47"/>
    </row>
    <row r="48" spans="1:21"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sheetData>
  <sheetProtection algorithmName="SHA-512" hashValue="w7ZCwkFkmexyhXBRmSfjKSQmKcQ5FjYiXg4/klIJnfenJouzQzKhRygDkBQvkVnrPNmhdYTR8UBR9uhsCzjJbw==" saltValue="RoFRpzc2S+om6z+iALUiEQ==" spinCount="100000" sheet="1" objects="1" scenarios="1"/>
  <conditionalFormatting sqref="B26:U38">
    <cfRule type="expression" dxfId="1375" priority="37" stopIfTrue="1">
      <formula>MOD(ROW(),2)=0</formula>
    </cfRule>
    <cfRule type="expression" dxfId="1374" priority="38" stopIfTrue="1">
      <formula>MOD(ROW(),2)&lt;&gt;0</formula>
    </cfRule>
  </conditionalFormatting>
  <conditionalFormatting sqref="A26:A38">
    <cfRule type="expression" dxfId="1373" priority="29" stopIfTrue="1">
      <formula>MOD(ROW(),2)=0</formula>
    </cfRule>
    <cfRule type="expression" dxfId="1372" priority="30" stopIfTrue="1">
      <formula>MOD(ROW(),2)&lt;&gt;0</formula>
    </cfRule>
  </conditionalFormatting>
  <conditionalFormatting sqref="A6:A21">
    <cfRule type="expression" dxfId="1371" priority="19" stopIfTrue="1">
      <formula>MOD(ROW(),2)=0</formula>
    </cfRule>
    <cfRule type="expression" dxfId="1370" priority="20" stopIfTrue="1">
      <formula>MOD(ROW(),2)&lt;&gt;0</formula>
    </cfRule>
  </conditionalFormatting>
  <conditionalFormatting sqref="D6:U21">
    <cfRule type="expression" dxfId="1369" priority="21" stopIfTrue="1">
      <formula>MOD(ROW(),2)=0</formula>
    </cfRule>
    <cfRule type="expression" dxfId="1368" priority="22" stopIfTrue="1">
      <formula>MOD(ROW(),2)&lt;&gt;0</formula>
    </cfRule>
  </conditionalFormatting>
  <conditionalFormatting sqref="T6:U21">
    <cfRule type="expression" dxfId="1367" priority="15" stopIfTrue="1">
      <formula>MOD(ROW(),2)=0</formula>
    </cfRule>
    <cfRule type="expression" dxfId="1366" priority="16" stopIfTrue="1">
      <formula>MOD(ROW(),2)&lt;&gt;0</formula>
    </cfRule>
  </conditionalFormatting>
  <conditionalFormatting sqref="B6:C16">
    <cfRule type="expression" dxfId="1365" priority="9" stopIfTrue="1">
      <formula>MOD(ROW(),2)=0</formula>
    </cfRule>
    <cfRule type="expression" dxfId="1364" priority="10" stopIfTrue="1">
      <formula>MOD(ROW(),2)&lt;&gt;0</formula>
    </cfRule>
  </conditionalFormatting>
  <conditionalFormatting sqref="B18:C18 B17">
    <cfRule type="expression" dxfId="1363" priority="11" stopIfTrue="1">
      <formula>MOD(ROW(),2)=0</formula>
    </cfRule>
    <cfRule type="expression" dxfId="1362" priority="12" stopIfTrue="1">
      <formula>MOD(ROW(),2)&lt;&gt;0</formula>
    </cfRule>
  </conditionalFormatting>
  <conditionalFormatting sqref="C17">
    <cfRule type="expression" dxfId="1361" priority="7" stopIfTrue="1">
      <formula>MOD(ROW(),2)=0</formula>
    </cfRule>
    <cfRule type="expression" dxfId="1360" priority="8" stopIfTrue="1">
      <formula>MOD(ROW(),2)&lt;&gt;0</formula>
    </cfRule>
  </conditionalFormatting>
  <conditionalFormatting sqref="B20:B21">
    <cfRule type="expression" dxfId="1359" priority="3" stopIfTrue="1">
      <formula>MOD(ROW(),2)=0</formula>
    </cfRule>
    <cfRule type="expression" dxfId="1358" priority="4" stopIfTrue="1">
      <formula>MOD(ROW(),2)&lt;&gt;0</formula>
    </cfRule>
  </conditionalFormatting>
  <conditionalFormatting sqref="C19:C21">
    <cfRule type="expression" dxfId="1357" priority="5" stopIfTrue="1">
      <formula>MOD(ROW(),2)=0</formula>
    </cfRule>
    <cfRule type="expression" dxfId="1356" priority="6" stopIfTrue="1">
      <formula>MOD(ROW(),2)&lt;&gt;0</formula>
    </cfRule>
  </conditionalFormatting>
  <conditionalFormatting sqref="B19">
    <cfRule type="expression" dxfId="1355" priority="1" stopIfTrue="1">
      <formula>MOD(ROW(),2)=0</formula>
    </cfRule>
    <cfRule type="expression" dxfId="1354" priority="2" stopIfTrue="1">
      <formula>MOD(ROW(),2)&lt;&gt;0</formula>
    </cfRule>
  </conditionalFormatting>
  <hyperlinks>
    <hyperlink ref="B24" location="Assumptions!A1" display="Assumptions" xr:uid="{609F6E6E-7996-4642-AE7A-C12F5F659C7B}"/>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7"/>
  <dimension ref="A1:C160"/>
  <sheetViews>
    <sheetView workbookViewId="0"/>
  </sheetViews>
  <sheetFormatPr defaultRowHeight="12.5" x14ac:dyDescent="0.25"/>
  <sheetData>
    <row r="1" spans="1:3" x14ac:dyDescent="0.25">
      <c r="A1" t="s">
        <v>82</v>
      </c>
    </row>
    <row r="3" spans="1:3" x14ac:dyDescent="0.25">
      <c r="A3" t="s">
        <v>83</v>
      </c>
      <c r="C3" t="s">
        <v>84</v>
      </c>
    </row>
    <row r="4" spans="1:3" x14ac:dyDescent="0.25">
      <c r="A4" t="s">
        <v>85</v>
      </c>
      <c r="C4" t="s">
        <v>86</v>
      </c>
    </row>
    <row r="5" spans="1:3" x14ac:dyDescent="0.25">
      <c r="A5" t="s">
        <v>87</v>
      </c>
      <c r="C5" t="s">
        <v>88</v>
      </c>
    </row>
    <row r="6" spans="1:3" x14ac:dyDescent="0.25">
      <c r="A6" t="s">
        <v>89</v>
      </c>
      <c r="C6" t="s">
        <v>90</v>
      </c>
    </row>
    <row r="7" spans="1:3" x14ac:dyDescent="0.25">
      <c r="A7" t="s">
        <v>91</v>
      </c>
      <c r="C7" t="s">
        <v>92</v>
      </c>
    </row>
    <row r="8" spans="1:3" x14ac:dyDescent="0.25">
      <c r="A8" t="s">
        <v>93</v>
      </c>
      <c r="C8" t="s">
        <v>94</v>
      </c>
    </row>
    <row r="9" spans="1:3" x14ac:dyDescent="0.25">
      <c r="A9" t="s">
        <v>95</v>
      </c>
      <c r="C9" t="s">
        <v>91</v>
      </c>
    </row>
    <row r="10" spans="1:3" x14ac:dyDescent="0.25">
      <c r="A10" t="s">
        <v>96</v>
      </c>
      <c r="C10" t="s">
        <v>97</v>
      </c>
    </row>
    <row r="11" spans="1:3" x14ac:dyDescent="0.25">
      <c r="A11" t="s">
        <v>98</v>
      </c>
      <c r="C11" t="s">
        <v>98</v>
      </c>
    </row>
    <row r="12" spans="1:3" x14ac:dyDescent="0.25">
      <c r="A12" t="s">
        <v>99</v>
      </c>
      <c r="C12" t="s">
        <v>100</v>
      </c>
    </row>
    <row r="13" spans="1:3" x14ac:dyDescent="0.25">
      <c r="A13" t="s">
        <v>101</v>
      </c>
      <c r="C13" t="s">
        <v>102</v>
      </c>
    </row>
    <row r="14" spans="1:3" x14ac:dyDescent="0.25">
      <c r="A14" t="s">
        <v>103</v>
      </c>
      <c r="C14" t="s">
        <v>104</v>
      </c>
    </row>
    <row r="15" spans="1:3" x14ac:dyDescent="0.25">
      <c r="A15" t="s">
        <v>105</v>
      </c>
      <c r="C15" t="s">
        <v>106</v>
      </c>
    </row>
    <row r="16" spans="1:3" x14ac:dyDescent="0.25">
      <c r="A16" t="s">
        <v>107</v>
      </c>
      <c r="C16" t="s">
        <v>108</v>
      </c>
    </row>
    <row r="17" spans="1:3" x14ac:dyDescent="0.25">
      <c r="A17" t="s">
        <v>109</v>
      </c>
      <c r="C17" t="s">
        <v>110</v>
      </c>
    </row>
    <row r="18" spans="1:3" x14ac:dyDescent="0.25">
      <c r="A18" t="s">
        <v>111</v>
      </c>
      <c r="C18" t="s">
        <v>112</v>
      </c>
    </row>
    <row r="19" spans="1:3" x14ac:dyDescent="0.25">
      <c r="A19" t="s">
        <v>113</v>
      </c>
      <c r="C19" t="s">
        <v>114</v>
      </c>
    </row>
    <row r="20" spans="1:3" x14ac:dyDescent="0.25">
      <c r="A20" t="s">
        <v>115</v>
      </c>
      <c r="C20" t="s">
        <v>116</v>
      </c>
    </row>
    <row r="21" spans="1:3" x14ac:dyDescent="0.25">
      <c r="A21" t="s">
        <v>117</v>
      </c>
      <c r="C21" t="s">
        <v>118</v>
      </c>
    </row>
    <row r="22" spans="1:3" x14ac:dyDescent="0.25">
      <c r="A22" t="s">
        <v>119</v>
      </c>
      <c r="C22" t="s">
        <v>120</v>
      </c>
    </row>
    <row r="23" spans="1:3" x14ac:dyDescent="0.25">
      <c r="A23" t="s">
        <v>121</v>
      </c>
      <c r="C23" t="s">
        <v>122</v>
      </c>
    </row>
    <row r="24" spans="1:3" x14ac:dyDescent="0.25">
      <c r="A24" t="s">
        <v>123</v>
      </c>
      <c r="C24" t="s">
        <v>124</v>
      </c>
    </row>
    <row r="25" spans="1:3" x14ac:dyDescent="0.25">
      <c r="A25" t="s">
        <v>125</v>
      </c>
      <c r="C25" t="s">
        <v>126</v>
      </c>
    </row>
    <row r="26" spans="1:3" x14ac:dyDescent="0.25">
      <c r="A26" t="s">
        <v>127</v>
      </c>
      <c r="C26" t="s">
        <v>128</v>
      </c>
    </row>
    <row r="27" spans="1:3" x14ac:dyDescent="0.25">
      <c r="A27" t="s">
        <v>129</v>
      </c>
      <c r="C27" t="s">
        <v>130</v>
      </c>
    </row>
    <row r="28" spans="1:3" x14ac:dyDescent="0.25">
      <c r="A28" t="s">
        <v>131</v>
      </c>
      <c r="C28" t="s">
        <v>132</v>
      </c>
    </row>
    <row r="29" spans="1:3" x14ac:dyDescent="0.25">
      <c r="A29" t="s">
        <v>133</v>
      </c>
      <c r="C29" t="s">
        <v>134</v>
      </c>
    </row>
    <row r="30" spans="1:3" x14ac:dyDescent="0.25">
      <c r="A30" t="s">
        <v>135</v>
      </c>
      <c r="C30" t="s">
        <v>136</v>
      </c>
    </row>
    <row r="31" spans="1:3" x14ac:dyDescent="0.25">
      <c r="A31" t="s">
        <v>137</v>
      </c>
      <c r="C31" t="s">
        <v>138</v>
      </c>
    </row>
    <row r="32" spans="1:3" x14ac:dyDescent="0.25">
      <c r="A32" t="s">
        <v>139</v>
      </c>
      <c r="C32" t="s">
        <v>140</v>
      </c>
    </row>
    <row r="33" spans="1:3" x14ac:dyDescent="0.25">
      <c r="A33" t="s">
        <v>141</v>
      </c>
      <c r="C33" t="s">
        <v>142</v>
      </c>
    </row>
    <row r="34" spans="1:3" x14ac:dyDescent="0.25">
      <c r="A34" t="s">
        <v>143</v>
      </c>
      <c r="C34" t="s">
        <v>144</v>
      </c>
    </row>
    <row r="35" spans="1:3" x14ac:dyDescent="0.25">
      <c r="A35" t="s">
        <v>145</v>
      </c>
      <c r="C35" t="s">
        <v>146</v>
      </c>
    </row>
    <row r="36" spans="1:3" x14ac:dyDescent="0.25">
      <c r="A36" t="s">
        <v>147</v>
      </c>
      <c r="C36" t="s">
        <v>47</v>
      </c>
    </row>
    <row r="37" spans="1:3" x14ac:dyDescent="0.25">
      <c r="A37" t="s">
        <v>148</v>
      </c>
    </row>
    <row r="38" spans="1:3" x14ac:dyDescent="0.25">
      <c r="A38" t="s">
        <v>149</v>
      </c>
    </row>
    <row r="39" spans="1:3" x14ac:dyDescent="0.25">
      <c r="A39" t="s">
        <v>150</v>
      </c>
    </row>
    <row r="40" spans="1:3" x14ac:dyDescent="0.25">
      <c r="A40" t="s">
        <v>151</v>
      </c>
    </row>
    <row r="41" spans="1:3" x14ac:dyDescent="0.25">
      <c r="A41" t="s">
        <v>152</v>
      </c>
    </row>
    <row r="42" spans="1:3" x14ac:dyDescent="0.25">
      <c r="A42" t="s">
        <v>153</v>
      </c>
    </row>
    <row r="43" spans="1:3" x14ac:dyDescent="0.25">
      <c r="A43" t="s">
        <v>154</v>
      </c>
    </row>
    <row r="44" spans="1:3" x14ac:dyDescent="0.25">
      <c r="A44" t="s">
        <v>155</v>
      </c>
    </row>
    <row r="45" spans="1:3" x14ac:dyDescent="0.25">
      <c r="A45" t="s">
        <v>156</v>
      </c>
    </row>
    <row r="46" spans="1:3" x14ac:dyDescent="0.25">
      <c r="A46" t="s">
        <v>157</v>
      </c>
    </row>
    <row r="47" spans="1:3" x14ac:dyDescent="0.25">
      <c r="A47" t="s">
        <v>158</v>
      </c>
    </row>
    <row r="48" spans="1:3" x14ac:dyDescent="0.25">
      <c r="A48" t="s">
        <v>159</v>
      </c>
    </row>
    <row r="49" spans="1:1" x14ac:dyDescent="0.25">
      <c r="A49" t="s">
        <v>160</v>
      </c>
    </row>
    <row r="50" spans="1:1" x14ac:dyDescent="0.25">
      <c r="A50" t="s">
        <v>161</v>
      </c>
    </row>
    <row r="51" spans="1:1" x14ac:dyDescent="0.25">
      <c r="A51" t="s">
        <v>162</v>
      </c>
    </row>
    <row r="52" spans="1:1" x14ac:dyDescent="0.25">
      <c r="A52" t="s">
        <v>163</v>
      </c>
    </row>
    <row r="53" spans="1:1" x14ac:dyDescent="0.25">
      <c r="A53" t="s">
        <v>164</v>
      </c>
    </row>
    <row r="54" spans="1:1" x14ac:dyDescent="0.25">
      <c r="A54" t="s">
        <v>165</v>
      </c>
    </row>
    <row r="55" spans="1:1" x14ac:dyDescent="0.25">
      <c r="A55" t="s">
        <v>166</v>
      </c>
    </row>
    <row r="56" spans="1:1" x14ac:dyDescent="0.25">
      <c r="A56" t="s">
        <v>167</v>
      </c>
    </row>
    <row r="57" spans="1:1" x14ac:dyDescent="0.25">
      <c r="A57" t="s">
        <v>168</v>
      </c>
    </row>
    <row r="58" spans="1:1" x14ac:dyDescent="0.25">
      <c r="A58" t="s">
        <v>169</v>
      </c>
    </row>
    <row r="59" spans="1:1" x14ac:dyDescent="0.25">
      <c r="A59" t="s">
        <v>170</v>
      </c>
    </row>
    <row r="60" spans="1:1" x14ac:dyDescent="0.25">
      <c r="A60" t="s">
        <v>171</v>
      </c>
    </row>
    <row r="61" spans="1:1" x14ac:dyDescent="0.25">
      <c r="A61" t="s">
        <v>172</v>
      </c>
    </row>
    <row r="62" spans="1:1" x14ac:dyDescent="0.25">
      <c r="A62" t="s">
        <v>173</v>
      </c>
    </row>
    <row r="63" spans="1:1" x14ac:dyDescent="0.25">
      <c r="A63" t="s">
        <v>174</v>
      </c>
    </row>
    <row r="64" spans="1:1" x14ac:dyDescent="0.25">
      <c r="A64" t="s">
        <v>175</v>
      </c>
    </row>
    <row r="65" spans="1:1" x14ac:dyDescent="0.25">
      <c r="A65" t="s">
        <v>176</v>
      </c>
    </row>
    <row r="66" spans="1:1" x14ac:dyDescent="0.25">
      <c r="A66" t="s">
        <v>177</v>
      </c>
    </row>
    <row r="67" spans="1:1" x14ac:dyDescent="0.25">
      <c r="A67" t="s">
        <v>178</v>
      </c>
    </row>
    <row r="68" spans="1:1" x14ac:dyDescent="0.25">
      <c r="A68" t="s">
        <v>179</v>
      </c>
    </row>
    <row r="69" spans="1:1" x14ac:dyDescent="0.25">
      <c r="A69" t="s">
        <v>180</v>
      </c>
    </row>
    <row r="70" spans="1:1" x14ac:dyDescent="0.25">
      <c r="A70" t="s">
        <v>181</v>
      </c>
    </row>
    <row r="71" spans="1:1" x14ac:dyDescent="0.25">
      <c r="A71" t="s">
        <v>182</v>
      </c>
    </row>
    <row r="72" spans="1:1" x14ac:dyDescent="0.25">
      <c r="A72" t="s">
        <v>183</v>
      </c>
    </row>
    <row r="73" spans="1:1" x14ac:dyDescent="0.25">
      <c r="A73" t="s">
        <v>184</v>
      </c>
    </row>
    <row r="74" spans="1:1" x14ac:dyDescent="0.25">
      <c r="A74" t="s">
        <v>185</v>
      </c>
    </row>
    <row r="75" spans="1:1" x14ac:dyDescent="0.25">
      <c r="A75" t="s">
        <v>186</v>
      </c>
    </row>
    <row r="76" spans="1:1" x14ac:dyDescent="0.25">
      <c r="A76" t="s">
        <v>187</v>
      </c>
    </row>
    <row r="77" spans="1:1" x14ac:dyDescent="0.25">
      <c r="A77" t="s">
        <v>188</v>
      </c>
    </row>
    <row r="78" spans="1:1" x14ac:dyDescent="0.25">
      <c r="A78" t="s">
        <v>189</v>
      </c>
    </row>
    <row r="79" spans="1:1" x14ac:dyDescent="0.25">
      <c r="A79" t="s">
        <v>190</v>
      </c>
    </row>
    <row r="80" spans="1:1" x14ac:dyDescent="0.25">
      <c r="A80" t="s">
        <v>191</v>
      </c>
    </row>
    <row r="81" spans="1:1" x14ac:dyDescent="0.25">
      <c r="A81" t="s">
        <v>192</v>
      </c>
    </row>
    <row r="82" spans="1:1" x14ac:dyDescent="0.25">
      <c r="A82" t="s">
        <v>193</v>
      </c>
    </row>
    <row r="83" spans="1:1" x14ac:dyDescent="0.25">
      <c r="A83" t="s">
        <v>194</v>
      </c>
    </row>
    <row r="84" spans="1:1" x14ac:dyDescent="0.25">
      <c r="A84" t="s">
        <v>195</v>
      </c>
    </row>
    <row r="85" spans="1:1" x14ac:dyDescent="0.25">
      <c r="A85" t="s">
        <v>196</v>
      </c>
    </row>
    <row r="86" spans="1:1" x14ac:dyDescent="0.25">
      <c r="A86" t="s">
        <v>197</v>
      </c>
    </row>
    <row r="87" spans="1:1" x14ac:dyDescent="0.25">
      <c r="A87" t="s">
        <v>198</v>
      </c>
    </row>
    <row r="88" spans="1:1" x14ac:dyDescent="0.25">
      <c r="A88" t="s">
        <v>199</v>
      </c>
    </row>
    <row r="89" spans="1:1" x14ac:dyDescent="0.25">
      <c r="A89" t="s">
        <v>200</v>
      </c>
    </row>
    <row r="90" spans="1:1" x14ac:dyDescent="0.25">
      <c r="A90" t="s">
        <v>201</v>
      </c>
    </row>
    <row r="91" spans="1:1" x14ac:dyDescent="0.25">
      <c r="A91" t="s">
        <v>202</v>
      </c>
    </row>
    <row r="92" spans="1:1" x14ac:dyDescent="0.25">
      <c r="A92" t="s">
        <v>203</v>
      </c>
    </row>
    <row r="93" spans="1:1" x14ac:dyDescent="0.25">
      <c r="A93" t="s">
        <v>204</v>
      </c>
    </row>
    <row r="94" spans="1:1" x14ac:dyDescent="0.25">
      <c r="A94" t="s">
        <v>205</v>
      </c>
    </row>
    <row r="95" spans="1:1" x14ac:dyDescent="0.25">
      <c r="A95" t="s">
        <v>206</v>
      </c>
    </row>
    <row r="96" spans="1:1" x14ac:dyDescent="0.25">
      <c r="A96" t="s">
        <v>207</v>
      </c>
    </row>
    <row r="97" spans="1:1" x14ac:dyDescent="0.25">
      <c r="A97" t="s">
        <v>208</v>
      </c>
    </row>
    <row r="98" spans="1:1" x14ac:dyDescent="0.25">
      <c r="A98" t="s">
        <v>209</v>
      </c>
    </row>
    <row r="99" spans="1:1" x14ac:dyDescent="0.25">
      <c r="A99" t="s">
        <v>210</v>
      </c>
    </row>
    <row r="100" spans="1:1" x14ac:dyDescent="0.25">
      <c r="A100" t="s">
        <v>211</v>
      </c>
    </row>
    <row r="101" spans="1:1" x14ac:dyDescent="0.25">
      <c r="A101" t="s">
        <v>212</v>
      </c>
    </row>
    <row r="102" spans="1:1" x14ac:dyDescent="0.25">
      <c r="A102" t="s">
        <v>213</v>
      </c>
    </row>
    <row r="103" spans="1:1" x14ac:dyDescent="0.25">
      <c r="A103" t="s">
        <v>214</v>
      </c>
    </row>
    <row r="104" spans="1:1" x14ac:dyDescent="0.25">
      <c r="A104" t="s">
        <v>215</v>
      </c>
    </row>
    <row r="105" spans="1:1" x14ac:dyDescent="0.25">
      <c r="A105" t="s">
        <v>216</v>
      </c>
    </row>
    <row r="106" spans="1:1" x14ac:dyDescent="0.25">
      <c r="A106" t="s">
        <v>217</v>
      </c>
    </row>
    <row r="107" spans="1:1" x14ac:dyDescent="0.25">
      <c r="A107" t="s">
        <v>218</v>
      </c>
    </row>
    <row r="108" spans="1:1" x14ac:dyDescent="0.25">
      <c r="A108" t="s">
        <v>219</v>
      </c>
    </row>
    <row r="109" spans="1:1" x14ac:dyDescent="0.25">
      <c r="A109" t="s">
        <v>220</v>
      </c>
    </row>
    <row r="110" spans="1:1" x14ac:dyDescent="0.25">
      <c r="A110" t="s">
        <v>221</v>
      </c>
    </row>
    <row r="111" spans="1:1" x14ac:dyDescent="0.25">
      <c r="A111" t="s">
        <v>222</v>
      </c>
    </row>
    <row r="112" spans="1:1" x14ac:dyDescent="0.25">
      <c r="A112" t="s">
        <v>223</v>
      </c>
    </row>
    <row r="113" spans="1:1" x14ac:dyDescent="0.25">
      <c r="A113" t="s">
        <v>224</v>
      </c>
    </row>
    <row r="114" spans="1:1" x14ac:dyDescent="0.25">
      <c r="A114" t="s">
        <v>225</v>
      </c>
    </row>
    <row r="115" spans="1:1" x14ac:dyDescent="0.25">
      <c r="A115" t="s">
        <v>226</v>
      </c>
    </row>
    <row r="116" spans="1:1" x14ac:dyDescent="0.25">
      <c r="A116" t="s">
        <v>227</v>
      </c>
    </row>
    <row r="117" spans="1:1" x14ac:dyDescent="0.25">
      <c r="A117" t="s">
        <v>228</v>
      </c>
    </row>
    <row r="118" spans="1:1" x14ac:dyDescent="0.25">
      <c r="A118" t="s">
        <v>229</v>
      </c>
    </row>
    <row r="119" spans="1:1" x14ac:dyDescent="0.25">
      <c r="A119" t="s">
        <v>230</v>
      </c>
    </row>
    <row r="120" spans="1:1" x14ac:dyDescent="0.25">
      <c r="A120" t="s">
        <v>231</v>
      </c>
    </row>
    <row r="121" spans="1:1" x14ac:dyDescent="0.25">
      <c r="A121" t="s">
        <v>232</v>
      </c>
    </row>
    <row r="122" spans="1:1" x14ac:dyDescent="0.25">
      <c r="A122" t="s">
        <v>233</v>
      </c>
    </row>
    <row r="123" spans="1:1" x14ac:dyDescent="0.25">
      <c r="A123" t="s">
        <v>234</v>
      </c>
    </row>
    <row r="124" spans="1:1" x14ac:dyDescent="0.25">
      <c r="A124" t="s">
        <v>235</v>
      </c>
    </row>
    <row r="125" spans="1:1" x14ac:dyDescent="0.25">
      <c r="A125" t="s">
        <v>236</v>
      </c>
    </row>
    <row r="126" spans="1:1" x14ac:dyDescent="0.25">
      <c r="A126" t="s">
        <v>237</v>
      </c>
    </row>
    <row r="127" spans="1:1" x14ac:dyDescent="0.25">
      <c r="A127" t="s">
        <v>238</v>
      </c>
    </row>
    <row r="128" spans="1:1" x14ac:dyDescent="0.25">
      <c r="A128" t="s">
        <v>239</v>
      </c>
    </row>
    <row r="129" spans="1:1" x14ac:dyDescent="0.25">
      <c r="A129" t="s">
        <v>240</v>
      </c>
    </row>
    <row r="130" spans="1:1" x14ac:dyDescent="0.25">
      <c r="A130" t="s">
        <v>241</v>
      </c>
    </row>
    <row r="131" spans="1:1" x14ac:dyDescent="0.25">
      <c r="A131" t="s">
        <v>242</v>
      </c>
    </row>
    <row r="132" spans="1:1" x14ac:dyDescent="0.25">
      <c r="A132" t="s">
        <v>243</v>
      </c>
    </row>
    <row r="133" spans="1:1" x14ac:dyDescent="0.25">
      <c r="A133" t="s">
        <v>244</v>
      </c>
    </row>
    <row r="134" spans="1:1" x14ac:dyDescent="0.25">
      <c r="A134" t="s">
        <v>245</v>
      </c>
    </row>
    <row r="135" spans="1:1" x14ac:dyDescent="0.25">
      <c r="A135" t="s">
        <v>246</v>
      </c>
    </row>
    <row r="136" spans="1:1" x14ac:dyDescent="0.25">
      <c r="A136" t="s">
        <v>247</v>
      </c>
    </row>
    <row r="137" spans="1:1" x14ac:dyDescent="0.25">
      <c r="A137" t="s">
        <v>248</v>
      </c>
    </row>
    <row r="138" spans="1:1" x14ac:dyDescent="0.25">
      <c r="A138" t="s">
        <v>249</v>
      </c>
    </row>
    <row r="139" spans="1:1" x14ac:dyDescent="0.25">
      <c r="A139" t="s">
        <v>250</v>
      </c>
    </row>
    <row r="140" spans="1:1" x14ac:dyDescent="0.25">
      <c r="A140" t="s">
        <v>251</v>
      </c>
    </row>
    <row r="141" spans="1:1" x14ac:dyDescent="0.25">
      <c r="A141" t="s">
        <v>252</v>
      </c>
    </row>
    <row r="142" spans="1:1" x14ac:dyDescent="0.25">
      <c r="A142" t="s">
        <v>253</v>
      </c>
    </row>
    <row r="143" spans="1:1" x14ac:dyDescent="0.25">
      <c r="A143" t="s">
        <v>254</v>
      </c>
    </row>
    <row r="144" spans="1:1" x14ac:dyDescent="0.25">
      <c r="A144" t="s">
        <v>255</v>
      </c>
    </row>
    <row r="145" spans="1:1" x14ac:dyDescent="0.25">
      <c r="A145" t="s">
        <v>256</v>
      </c>
    </row>
    <row r="146" spans="1:1" x14ac:dyDescent="0.25">
      <c r="A146" t="s">
        <v>257</v>
      </c>
    </row>
    <row r="147" spans="1:1" x14ac:dyDescent="0.25">
      <c r="A147" t="s">
        <v>258</v>
      </c>
    </row>
    <row r="148" spans="1:1" x14ac:dyDescent="0.25">
      <c r="A148" t="s">
        <v>259</v>
      </c>
    </row>
    <row r="149" spans="1:1" x14ac:dyDescent="0.25">
      <c r="A149" t="s">
        <v>260</v>
      </c>
    </row>
    <row r="150" spans="1:1" x14ac:dyDescent="0.25">
      <c r="A150" t="s">
        <v>261</v>
      </c>
    </row>
    <row r="151" spans="1:1" x14ac:dyDescent="0.25">
      <c r="A151" t="s">
        <v>262</v>
      </c>
    </row>
    <row r="152" spans="1:1" x14ac:dyDescent="0.25">
      <c r="A152" t="s">
        <v>263</v>
      </c>
    </row>
    <row r="153" spans="1:1" x14ac:dyDescent="0.25">
      <c r="A153" t="s">
        <v>264</v>
      </c>
    </row>
    <row r="154" spans="1:1" x14ac:dyDescent="0.25">
      <c r="A154" t="s">
        <v>265</v>
      </c>
    </row>
    <row r="155" spans="1:1" x14ac:dyDescent="0.25">
      <c r="A155" t="s">
        <v>266</v>
      </c>
    </row>
    <row r="156" spans="1:1" x14ac:dyDescent="0.25">
      <c r="A156" t="s">
        <v>267</v>
      </c>
    </row>
    <row r="157" spans="1:1" x14ac:dyDescent="0.25">
      <c r="A157" t="s">
        <v>268</v>
      </c>
    </row>
    <row r="158" spans="1:1" x14ac:dyDescent="0.25">
      <c r="A158" t="s">
        <v>269</v>
      </c>
    </row>
    <row r="159" spans="1:1" x14ac:dyDescent="0.25">
      <c r="A159" t="s">
        <v>270</v>
      </c>
    </row>
    <row r="160" spans="1:1" x14ac:dyDescent="0.25">
      <c r="A160" t="s">
        <v>271</v>
      </c>
    </row>
  </sheetData>
  <sheetProtection algorithmName="SHA-512" hashValue="dkr36D9V8SrqDLwM1hA4aXdneElYziMgPqq0IWqOMEle91g7zmflcCiTb1Ep/aFL4QISv55YvB1VDh4cvZoaqw==" saltValue="0wBYEvesaDRd0TK4gtiaHg==" spinCount="100000" sheet="1" objects="1" scenarios="1"/>
  <pageMargins left="0.7" right="0.7" top="0.75" bottom="0.75" header="0.3" footer="0.3"/>
  <pageSetup paperSize="9" orientation="portrait" horizontalDpi="1200" verticalDpi="1200" r:id="rId1"/>
  <headerFooter>
    <oddHeader>&amp;L&amp;Z&amp;F  [&amp;A]</oddHeader>
    <oddFooter>&amp;LPage &amp;P of &amp;N&amp;R&amp;T &amp;D</odd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codeName="Sheet85"/>
  <dimension ref="A1:AF59"/>
  <sheetViews>
    <sheetView showGridLines="0" zoomScale="85" zoomScaleNormal="85" workbookViewId="0">
      <selection activeCell="A4" sqref="A4"/>
    </sheetView>
  </sheetViews>
  <sheetFormatPr defaultColWidth="10" defaultRowHeight="12.5" x14ac:dyDescent="0.25"/>
  <cols>
    <col min="1" max="1" width="31.6328125" style="28" customWidth="1"/>
    <col min="2" max="32" width="22.6328125" style="28" customWidth="1"/>
    <col min="33" max="16384" width="10" style="28"/>
  </cols>
  <sheetData>
    <row r="1" spans="1:32" ht="20" x14ac:dyDescent="0.4">
      <c r="A1" s="40" t="s">
        <v>0</v>
      </c>
      <c r="B1" s="41"/>
      <c r="C1" s="41"/>
      <c r="D1" s="41"/>
      <c r="E1" s="41"/>
      <c r="F1" s="41"/>
      <c r="G1" s="41"/>
      <c r="H1" s="41"/>
      <c r="I1" s="41"/>
      <c r="K1" s="84"/>
    </row>
    <row r="2" spans="1:32" ht="15.5" x14ac:dyDescent="0.35">
      <c r="A2" s="42" t="str">
        <f>IF(title="&gt; Enter workbook title here","Enter workbook title in Cover sheet",title)</f>
        <v>Police_S - Consolidated Factor Spreadsheet</v>
      </c>
      <c r="B2" s="43"/>
      <c r="C2" s="43"/>
      <c r="D2" s="43"/>
      <c r="E2" s="43"/>
      <c r="F2" s="43"/>
      <c r="G2" s="43"/>
      <c r="H2" s="43"/>
      <c r="I2" s="43"/>
    </row>
    <row r="3" spans="1:32" ht="15.5" x14ac:dyDescent="0.35">
      <c r="A3" s="156" t="str">
        <f>TABLE_FACTOR_TYPE_1&amp;" - x-"&amp;TABLE_SERIES_NUMBER_1</f>
        <v>Pension Debit - x-315</v>
      </c>
      <c r="B3" s="43"/>
      <c r="C3" s="43"/>
      <c r="D3" s="43"/>
      <c r="E3" s="43"/>
      <c r="F3" s="43"/>
      <c r="G3" s="43"/>
      <c r="H3" s="43"/>
      <c r="I3" s="43"/>
    </row>
    <row r="4" spans="1:32" x14ac:dyDescent="0.25">
      <c r="A4" s="45"/>
    </row>
    <row r="6" spans="1:32" ht="13" x14ac:dyDescent="0.3">
      <c r="A6" s="76" t="s">
        <v>606</v>
      </c>
      <c r="B6" s="78" t="s">
        <v>607</v>
      </c>
      <c r="C6" s="78"/>
      <c r="D6" s="109"/>
      <c r="E6" s="109"/>
      <c r="F6" s="109"/>
      <c r="G6" s="109"/>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row>
    <row r="7" spans="1:32" x14ac:dyDescent="0.25">
      <c r="A7" s="77" t="s">
        <v>273</v>
      </c>
      <c r="B7" s="79" t="s">
        <v>72</v>
      </c>
      <c r="C7" s="79"/>
      <c r="D7" s="109"/>
      <c r="E7" s="109"/>
      <c r="F7" s="109"/>
      <c r="G7" s="109"/>
      <c r="H7" s="109"/>
      <c r="I7" s="109"/>
      <c r="J7" s="109"/>
      <c r="K7" s="109"/>
      <c r="L7" s="109"/>
      <c r="M7" s="109"/>
      <c r="N7" s="109"/>
      <c r="O7" s="109"/>
      <c r="P7" s="109"/>
      <c r="Q7" s="109"/>
      <c r="R7" s="109"/>
      <c r="S7" s="109"/>
      <c r="T7" s="109"/>
      <c r="U7" s="109"/>
      <c r="V7" s="109"/>
      <c r="W7" s="109"/>
      <c r="X7" s="109"/>
      <c r="Y7" s="109"/>
      <c r="Z7" s="109"/>
      <c r="AA7" s="109"/>
      <c r="AB7" s="109"/>
      <c r="AC7" s="109"/>
      <c r="AD7" s="109"/>
      <c r="AE7" s="109"/>
      <c r="AF7" s="109"/>
    </row>
    <row r="8" spans="1:32" x14ac:dyDescent="0.25">
      <c r="A8" s="77" t="s">
        <v>274</v>
      </c>
      <c r="B8" s="79">
        <v>1987</v>
      </c>
      <c r="C8" s="79"/>
      <c r="D8" s="109"/>
      <c r="E8" s="109"/>
      <c r="F8" s="109"/>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row>
    <row r="9" spans="1:32" x14ac:dyDescent="0.25">
      <c r="A9" s="77" t="s">
        <v>275</v>
      </c>
      <c r="B9" s="79" t="s">
        <v>400</v>
      </c>
      <c r="C9" s="79"/>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row>
    <row r="10" spans="1:32" ht="25" x14ac:dyDescent="0.25">
      <c r="A10" s="77" t="s">
        <v>6</v>
      </c>
      <c r="B10" s="79" t="s">
        <v>405</v>
      </c>
      <c r="C10" s="7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row>
    <row r="11" spans="1:32" x14ac:dyDescent="0.25">
      <c r="A11" s="77" t="s">
        <v>276</v>
      </c>
      <c r="B11" s="79" t="s">
        <v>308</v>
      </c>
      <c r="C11" s="7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row>
    <row r="12" spans="1:32" x14ac:dyDescent="0.25">
      <c r="A12" s="77" t="s">
        <v>277</v>
      </c>
      <c r="B12" s="79" t="s">
        <v>402</v>
      </c>
      <c r="C12" s="7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row>
    <row r="13" spans="1:32" x14ac:dyDescent="0.25">
      <c r="A13" s="77" t="s">
        <v>614</v>
      </c>
      <c r="B13" s="79">
        <v>2</v>
      </c>
      <c r="C13" s="79"/>
      <c r="D13" s="109"/>
      <c r="E13" s="109"/>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row>
    <row r="14" spans="1:32" x14ac:dyDescent="0.25">
      <c r="A14" s="77" t="s">
        <v>279</v>
      </c>
      <c r="B14" s="79">
        <v>315</v>
      </c>
      <c r="C14" s="79"/>
      <c r="D14" s="109"/>
      <c r="E14" s="109"/>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row>
    <row r="15" spans="1:32" x14ac:dyDescent="0.25">
      <c r="A15" s="77" t="s">
        <v>617</v>
      </c>
      <c r="B15" s="79">
        <v>315</v>
      </c>
      <c r="C15" s="79"/>
      <c r="D15" s="109"/>
      <c r="E15" s="109"/>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row>
    <row r="16" spans="1:32" x14ac:dyDescent="0.25">
      <c r="A16" s="77" t="s">
        <v>281</v>
      </c>
      <c r="B16" s="79" t="s">
        <v>407</v>
      </c>
      <c r="C16" s="7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row>
    <row r="17" spans="1:32" x14ac:dyDescent="0.25">
      <c r="A17" s="77" t="s">
        <v>282</v>
      </c>
      <c r="B17" s="203"/>
      <c r="C17" s="203"/>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row>
    <row r="18" spans="1:32" x14ac:dyDescent="0.25">
      <c r="A18" s="77" t="s">
        <v>283</v>
      </c>
      <c r="B18" s="142" t="str">
        <f>"24 May 2023"</f>
        <v>24 May 2023</v>
      </c>
      <c r="C18" s="79"/>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row>
    <row r="19" spans="1:32" x14ac:dyDescent="0.25">
      <c r="A19" s="77" t="s">
        <v>284</v>
      </c>
      <c r="B19" s="142">
        <v>45014</v>
      </c>
      <c r="C19" s="7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row>
    <row r="20" spans="1:32" x14ac:dyDescent="0.25">
      <c r="A20" s="77" t="s">
        <v>285</v>
      </c>
      <c r="B20" s="79" t="s">
        <v>293</v>
      </c>
      <c r="C20" s="79"/>
      <c r="D20" s="109"/>
      <c r="E20" s="109"/>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row>
    <row r="21" spans="1:32" x14ac:dyDescent="0.25">
      <c r="A21" s="77" t="s">
        <v>689</v>
      </c>
      <c r="B21" s="79" t="s">
        <v>294</v>
      </c>
      <c r="C21" s="79"/>
      <c r="D21" s="109"/>
      <c r="E21" s="109"/>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row>
    <row r="23" spans="1:32" x14ac:dyDescent="0.25">
      <c r="B23" s="84" t="str">
        <f>HYPERLINK("#'Factor List'!A1","Back to Factor List")</f>
        <v>Back to Factor List</v>
      </c>
    </row>
    <row r="24" spans="1:32" x14ac:dyDescent="0.25">
      <c r="B24" s="84" t="str">
        <f>HYPERLINK("#'Assumptions'!A1","Assumptions")</f>
        <v>Assumptions</v>
      </c>
    </row>
    <row r="26" spans="1:32" ht="13" x14ac:dyDescent="0.25">
      <c r="A26" s="90" t="s">
        <v>711</v>
      </c>
      <c r="B26" s="90">
        <v>25</v>
      </c>
      <c r="C26" s="90">
        <v>26</v>
      </c>
      <c r="D26" s="90">
        <v>27</v>
      </c>
      <c r="E26" s="90">
        <v>28</v>
      </c>
      <c r="F26" s="90">
        <v>29</v>
      </c>
      <c r="G26" s="90">
        <v>30</v>
      </c>
      <c r="H26" s="90">
        <v>31</v>
      </c>
      <c r="I26" s="90">
        <v>32</v>
      </c>
      <c r="J26" s="90">
        <v>33</v>
      </c>
      <c r="K26" s="90">
        <v>34</v>
      </c>
      <c r="L26" s="90">
        <v>35</v>
      </c>
      <c r="M26" s="90">
        <v>36</v>
      </c>
      <c r="N26" s="90">
        <v>37</v>
      </c>
      <c r="O26" s="90">
        <v>38</v>
      </c>
      <c r="P26" s="90">
        <v>39</v>
      </c>
      <c r="Q26" s="90">
        <v>40</v>
      </c>
      <c r="R26" s="90">
        <v>41</v>
      </c>
      <c r="S26" s="90">
        <v>42</v>
      </c>
      <c r="T26" s="90">
        <v>43</v>
      </c>
      <c r="U26" s="90">
        <v>44</v>
      </c>
      <c r="V26" s="90">
        <v>45</v>
      </c>
      <c r="W26" s="90">
        <v>46</v>
      </c>
      <c r="X26" s="90">
        <v>47</v>
      </c>
      <c r="Y26" s="90">
        <v>48</v>
      </c>
      <c r="Z26" s="90">
        <v>49</v>
      </c>
      <c r="AA26" s="90">
        <v>50</v>
      </c>
      <c r="AB26" s="90">
        <v>51</v>
      </c>
      <c r="AC26" s="90">
        <v>52</v>
      </c>
      <c r="AD26" s="90">
        <v>53</v>
      </c>
      <c r="AE26" s="90">
        <v>54</v>
      </c>
      <c r="AF26" s="90">
        <v>55</v>
      </c>
    </row>
    <row r="27" spans="1:32" x14ac:dyDescent="0.25">
      <c r="A27" s="91">
        <v>0</v>
      </c>
      <c r="B27" s="93">
        <v>0.3</v>
      </c>
      <c r="C27" s="93">
        <v>0.308</v>
      </c>
      <c r="D27" s="93">
        <v>0.316</v>
      </c>
      <c r="E27" s="93">
        <v>0.32400000000000001</v>
      </c>
      <c r="F27" s="93">
        <v>0.33200000000000002</v>
      </c>
      <c r="G27" s="93">
        <v>0.34100000000000003</v>
      </c>
      <c r="H27" s="93">
        <v>0.35</v>
      </c>
      <c r="I27" s="93">
        <v>0.36</v>
      </c>
      <c r="J27" s="93">
        <v>0.37</v>
      </c>
      <c r="K27" s="93">
        <v>0.38</v>
      </c>
      <c r="L27" s="93">
        <v>0.39100000000000001</v>
      </c>
      <c r="M27" s="93">
        <v>0.40200000000000002</v>
      </c>
      <c r="N27" s="93">
        <v>0.41399999999999998</v>
      </c>
      <c r="O27" s="93">
        <v>0.42699999999999999</v>
      </c>
      <c r="P27" s="93">
        <v>0.44</v>
      </c>
      <c r="Q27" s="93">
        <v>0.45400000000000001</v>
      </c>
      <c r="R27" s="93">
        <v>0.46800000000000003</v>
      </c>
      <c r="S27" s="93">
        <v>0.48299999999999998</v>
      </c>
      <c r="T27" s="93">
        <v>0.499</v>
      </c>
      <c r="U27" s="93">
        <v>0.51600000000000001</v>
      </c>
      <c r="V27" s="93">
        <v>0.53400000000000003</v>
      </c>
      <c r="W27" s="93">
        <v>0.55300000000000005</v>
      </c>
      <c r="X27" s="93">
        <v>0.57299999999999995</v>
      </c>
      <c r="Y27" s="93">
        <v>0.59399999999999997</v>
      </c>
      <c r="Z27" s="93">
        <v>0.61599999999999999</v>
      </c>
      <c r="AA27" s="93">
        <v>0.64</v>
      </c>
      <c r="AB27" s="93">
        <v>0.66600000000000004</v>
      </c>
      <c r="AC27" s="93">
        <v>0.69299999999999995</v>
      </c>
      <c r="AD27" s="93">
        <v>0.72199999999999998</v>
      </c>
      <c r="AE27" s="93">
        <v>0.753</v>
      </c>
      <c r="AF27" s="93">
        <v>0.78700000000000003</v>
      </c>
    </row>
    <row r="28" spans="1:32" x14ac:dyDescent="0.25">
      <c r="A28" s="91">
        <v>1</v>
      </c>
      <c r="B28" s="93">
        <v>0.30099999999999999</v>
      </c>
      <c r="C28" s="93">
        <v>0.309</v>
      </c>
      <c r="D28" s="93">
        <v>0.316</v>
      </c>
      <c r="E28" s="93">
        <v>0.32500000000000001</v>
      </c>
      <c r="F28" s="93">
        <v>0.33300000000000002</v>
      </c>
      <c r="G28" s="93">
        <v>0.34200000000000003</v>
      </c>
      <c r="H28" s="93">
        <v>0.35099999999999998</v>
      </c>
      <c r="I28" s="93">
        <v>0.36099999999999999</v>
      </c>
      <c r="J28" s="93">
        <v>0.371</v>
      </c>
      <c r="K28" s="93">
        <v>0.38100000000000001</v>
      </c>
      <c r="L28" s="93">
        <v>0.39200000000000002</v>
      </c>
      <c r="M28" s="93">
        <v>0.40300000000000002</v>
      </c>
      <c r="N28" s="93">
        <v>0.41499999999999998</v>
      </c>
      <c r="O28" s="93">
        <v>0.42799999999999999</v>
      </c>
      <c r="P28" s="93">
        <v>0.441</v>
      </c>
      <c r="Q28" s="93">
        <v>0.45500000000000002</v>
      </c>
      <c r="R28" s="93">
        <v>0.46899999999999997</v>
      </c>
      <c r="S28" s="93">
        <v>0.48399999999999999</v>
      </c>
      <c r="T28" s="93">
        <v>0.501</v>
      </c>
      <c r="U28" s="93">
        <v>0.51700000000000002</v>
      </c>
      <c r="V28" s="93">
        <v>0.53500000000000003</v>
      </c>
      <c r="W28" s="93">
        <v>0.55400000000000005</v>
      </c>
      <c r="X28" s="93">
        <v>0.57399999999999995</v>
      </c>
      <c r="Y28" s="93">
        <v>0.59599999999999997</v>
      </c>
      <c r="Z28" s="93">
        <v>0.61799999999999999</v>
      </c>
      <c r="AA28" s="93">
        <v>0.64200000000000002</v>
      </c>
      <c r="AB28" s="93">
        <v>0.66800000000000004</v>
      </c>
      <c r="AC28" s="93">
        <v>0.69499999999999995</v>
      </c>
      <c r="AD28" s="93">
        <v>0.72499999999999998</v>
      </c>
      <c r="AE28" s="93">
        <v>0.75600000000000001</v>
      </c>
      <c r="AF28" s="93"/>
    </row>
    <row r="29" spans="1:32" x14ac:dyDescent="0.25">
      <c r="A29" s="91">
        <v>2</v>
      </c>
      <c r="B29" s="93">
        <v>0.30199999999999999</v>
      </c>
      <c r="C29" s="93">
        <v>0.309</v>
      </c>
      <c r="D29" s="93">
        <v>0.317</v>
      </c>
      <c r="E29" s="93">
        <v>0.32500000000000001</v>
      </c>
      <c r="F29" s="93">
        <v>0.33400000000000002</v>
      </c>
      <c r="G29" s="93">
        <v>0.34300000000000003</v>
      </c>
      <c r="H29" s="93">
        <v>0.35199999999999998</v>
      </c>
      <c r="I29" s="93">
        <v>0.36099999999999999</v>
      </c>
      <c r="J29" s="93">
        <v>0.371</v>
      </c>
      <c r="K29" s="93">
        <v>0.38200000000000001</v>
      </c>
      <c r="L29" s="93">
        <v>0.39300000000000002</v>
      </c>
      <c r="M29" s="93">
        <v>0.40400000000000003</v>
      </c>
      <c r="N29" s="93">
        <v>0.41599999999999998</v>
      </c>
      <c r="O29" s="93">
        <v>0.42899999999999999</v>
      </c>
      <c r="P29" s="93">
        <v>0.442</v>
      </c>
      <c r="Q29" s="93">
        <v>0.45600000000000002</v>
      </c>
      <c r="R29" s="93">
        <v>0.47</v>
      </c>
      <c r="S29" s="93">
        <v>0.48599999999999999</v>
      </c>
      <c r="T29" s="93">
        <v>0.502</v>
      </c>
      <c r="U29" s="93">
        <v>0.51900000000000002</v>
      </c>
      <c r="V29" s="93">
        <v>0.53700000000000003</v>
      </c>
      <c r="W29" s="93">
        <v>0.55600000000000005</v>
      </c>
      <c r="X29" s="93">
        <v>0.57599999999999996</v>
      </c>
      <c r="Y29" s="93">
        <v>0.59699999999999998</v>
      </c>
      <c r="Z29" s="93">
        <v>0.62</v>
      </c>
      <c r="AA29" s="93">
        <v>0.64400000000000002</v>
      </c>
      <c r="AB29" s="93">
        <v>0.67</v>
      </c>
      <c r="AC29" s="93">
        <v>0.69799999999999995</v>
      </c>
      <c r="AD29" s="93">
        <v>0.72699999999999998</v>
      </c>
      <c r="AE29" s="93">
        <v>0.75900000000000001</v>
      </c>
      <c r="AF29" s="93"/>
    </row>
    <row r="30" spans="1:32" x14ac:dyDescent="0.25">
      <c r="A30" s="91">
        <v>3</v>
      </c>
      <c r="B30" s="93">
        <v>0.30199999999999999</v>
      </c>
      <c r="C30" s="93">
        <v>0.31</v>
      </c>
      <c r="D30" s="93">
        <v>0.318</v>
      </c>
      <c r="E30" s="93">
        <v>0.32600000000000001</v>
      </c>
      <c r="F30" s="93">
        <v>0.33400000000000002</v>
      </c>
      <c r="G30" s="93">
        <v>0.34300000000000003</v>
      </c>
      <c r="H30" s="93">
        <v>0.35299999999999998</v>
      </c>
      <c r="I30" s="93">
        <v>0.36199999999999999</v>
      </c>
      <c r="J30" s="93">
        <v>0.372</v>
      </c>
      <c r="K30" s="93">
        <v>0.38300000000000001</v>
      </c>
      <c r="L30" s="93">
        <v>0.39400000000000002</v>
      </c>
      <c r="M30" s="93">
        <v>0.40500000000000003</v>
      </c>
      <c r="N30" s="93">
        <v>0.41699999999999998</v>
      </c>
      <c r="O30" s="93">
        <v>0.43</v>
      </c>
      <c r="P30" s="93">
        <v>0.443</v>
      </c>
      <c r="Q30" s="93">
        <v>0.45700000000000002</v>
      </c>
      <c r="R30" s="93">
        <v>0.47199999999999998</v>
      </c>
      <c r="S30" s="93">
        <v>0.48699999999999999</v>
      </c>
      <c r="T30" s="93">
        <v>0.503</v>
      </c>
      <c r="U30" s="93">
        <v>0.52</v>
      </c>
      <c r="V30" s="93">
        <v>0.53800000000000003</v>
      </c>
      <c r="W30" s="93">
        <v>0.55800000000000005</v>
      </c>
      <c r="X30" s="93">
        <v>0.57799999999999996</v>
      </c>
      <c r="Y30" s="93">
        <v>0.59899999999999998</v>
      </c>
      <c r="Z30" s="93">
        <v>0.622</v>
      </c>
      <c r="AA30" s="93">
        <v>0.64700000000000002</v>
      </c>
      <c r="AB30" s="93">
        <v>0.67200000000000004</v>
      </c>
      <c r="AC30" s="93">
        <v>0.7</v>
      </c>
      <c r="AD30" s="93">
        <v>0.73</v>
      </c>
      <c r="AE30" s="93">
        <v>0.76200000000000001</v>
      </c>
      <c r="AF30" s="93"/>
    </row>
    <row r="31" spans="1:32" x14ac:dyDescent="0.25">
      <c r="A31" s="91">
        <v>4</v>
      </c>
      <c r="B31" s="93">
        <v>0.30299999999999999</v>
      </c>
      <c r="C31" s="93">
        <v>0.31</v>
      </c>
      <c r="D31" s="93">
        <v>0.318</v>
      </c>
      <c r="E31" s="93">
        <v>0.32700000000000001</v>
      </c>
      <c r="F31" s="93">
        <v>0.33500000000000002</v>
      </c>
      <c r="G31" s="93">
        <v>0.34399999999999997</v>
      </c>
      <c r="H31" s="93">
        <v>0.35299999999999998</v>
      </c>
      <c r="I31" s="93">
        <v>0.36299999999999999</v>
      </c>
      <c r="J31" s="93">
        <v>0.373</v>
      </c>
      <c r="K31" s="93">
        <v>0.38400000000000001</v>
      </c>
      <c r="L31" s="93">
        <v>0.39500000000000002</v>
      </c>
      <c r="M31" s="93">
        <v>0.40600000000000003</v>
      </c>
      <c r="N31" s="93">
        <v>0.41799999999999998</v>
      </c>
      <c r="O31" s="93">
        <v>0.43099999999999999</v>
      </c>
      <c r="P31" s="93">
        <v>0.44400000000000001</v>
      </c>
      <c r="Q31" s="93">
        <v>0.45800000000000002</v>
      </c>
      <c r="R31" s="93">
        <v>0.47299999999999998</v>
      </c>
      <c r="S31" s="93">
        <v>0.48799999999999999</v>
      </c>
      <c r="T31" s="93">
        <v>0.505</v>
      </c>
      <c r="U31" s="93">
        <v>0.52200000000000002</v>
      </c>
      <c r="V31" s="93">
        <v>0.54</v>
      </c>
      <c r="W31" s="93">
        <v>0.55900000000000005</v>
      </c>
      <c r="X31" s="93">
        <v>0.57999999999999996</v>
      </c>
      <c r="Y31" s="93">
        <v>0.60099999999999998</v>
      </c>
      <c r="Z31" s="93">
        <v>0.624</v>
      </c>
      <c r="AA31" s="93">
        <v>0.64900000000000002</v>
      </c>
      <c r="AB31" s="93">
        <v>0.67500000000000004</v>
      </c>
      <c r="AC31" s="93">
        <v>0.70299999999999996</v>
      </c>
      <c r="AD31" s="93">
        <v>0.73199999999999998</v>
      </c>
      <c r="AE31" s="93">
        <v>0.76400000000000001</v>
      </c>
      <c r="AF31" s="93"/>
    </row>
    <row r="32" spans="1:32" x14ac:dyDescent="0.25">
      <c r="A32" s="91">
        <v>5</v>
      </c>
      <c r="B32" s="93">
        <v>0.30299999999999999</v>
      </c>
      <c r="C32" s="93">
        <v>0.311</v>
      </c>
      <c r="D32" s="93">
        <v>0.31900000000000001</v>
      </c>
      <c r="E32" s="93">
        <v>0.32700000000000001</v>
      </c>
      <c r="F32" s="93">
        <v>0.33600000000000002</v>
      </c>
      <c r="G32" s="93">
        <v>0.34499999999999997</v>
      </c>
      <c r="H32" s="93">
        <v>0.35399999999999998</v>
      </c>
      <c r="I32" s="93">
        <v>0.36399999999999999</v>
      </c>
      <c r="J32" s="93">
        <v>0.374</v>
      </c>
      <c r="K32" s="93">
        <v>0.38500000000000001</v>
      </c>
      <c r="L32" s="93">
        <v>0.39600000000000002</v>
      </c>
      <c r="M32" s="93">
        <v>0.40699999999999997</v>
      </c>
      <c r="N32" s="93">
        <v>0.41899999999999998</v>
      </c>
      <c r="O32" s="93">
        <v>0.432</v>
      </c>
      <c r="P32" s="93">
        <v>0.44600000000000001</v>
      </c>
      <c r="Q32" s="93">
        <v>0.46</v>
      </c>
      <c r="R32" s="93">
        <v>0.47399999999999998</v>
      </c>
      <c r="S32" s="93">
        <v>0.49</v>
      </c>
      <c r="T32" s="93">
        <v>0.50600000000000001</v>
      </c>
      <c r="U32" s="93">
        <v>0.52300000000000002</v>
      </c>
      <c r="V32" s="93">
        <v>0.54200000000000004</v>
      </c>
      <c r="W32" s="93">
        <v>0.56100000000000005</v>
      </c>
      <c r="X32" s="93">
        <v>0.58099999999999996</v>
      </c>
      <c r="Y32" s="93">
        <v>0.60299999999999998</v>
      </c>
      <c r="Z32" s="93">
        <v>0.626</v>
      </c>
      <c r="AA32" s="93">
        <v>0.65100000000000002</v>
      </c>
      <c r="AB32" s="93">
        <v>0.67700000000000005</v>
      </c>
      <c r="AC32" s="93">
        <v>0.70499999999999996</v>
      </c>
      <c r="AD32" s="93">
        <v>0.73499999999999999</v>
      </c>
      <c r="AE32" s="93">
        <v>0.76700000000000002</v>
      </c>
      <c r="AF32" s="93"/>
    </row>
    <row r="33" spans="1:32" x14ac:dyDescent="0.25">
      <c r="A33" s="91">
        <v>6</v>
      </c>
      <c r="B33" s="93">
        <v>0.30399999999999999</v>
      </c>
      <c r="C33" s="93">
        <v>0.312</v>
      </c>
      <c r="D33" s="93">
        <v>0.32</v>
      </c>
      <c r="E33" s="93">
        <v>0.32800000000000001</v>
      </c>
      <c r="F33" s="93">
        <v>0.33700000000000002</v>
      </c>
      <c r="G33" s="93">
        <v>0.34599999999999997</v>
      </c>
      <c r="H33" s="93">
        <v>0.35499999999999998</v>
      </c>
      <c r="I33" s="93">
        <v>0.36499999999999999</v>
      </c>
      <c r="J33" s="93">
        <v>0.375</v>
      </c>
      <c r="K33" s="93">
        <v>0.38600000000000001</v>
      </c>
      <c r="L33" s="93">
        <v>0.39700000000000002</v>
      </c>
      <c r="M33" s="93">
        <v>0.40799999999999997</v>
      </c>
      <c r="N33" s="93">
        <v>0.42</v>
      </c>
      <c r="O33" s="93">
        <v>0.433</v>
      </c>
      <c r="P33" s="93">
        <v>0.44700000000000001</v>
      </c>
      <c r="Q33" s="93">
        <v>0.46100000000000002</v>
      </c>
      <c r="R33" s="93">
        <v>0.47599999999999998</v>
      </c>
      <c r="S33" s="93">
        <v>0.49099999999999999</v>
      </c>
      <c r="T33" s="93">
        <v>0.50800000000000001</v>
      </c>
      <c r="U33" s="93">
        <v>0.52500000000000002</v>
      </c>
      <c r="V33" s="93">
        <v>0.54300000000000004</v>
      </c>
      <c r="W33" s="93">
        <v>0.56299999999999994</v>
      </c>
      <c r="X33" s="93">
        <v>0.58299999999999996</v>
      </c>
      <c r="Y33" s="93">
        <v>0.60499999999999998</v>
      </c>
      <c r="Z33" s="93">
        <v>0.628</v>
      </c>
      <c r="AA33" s="93">
        <v>0.65300000000000002</v>
      </c>
      <c r="AB33" s="93">
        <v>0.67900000000000005</v>
      </c>
      <c r="AC33" s="93">
        <v>0.70699999999999996</v>
      </c>
      <c r="AD33" s="93">
        <v>0.73799999999999999</v>
      </c>
      <c r="AE33" s="93">
        <v>0.77</v>
      </c>
      <c r="AF33" s="93"/>
    </row>
    <row r="34" spans="1:32" x14ac:dyDescent="0.25">
      <c r="A34" s="91">
        <v>7</v>
      </c>
      <c r="B34" s="93">
        <v>0.30499999999999999</v>
      </c>
      <c r="C34" s="93">
        <v>0.312</v>
      </c>
      <c r="D34" s="93">
        <v>0.32</v>
      </c>
      <c r="E34" s="93">
        <v>0.32900000000000001</v>
      </c>
      <c r="F34" s="93">
        <v>0.33700000000000002</v>
      </c>
      <c r="G34" s="93">
        <v>0.34599999999999997</v>
      </c>
      <c r="H34" s="93">
        <v>0.35599999999999998</v>
      </c>
      <c r="I34" s="93">
        <v>0.36599999999999999</v>
      </c>
      <c r="J34" s="93">
        <v>0.376</v>
      </c>
      <c r="K34" s="93">
        <v>0.38600000000000001</v>
      </c>
      <c r="L34" s="93">
        <v>0.39800000000000002</v>
      </c>
      <c r="M34" s="93">
        <v>0.40899999999999997</v>
      </c>
      <c r="N34" s="93">
        <v>0.42199999999999999</v>
      </c>
      <c r="O34" s="93">
        <v>0.434</v>
      </c>
      <c r="P34" s="93">
        <v>0.44800000000000001</v>
      </c>
      <c r="Q34" s="93">
        <v>0.46200000000000002</v>
      </c>
      <c r="R34" s="93">
        <v>0.47699999999999998</v>
      </c>
      <c r="S34" s="93">
        <v>0.49199999999999999</v>
      </c>
      <c r="T34" s="93">
        <v>0.50900000000000001</v>
      </c>
      <c r="U34" s="93">
        <v>0.52600000000000002</v>
      </c>
      <c r="V34" s="93">
        <v>0.54500000000000004</v>
      </c>
      <c r="W34" s="93">
        <v>0.56399999999999995</v>
      </c>
      <c r="X34" s="93">
        <v>0.58499999999999996</v>
      </c>
      <c r="Y34" s="93">
        <v>0.60699999999999998</v>
      </c>
      <c r="Z34" s="93">
        <v>0.63</v>
      </c>
      <c r="AA34" s="93">
        <v>0.65500000000000003</v>
      </c>
      <c r="AB34" s="93">
        <v>0.68200000000000005</v>
      </c>
      <c r="AC34" s="93">
        <v>0.71</v>
      </c>
      <c r="AD34" s="93">
        <v>0.74</v>
      </c>
      <c r="AE34" s="93">
        <v>0.77300000000000002</v>
      </c>
      <c r="AF34" s="93"/>
    </row>
    <row r="35" spans="1:32" x14ac:dyDescent="0.25">
      <c r="A35" s="91">
        <v>8</v>
      </c>
      <c r="B35" s="93">
        <v>0.30499999999999999</v>
      </c>
      <c r="C35" s="93">
        <v>0.313</v>
      </c>
      <c r="D35" s="93">
        <v>0.32100000000000001</v>
      </c>
      <c r="E35" s="93">
        <v>0.32900000000000001</v>
      </c>
      <c r="F35" s="93">
        <v>0.33800000000000002</v>
      </c>
      <c r="G35" s="93">
        <v>0.34699999999999998</v>
      </c>
      <c r="H35" s="93">
        <v>0.35699999999999998</v>
      </c>
      <c r="I35" s="93">
        <v>0.36599999999999999</v>
      </c>
      <c r="J35" s="93">
        <v>0.377</v>
      </c>
      <c r="K35" s="93">
        <v>0.38700000000000001</v>
      </c>
      <c r="L35" s="93">
        <v>0.39900000000000002</v>
      </c>
      <c r="M35" s="93">
        <v>0.41</v>
      </c>
      <c r="N35" s="93">
        <v>0.42299999999999999</v>
      </c>
      <c r="O35" s="93">
        <v>0.435</v>
      </c>
      <c r="P35" s="93">
        <v>0.44900000000000001</v>
      </c>
      <c r="Q35" s="93">
        <v>0.46300000000000002</v>
      </c>
      <c r="R35" s="93">
        <v>0.47799999999999998</v>
      </c>
      <c r="S35" s="93">
        <v>0.49399999999999999</v>
      </c>
      <c r="T35" s="93">
        <v>0.51</v>
      </c>
      <c r="U35" s="93">
        <v>0.52800000000000002</v>
      </c>
      <c r="V35" s="93">
        <v>0.54600000000000004</v>
      </c>
      <c r="W35" s="93">
        <v>0.56599999999999995</v>
      </c>
      <c r="X35" s="93">
        <v>0.58699999999999997</v>
      </c>
      <c r="Y35" s="93">
        <v>0.60899999999999999</v>
      </c>
      <c r="Z35" s="93">
        <v>0.63200000000000001</v>
      </c>
      <c r="AA35" s="93">
        <v>0.65700000000000003</v>
      </c>
      <c r="AB35" s="93">
        <v>0.68400000000000005</v>
      </c>
      <c r="AC35" s="93">
        <v>0.71199999999999997</v>
      </c>
      <c r="AD35" s="93">
        <v>0.74299999999999999</v>
      </c>
      <c r="AE35" s="93">
        <v>0.77600000000000002</v>
      </c>
      <c r="AF35" s="93"/>
    </row>
    <row r="36" spans="1:32" x14ac:dyDescent="0.25">
      <c r="A36" s="91">
        <v>9</v>
      </c>
      <c r="B36" s="93">
        <v>0.30599999999999999</v>
      </c>
      <c r="C36" s="93">
        <v>0.314</v>
      </c>
      <c r="D36" s="93">
        <v>0.32200000000000001</v>
      </c>
      <c r="E36" s="93">
        <v>0.33</v>
      </c>
      <c r="F36" s="93">
        <v>0.33900000000000002</v>
      </c>
      <c r="G36" s="93">
        <v>0.34799999999999998</v>
      </c>
      <c r="H36" s="93">
        <v>0.35699999999999998</v>
      </c>
      <c r="I36" s="93">
        <v>0.36699999999999999</v>
      </c>
      <c r="J36" s="93">
        <v>0.378</v>
      </c>
      <c r="K36" s="93">
        <v>0.38800000000000001</v>
      </c>
      <c r="L36" s="93">
        <v>0.4</v>
      </c>
      <c r="M36" s="93">
        <v>0.41099999999999998</v>
      </c>
      <c r="N36" s="93">
        <v>0.42399999999999999</v>
      </c>
      <c r="O36" s="93">
        <v>0.437</v>
      </c>
      <c r="P36" s="93">
        <v>0.45</v>
      </c>
      <c r="Q36" s="93">
        <v>0.46400000000000002</v>
      </c>
      <c r="R36" s="93">
        <v>0.47899999999999998</v>
      </c>
      <c r="S36" s="93">
        <v>0.495</v>
      </c>
      <c r="T36" s="93">
        <v>0.51200000000000001</v>
      </c>
      <c r="U36" s="93">
        <v>0.52900000000000003</v>
      </c>
      <c r="V36" s="93">
        <v>0.54800000000000004</v>
      </c>
      <c r="W36" s="93">
        <v>0.56799999999999995</v>
      </c>
      <c r="X36" s="93">
        <v>0.58799999999999997</v>
      </c>
      <c r="Y36" s="93">
        <v>0.61099999999999999</v>
      </c>
      <c r="Z36" s="93">
        <v>0.63400000000000001</v>
      </c>
      <c r="AA36" s="93">
        <v>0.65900000000000003</v>
      </c>
      <c r="AB36" s="93">
        <v>0.68600000000000005</v>
      </c>
      <c r="AC36" s="93">
        <v>0.71499999999999997</v>
      </c>
      <c r="AD36" s="93">
        <v>0.745</v>
      </c>
      <c r="AE36" s="93">
        <v>0.77800000000000002</v>
      </c>
      <c r="AF36" s="93"/>
    </row>
    <row r="37" spans="1:32" x14ac:dyDescent="0.25">
      <c r="A37" s="91">
        <v>10</v>
      </c>
      <c r="B37" s="93">
        <v>0.307</v>
      </c>
      <c r="C37" s="93">
        <v>0.314</v>
      </c>
      <c r="D37" s="93">
        <v>0.32200000000000001</v>
      </c>
      <c r="E37" s="93">
        <v>0.33100000000000002</v>
      </c>
      <c r="F37" s="93">
        <v>0.34</v>
      </c>
      <c r="G37" s="93">
        <v>0.34899999999999998</v>
      </c>
      <c r="H37" s="93">
        <v>0.35799999999999998</v>
      </c>
      <c r="I37" s="93">
        <v>0.36799999999999999</v>
      </c>
      <c r="J37" s="93">
        <v>0.378</v>
      </c>
      <c r="K37" s="93">
        <v>0.38900000000000001</v>
      </c>
      <c r="L37" s="93">
        <v>0.4</v>
      </c>
      <c r="M37" s="93">
        <v>0.41199999999999998</v>
      </c>
      <c r="N37" s="93">
        <v>0.42499999999999999</v>
      </c>
      <c r="O37" s="93">
        <v>0.438</v>
      </c>
      <c r="P37" s="93">
        <v>0.45100000000000001</v>
      </c>
      <c r="Q37" s="93">
        <v>0.46600000000000003</v>
      </c>
      <c r="R37" s="93">
        <v>0.48099999999999998</v>
      </c>
      <c r="S37" s="93">
        <v>0.496</v>
      </c>
      <c r="T37" s="93">
        <v>0.51300000000000001</v>
      </c>
      <c r="U37" s="93">
        <v>0.53100000000000003</v>
      </c>
      <c r="V37" s="93">
        <v>0.54900000000000004</v>
      </c>
      <c r="W37" s="93">
        <v>0.56899999999999995</v>
      </c>
      <c r="X37" s="93">
        <v>0.59</v>
      </c>
      <c r="Y37" s="93">
        <v>0.61199999999999999</v>
      </c>
      <c r="Z37" s="93">
        <v>0.63600000000000001</v>
      </c>
      <c r="AA37" s="93">
        <v>0.66100000000000003</v>
      </c>
      <c r="AB37" s="93">
        <v>0.68799999999999994</v>
      </c>
      <c r="AC37" s="93">
        <v>0.71699999999999997</v>
      </c>
      <c r="AD37" s="93">
        <v>0.748</v>
      </c>
      <c r="AE37" s="93">
        <v>0.78100000000000003</v>
      </c>
      <c r="AF37" s="93"/>
    </row>
    <row r="38" spans="1:32" x14ac:dyDescent="0.25">
      <c r="A38" s="91">
        <v>11</v>
      </c>
      <c r="B38" s="93">
        <v>0.307</v>
      </c>
      <c r="C38" s="93">
        <v>0.315</v>
      </c>
      <c r="D38" s="93">
        <v>0.32300000000000001</v>
      </c>
      <c r="E38" s="93">
        <v>0.33200000000000002</v>
      </c>
      <c r="F38" s="93">
        <v>0.34</v>
      </c>
      <c r="G38" s="93">
        <v>0.34899999999999998</v>
      </c>
      <c r="H38" s="93">
        <v>0.35899999999999999</v>
      </c>
      <c r="I38" s="93">
        <v>0.36899999999999999</v>
      </c>
      <c r="J38" s="93">
        <v>0.379</v>
      </c>
      <c r="K38" s="93">
        <v>0.39</v>
      </c>
      <c r="L38" s="93">
        <v>0.40100000000000002</v>
      </c>
      <c r="M38" s="93">
        <v>0.41299999999999998</v>
      </c>
      <c r="N38" s="93">
        <v>0.42599999999999999</v>
      </c>
      <c r="O38" s="93">
        <v>0.439</v>
      </c>
      <c r="P38" s="93">
        <v>0.45200000000000001</v>
      </c>
      <c r="Q38" s="93">
        <v>0.46700000000000003</v>
      </c>
      <c r="R38" s="93">
        <v>0.48199999999999998</v>
      </c>
      <c r="S38" s="93">
        <v>0.498</v>
      </c>
      <c r="T38" s="93">
        <v>0.51500000000000001</v>
      </c>
      <c r="U38" s="93">
        <v>0.53200000000000003</v>
      </c>
      <c r="V38" s="93">
        <v>0.55100000000000005</v>
      </c>
      <c r="W38" s="93">
        <v>0.57099999999999995</v>
      </c>
      <c r="X38" s="93">
        <v>0.59199999999999997</v>
      </c>
      <c r="Y38" s="93">
        <v>0.61399999999999999</v>
      </c>
      <c r="Z38" s="93">
        <v>0.63800000000000001</v>
      </c>
      <c r="AA38" s="93">
        <v>0.66400000000000003</v>
      </c>
      <c r="AB38" s="93">
        <v>0.69099999999999995</v>
      </c>
      <c r="AC38" s="93">
        <v>0.72</v>
      </c>
      <c r="AD38" s="93">
        <v>0.751</v>
      </c>
      <c r="AE38" s="93">
        <v>0.78400000000000003</v>
      </c>
      <c r="AF38" s="93"/>
    </row>
    <row r="39" spans="1:32" x14ac:dyDescent="0.25">
      <c r="A39"/>
      <c r="B39"/>
    </row>
    <row r="40" spans="1:32" ht="27.65" customHeight="1" x14ac:dyDescent="0.25">
      <c r="A40"/>
      <c r="B40"/>
    </row>
    <row r="41" spans="1:32" x14ac:dyDescent="0.25">
      <c r="A41"/>
      <c r="B41"/>
    </row>
    <row r="42" spans="1:32" x14ac:dyDescent="0.25">
      <c r="A42"/>
      <c r="B42"/>
    </row>
    <row r="43" spans="1:32" x14ac:dyDescent="0.25">
      <c r="A43"/>
      <c r="B43"/>
    </row>
    <row r="44" spans="1:32" x14ac:dyDescent="0.25">
      <c r="A44"/>
      <c r="B44"/>
    </row>
    <row r="45" spans="1:32" x14ac:dyDescent="0.25">
      <c r="A45"/>
      <c r="B45"/>
    </row>
    <row r="46" spans="1:32" x14ac:dyDescent="0.25">
      <c r="A46"/>
      <c r="B46"/>
    </row>
    <row r="47" spans="1:32" x14ac:dyDescent="0.25">
      <c r="A47"/>
      <c r="B47"/>
    </row>
    <row r="48" spans="1:3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sheetData>
  <sheetProtection algorithmName="SHA-512" hashValue="kblp4x7sjZKBTsb/Kg4Kdgstr7CMPqROqzUGEDfo3ol/usN4o2Iz4J9/QdQy8rWUEh3tlcZnq9G7p/43pbMGsQ==" saltValue="xf8NtsP4h/9Bb0oTBM56VQ==" spinCount="100000" sheet="1" objects="1" scenarios="1"/>
  <conditionalFormatting sqref="A26:A38">
    <cfRule type="expression" dxfId="1353" priority="27" stopIfTrue="1">
      <formula>MOD(ROW(),2)=0</formula>
    </cfRule>
    <cfRule type="expression" dxfId="1352" priority="28" stopIfTrue="1">
      <formula>MOD(ROW(),2)&lt;&gt;0</formula>
    </cfRule>
  </conditionalFormatting>
  <conditionalFormatting sqref="B26:AF38">
    <cfRule type="expression" dxfId="1351" priority="29" stopIfTrue="1">
      <formula>MOD(ROW(),2)=0</formula>
    </cfRule>
    <cfRule type="expression" dxfId="1350" priority="30" stopIfTrue="1">
      <formula>MOD(ROW(),2)&lt;&gt;0</formula>
    </cfRule>
  </conditionalFormatting>
  <conditionalFormatting sqref="A6:A21">
    <cfRule type="expression" dxfId="1349" priority="17" stopIfTrue="1">
      <formula>MOD(ROW(),2)=0</formula>
    </cfRule>
    <cfRule type="expression" dxfId="1348" priority="18" stopIfTrue="1">
      <formula>MOD(ROW(),2)&lt;&gt;0</formula>
    </cfRule>
  </conditionalFormatting>
  <conditionalFormatting sqref="D6:AF21">
    <cfRule type="expression" dxfId="1347" priority="19" stopIfTrue="1">
      <formula>MOD(ROW(),2)=0</formula>
    </cfRule>
    <cfRule type="expression" dxfId="1346" priority="20" stopIfTrue="1">
      <formula>MOD(ROW(),2)&lt;&gt;0</formula>
    </cfRule>
  </conditionalFormatting>
  <conditionalFormatting sqref="B6:C16">
    <cfRule type="expression" dxfId="1345" priority="9" stopIfTrue="1">
      <formula>MOD(ROW(),2)=0</formula>
    </cfRule>
    <cfRule type="expression" dxfId="1344" priority="10" stopIfTrue="1">
      <formula>MOD(ROW(),2)&lt;&gt;0</formula>
    </cfRule>
  </conditionalFormatting>
  <conditionalFormatting sqref="B18:C18 B17">
    <cfRule type="expression" dxfId="1343" priority="11" stopIfTrue="1">
      <formula>MOD(ROW(),2)=0</formula>
    </cfRule>
    <cfRule type="expression" dxfId="1342" priority="12" stopIfTrue="1">
      <formula>MOD(ROW(),2)&lt;&gt;0</formula>
    </cfRule>
  </conditionalFormatting>
  <conditionalFormatting sqref="C17">
    <cfRule type="expression" dxfId="1341" priority="7" stopIfTrue="1">
      <formula>MOD(ROW(),2)=0</formula>
    </cfRule>
    <cfRule type="expression" dxfId="1340" priority="8" stopIfTrue="1">
      <formula>MOD(ROW(),2)&lt;&gt;0</formula>
    </cfRule>
  </conditionalFormatting>
  <conditionalFormatting sqref="B20:B21">
    <cfRule type="expression" dxfId="1339" priority="3" stopIfTrue="1">
      <formula>MOD(ROW(),2)=0</formula>
    </cfRule>
    <cfRule type="expression" dxfId="1338" priority="4" stopIfTrue="1">
      <formula>MOD(ROW(),2)&lt;&gt;0</formula>
    </cfRule>
  </conditionalFormatting>
  <conditionalFormatting sqref="C19:C21">
    <cfRule type="expression" dxfId="1337" priority="5" stopIfTrue="1">
      <formula>MOD(ROW(),2)=0</formula>
    </cfRule>
    <cfRule type="expression" dxfId="1336" priority="6" stopIfTrue="1">
      <formula>MOD(ROW(),2)&lt;&gt;0</formula>
    </cfRule>
  </conditionalFormatting>
  <conditionalFormatting sqref="B19">
    <cfRule type="expression" dxfId="1335" priority="1" stopIfTrue="1">
      <formula>MOD(ROW(),2)=0</formula>
    </cfRule>
    <cfRule type="expression" dxfId="1334" priority="2" stopIfTrue="1">
      <formula>MOD(ROW(),2)&lt;&gt;0</formula>
    </cfRule>
  </conditionalFormatting>
  <hyperlinks>
    <hyperlink ref="B24" location="Assumptions!A1" display="Assumptions" xr:uid="{BC5C0379-8F79-4E00-89F2-C6EAFE11CC6A}"/>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codeName="Sheet86"/>
  <dimension ref="A1:K59"/>
  <sheetViews>
    <sheetView showGridLines="0" zoomScale="85" zoomScaleNormal="85" workbookViewId="0">
      <selection activeCell="A4" sqref="A4"/>
    </sheetView>
  </sheetViews>
  <sheetFormatPr defaultColWidth="10" defaultRowHeight="12.5" x14ac:dyDescent="0.25"/>
  <cols>
    <col min="1" max="1" width="31.6328125" style="28" customWidth="1"/>
    <col min="2" max="9" width="22.6328125" style="28" customWidth="1"/>
    <col min="10"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Pension Debit - x-316</v>
      </c>
      <c r="B3" s="43"/>
      <c r="C3" s="43"/>
      <c r="D3" s="43"/>
      <c r="E3" s="43"/>
      <c r="F3" s="43"/>
      <c r="G3" s="43"/>
      <c r="H3" s="43"/>
      <c r="I3" s="43"/>
    </row>
    <row r="4" spans="1:11" x14ac:dyDescent="0.25">
      <c r="A4" s="45"/>
    </row>
    <row r="6" spans="1:11" ht="13" x14ac:dyDescent="0.3">
      <c r="A6" s="76" t="s">
        <v>606</v>
      </c>
      <c r="B6" s="78" t="s">
        <v>607</v>
      </c>
      <c r="C6" s="78"/>
      <c r="D6" s="109"/>
      <c r="E6" s="109"/>
      <c r="F6" s="109"/>
      <c r="G6" s="109"/>
      <c r="H6" s="109"/>
      <c r="I6" s="109"/>
    </row>
    <row r="7" spans="1:11" x14ac:dyDescent="0.25">
      <c r="A7" s="77" t="s">
        <v>273</v>
      </c>
      <c r="B7" s="79" t="s">
        <v>72</v>
      </c>
      <c r="C7" s="79"/>
      <c r="D7" s="109"/>
      <c r="E7" s="109"/>
      <c r="F7" s="109"/>
      <c r="G7" s="109"/>
      <c r="H7" s="109"/>
      <c r="I7" s="109"/>
    </row>
    <row r="8" spans="1:11" x14ac:dyDescent="0.25">
      <c r="A8" s="77" t="s">
        <v>274</v>
      </c>
      <c r="B8" s="79">
        <v>1987</v>
      </c>
      <c r="C8" s="79"/>
      <c r="D8" s="109"/>
      <c r="E8" s="109"/>
      <c r="F8" s="109"/>
      <c r="G8" s="109"/>
      <c r="H8" s="109"/>
      <c r="I8" s="109"/>
    </row>
    <row r="9" spans="1:11" x14ac:dyDescent="0.25">
      <c r="A9" s="77" t="s">
        <v>275</v>
      </c>
      <c r="B9" s="79" t="s">
        <v>400</v>
      </c>
      <c r="C9" s="79"/>
      <c r="D9" s="109"/>
      <c r="E9" s="109"/>
      <c r="F9" s="109"/>
      <c r="G9" s="109"/>
      <c r="H9" s="109"/>
      <c r="I9" s="109"/>
    </row>
    <row r="10" spans="1:11" ht="37.5" x14ac:dyDescent="0.25">
      <c r="A10" s="77" t="s">
        <v>6</v>
      </c>
      <c r="B10" s="79" t="s">
        <v>408</v>
      </c>
      <c r="C10" s="79"/>
      <c r="D10" s="109"/>
      <c r="E10" s="109"/>
      <c r="F10" s="109"/>
      <c r="G10" s="109"/>
      <c r="H10" s="109"/>
      <c r="I10" s="109"/>
    </row>
    <row r="11" spans="1:11" x14ac:dyDescent="0.25">
      <c r="A11" s="77" t="s">
        <v>276</v>
      </c>
      <c r="B11" s="79" t="s">
        <v>308</v>
      </c>
      <c r="C11" s="79"/>
      <c r="D11" s="109"/>
      <c r="E11" s="109"/>
      <c r="F11" s="109"/>
      <c r="G11" s="109"/>
      <c r="H11" s="109"/>
      <c r="I11" s="109"/>
    </row>
    <row r="12" spans="1:11" x14ac:dyDescent="0.25">
      <c r="A12" s="77" t="s">
        <v>277</v>
      </c>
      <c r="B12" s="79" t="s">
        <v>402</v>
      </c>
      <c r="C12" s="79"/>
      <c r="D12" s="109"/>
      <c r="E12" s="109"/>
      <c r="F12" s="109"/>
      <c r="G12" s="109"/>
      <c r="H12" s="109"/>
      <c r="I12" s="109"/>
    </row>
    <row r="13" spans="1:11" x14ac:dyDescent="0.25">
      <c r="A13" s="77" t="s">
        <v>614</v>
      </c>
      <c r="B13" s="79">
        <v>2</v>
      </c>
      <c r="C13" s="79"/>
      <c r="D13" s="109"/>
      <c r="E13" s="109"/>
      <c r="F13" s="109"/>
      <c r="G13" s="109"/>
      <c r="H13" s="109"/>
      <c r="I13" s="109"/>
    </row>
    <row r="14" spans="1:11" x14ac:dyDescent="0.25">
      <c r="A14" s="77" t="s">
        <v>279</v>
      </c>
      <c r="B14" s="79">
        <v>316</v>
      </c>
      <c r="C14" s="79"/>
      <c r="D14" s="109"/>
      <c r="E14" s="109"/>
      <c r="F14" s="109"/>
      <c r="G14" s="109"/>
      <c r="H14" s="109"/>
      <c r="I14" s="109"/>
    </row>
    <row r="15" spans="1:11" x14ac:dyDescent="0.25">
      <c r="A15" s="77" t="s">
        <v>617</v>
      </c>
      <c r="B15" s="79">
        <v>316</v>
      </c>
      <c r="C15" s="79"/>
      <c r="D15" s="109"/>
      <c r="E15" s="109"/>
      <c r="F15" s="109"/>
      <c r="G15" s="109"/>
      <c r="H15" s="109"/>
      <c r="I15" s="109"/>
    </row>
    <row r="16" spans="1:11" x14ac:dyDescent="0.25">
      <c r="A16" s="77" t="s">
        <v>281</v>
      </c>
      <c r="B16" s="79" t="s">
        <v>410</v>
      </c>
      <c r="C16" s="79"/>
      <c r="D16" s="109"/>
      <c r="E16" s="109"/>
      <c r="F16" s="109"/>
      <c r="G16" s="109"/>
      <c r="H16" s="109"/>
      <c r="I16" s="109"/>
    </row>
    <row r="17" spans="1:9" x14ac:dyDescent="0.25">
      <c r="A17" s="77" t="s">
        <v>282</v>
      </c>
      <c r="B17" s="203"/>
      <c r="C17" s="203"/>
      <c r="D17" s="109"/>
      <c r="E17" s="109"/>
      <c r="F17" s="109"/>
      <c r="G17" s="109"/>
      <c r="H17" s="109"/>
      <c r="I17" s="109"/>
    </row>
    <row r="18" spans="1:9" x14ac:dyDescent="0.25">
      <c r="A18" s="77" t="s">
        <v>283</v>
      </c>
      <c r="B18" s="142" t="str">
        <f>"24 May 2023"</f>
        <v>24 May 2023</v>
      </c>
      <c r="C18" s="79"/>
      <c r="D18" s="109"/>
      <c r="E18" s="109"/>
      <c r="F18" s="109"/>
      <c r="G18" s="109"/>
      <c r="H18" s="109"/>
      <c r="I18" s="109"/>
    </row>
    <row r="19" spans="1:9" x14ac:dyDescent="0.25">
      <c r="A19" s="77" t="s">
        <v>284</v>
      </c>
      <c r="B19" s="142">
        <v>45014</v>
      </c>
      <c r="C19" s="79"/>
      <c r="D19" s="109"/>
      <c r="E19" s="109"/>
      <c r="F19" s="109"/>
      <c r="G19" s="109"/>
      <c r="H19" s="109"/>
      <c r="I19" s="109"/>
    </row>
    <row r="20" spans="1:9" x14ac:dyDescent="0.25">
      <c r="A20" s="77" t="s">
        <v>285</v>
      </c>
      <c r="B20" s="79" t="s">
        <v>293</v>
      </c>
      <c r="C20" s="79"/>
      <c r="D20" s="109"/>
      <c r="E20" s="109"/>
      <c r="F20" s="109"/>
      <c r="G20" s="109"/>
      <c r="H20" s="109"/>
      <c r="I20" s="109"/>
    </row>
    <row r="21" spans="1:9" x14ac:dyDescent="0.25">
      <c r="A21" s="77" t="s">
        <v>689</v>
      </c>
      <c r="B21" s="79" t="s">
        <v>294</v>
      </c>
      <c r="C21" s="79"/>
      <c r="D21" s="109"/>
      <c r="E21" s="109"/>
      <c r="F21" s="109"/>
      <c r="G21" s="109"/>
      <c r="H21" s="109"/>
      <c r="I21" s="109"/>
    </row>
    <row r="23" spans="1:9" x14ac:dyDescent="0.25">
      <c r="B23" s="84" t="str">
        <f>HYPERLINK("#'Factor List'!A1","Back to Factor List")</f>
        <v>Back to Factor List</v>
      </c>
    </row>
    <row r="24" spans="1:9" x14ac:dyDescent="0.25">
      <c r="B24" s="84" t="str">
        <f>HYPERLINK("#'Assumptions'!A1","Assumptions")</f>
        <v>Assumptions</v>
      </c>
    </row>
    <row r="26" spans="1:9" ht="13" x14ac:dyDescent="0.25">
      <c r="A26" s="90" t="s">
        <v>711</v>
      </c>
      <c r="B26" s="90">
        <v>48</v>
      </c>
      <c r="C26" s="90">
        <v>49</v>
      </c>
      <c r="D26" s="90">
        <v>50</v>
      </c>
      <c r="E26" s="90">
        <v>51</v>
      </c>
      <c r="F26" s="90">
        <v>52</v>
      </c>
      <c r="G26" s="90">
        <v>53</v>
      </c>
      <c r="H26" s="90">
        <v>54</v>
      </c>
      <c r="I26" s="90">
        <v>55</v>
      </c>
    </row>
    <row r="27" spans="1:9" x14ac:dyDescent="0.25">
      <c r="A27" s="91">
        <v>0</v>
      </c>
      <c r="B27" s="92">
        <v>6.12</v>
      </c>
      <c r="C27" s="92">
        <v>5.34</v>
      </c>
      <c r="D27" s="92">
        <v>4.53</v>
      </c>
      <c r="E27" s="92">
        <v>3.7</v>
      </c>
      <c r="F27" s="92">
        <v>2.83</v>
      </c>
      <c r="G27" s="92">
        <v>1.92</v>
      </c>
      <c r="H27" s="92">
        <v>0.98</v>
      </c>
      <c r="I27" s="92">
        <v>0</v>
      </c>
    </row>
    <row r="28" spans="1:9" x14ac:dyDescent="0.25">
      <c r="A28" s="91">
        <v>1</v>
      </c>
      <c r="B28" s="92">
        <v>6.05</v>
      </c>
      <c r="C28" s="92">
        <v>5.27</v>
      </c>
      <c r="D28" s="92">
        <v>4.46</v>
      </c>
      <c r="E28" s="92">
        <v>3.62</v>
      </c>
      <c r="F28" s="92">
        <v>2.75</v>
      </c>
      <c r="G28" s="92">
        <v>1.84</v>
      </c>
      <c r="H28" s="92">
        <v>0.9</v>
      </c>
      <c r="I28" s="92"/>
    </row>
    <row r="29" spans="1:9" x14ac:dyDescent="0.25">
      <c r="A29" s="91">
        <v>2</v>
      </c>
      <c r="B29" s="92">
        <v>5.99</v>
      </c>
      <c r="C29" s="92">
        <v>5.21</v>
      </c>
      <c r="D29" s="92">
        <v>4.3899999999999997</v>
      </c>
      <c r="E29" s="92">
        <v>3.55</v>
      </c>
      <c r="F29" s="92">
        <v>2.68</v>
      </c>
      <c r="G29" s="92">
        <v>1.76</v>
      </c>
      <c r="H29" s="92">
        <v>0.82</v>
      </c>
      <c r="I29" s="92"/>
    </row>
    <row r="30" spans="1:9" x14ac:dyDescent="0.25">
      <c r="A30" s="91">
        <v>3</v>
      </c>
      <c r="B30" s="92">
        <v>5.92</v>
      </c>
      <c r="C30" s="92">
        <v>5.14</v>
      </c>
      <c r="D30" s="92">
        <v>4.32</v>
      </c>
      <c r="E30" s="92">
        <v>3.48</v>
      </c>
      <c r="F30" s="92">
        <v>2.6</v>
      </c>
      <c r="G30" s="92">
        <v>1.69</v>
      </c>
      <c r="H30" s="92">
        <v>0.74</v>
      </c>
      <c r="I30" s="92"/>
    </row>
    <row r="31" spans="1:9" x14ac:dyDescent="0.25">
      <c r="A31" s="91">
        <v>4</v>
      </c>
      <c r="B31" s="92">
        <v>5.86</v>
      </c>
      <c r="C31" s="92">
        <v>5.07</v>
      </c>
      <c r="D31" s="92">
        <v>4.26</v>
      </c>
      <c r="E31" s="92">
        <v>3.41</v>
      </c>
      <c r="F31" s="92">
        <v>2.5299999999999998</v>
      </c>
      <c r="G31" s="92">
        <v>1.61</v>
      </c>
      <c r="H31" s="92">
        <v>0.65</v>
      </c>
      <c r="I31" s="92"/>
    </row>
    <row r="32" spans="1:9" x14ac:dyDescent="0.25">
      <c r="A32" s="91">
        <v>5</v>
      </c>
      <c r="B32" s="92">
        <v>5.79</v>
      </c>
      <c r="C32" s="92">
        <v>5</v>
      </c>
      <c r="D32" s="92">
        <v>4.1900000000000004</v>
      </c>
      <c r="E32" s="92">
        <v>3.33</v>
      </c>
      <c r="F32" s="92">
        <v>2.4500000000000002</v>
      </c>
      <c r="G32" s="92">
        <v>1.53</v>
      </c>
      <c r="H32" s="92">
        <v>0.56999999999999995</v>
      </c>
      <c r="I32" s="92"/>
    </row>
    <row r="33" spans="1:9" x14ac:dyDescent="0.25">
      <c r="A33" s="91">
        <v>6</v>
      </c>
      <c r="B33" s="92">
        <v>5.73</v>
      </c>
      <c r="C33" s="92">
        <v>4.9400000000000004</v>
      </c>
      <c r="D33" s="92">
        <v>4.12</v>
      </c>
      <c r="E33" s="92">
        <v>3.26</v>
      </c>
      <c r="F33" s="92">
        <v>2.37</v>
      </c>
      <c r="G33" s="92">
        <v>1.45</v>
      </c>
      <c r="H33" s="92">
        <v>0.49</v>
      </c>
      <c r="I33" s="92"/>
    </row>
    <row r="34" spans="1:9" x14ac:dyDescent="0.25">
      <c r="A34" s="91">
        <v>7</v>
      </c>
      <c r="B34" s="92">
        <v>5.66</v>
      </c>
      <c r="C34" s="92">
        <v>4.87</v>
      </c>
      <c r="D34" s="92">
        <v>4.05</v>
      </c>
      <c r="E34" s="92">
        <v>3.19</v>
      </c>
      <c r="F34" s="92">
        <v>2.2999999999999998</v>
      </c>
      <c r="G34" s="92">
        <v>1.37</v>
      </c>
      <c r="H34" s="92">
        <v>0.41</v>
      </c>
      <c r="I34" s="92"/>
    </row>
    <row r="35" spans="1:9" x14ac:dyDescent="0.25">
      <c r="A35" s="91">
        <v>8</v>
      </c>
      <c r="B35" s="92">
        <v>5.6</v>
      </c>
      <c r="C35" s="92">
        <v>4.8</v>
      </c>
      <c r="D35" s="92">
        <v>3.98</v>
      </c>
      <c r="E35" s="92">
        <v>3.12</v>
      </c>
      <c r="F35" s="92">
        <v>2.2200000000000002</v>
      </c>
      <c r="G35" s="92">
        <v>1.29</v>
      </c>
      <c r="H35" s="92">
        <v>0.33</v>
      </c>
      <c r="I35" s="92"/>
    </row>
    <row r="36" spans="1:9" x14ac:dyDescent="0.25">
      <c r="A36" s="91">
        <v>9</v>
      </c>
      <c r="B36" s="92">
        <v>5.53</v>
      </c>
      <c r="C36" s="92">
        <v>4.74</v>
      </c>
      <c r="D36" s="92">
        <v>3.91</v>
      </c>
      <c r="E36" s="92">
        <v>3.04</v>
      </c>
      <c r="F36" s="92">
        <v>2.15</v>
      </c>
      <c r="G36" s="92">
        <v>1.22</v>
      </c>
      <c r="H36" s="92">
        <v>0.25</v>
      </c>
      <c r="I36" s="92"/>
    </row>
    <row r="37" spans="1:9" x14ac:dyDescent="0.25">
      <c r="A37" s="91">
        <v>10</v>
      </c>
      <c r="B37" s="92">
        <v>5.47</v>
      </c>
      <c r="C37" s="92">
        <v>4.67</v>
      </c>
      <c r="D37" s="92">
        <v>3.84</v>
      </c>
      <c r="E37" s="92">
        <v>2.97</v>
      </c>
      <c r="F37" s="92">
        <v>2.0699999999999998</v>
      </c>
      <c r="G37" s="92">
        <v>1.1399999999999999</v>
      </c>
      <c r="H37" s="92">
        <v>0.16</v>
      </c>
      <c r="I37" s="92"/>
    </row>
    <row r="38" spans="1:9" x14ac:dyDescent="0.25">
      <c r="A38" s="91">
        <v>11</v>
      </c>
      <c r="B38" s="92">
        <v>5.4</v>
      </c>
      <c r="C38" s="92">
        <v>4.5999999999999996</v>
      </c>
      <c r="D38" s="92">
        <v>3.77</v>
      </c>
      <c r="E38" s="92">
        <v>2.9</v>
      </c>
      <c r="F38" s="92">
        <v>2</v>
      </c>
      <c r="G38" s="92">
        <v>1.06</v>
      </c>
      <c r="H38" s="92">
        <v>0.08</v>
      </c>
      <c r="I38" s="92"/>
    </row>
    <row r="39" spans="1:9" x14ac:dyDescent="0.25">
      <c r="A39"/>
      <c r="B39"/>
    </row>
    <row r="40" spans="1:9" ht="27.65" customHeight="1" x14ac:dyDescent="0.25">
      <c r="A40"/>
      <c r="B40"/>
    </row>
    <row r="41" spans="1:9" x14ac:dyDescent="0.25">
      <c r="A41"/>
      <c r="B41"/>
    </row>
    <row r="42" spans="1:9" x14ac:dyDescent="0.25">
      <c r="A42"/>
      <c r="B42"/>
    </row>
    <row r="43" spans="1:9" x14ac:dyDescent="0.25">
      <c r="A43"/>
      <c r="B43"/>
    </row>
    <row r="44" spans="1:9" x14ac:dyDescent="0.25">
      <c r="A44"/>
      <c r="B44"/>
    </row>
    <row r="45" spans="1:9" x14ac:dyDescent="0.25">
      <c r="A45"/>
      <c r="B45"/>
    </row>
    <row r="46" spans="1:9" x14ac:dyDescent="0.25">
      <c r="A46"/>
      <c r="B46"/>
    </row>
    <row r="47" spans="1:9" x14ac:dyDescent="0.25">
      <c r="A47"/>
      <c r="B47"/>
    </row>
    <row r="48" spans="1:9"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sheetData>
  <sheetProtection algorithmName="SHA-512" hashValue="SA5+T2zukTFMywrKvJH5wsBR/MmuasG5mUKzZZKmAXF/elk1Pyle6FZV2XZQVncyRDB24v2OiAOZJO+PskY7JA==" saltValue="ammbgeJyLUtpTZ+ykovuaQ==" spinCount="100000" sheet="1" objects="1" scenarios="1"/>
  <conditionalFormatting sqref="A26:A38">
    <cfRule type="expression" dxfId="1333" priority="27" stopIfTrue="1">
      <formula>MOD(ROW(),2)=0</formula>
    </cfRule>
    <cfRule type="expression" dxfId="1332" priority="28" stopIfTrue="1">
      <formula>MOD(ROW(),2)&lt;&gt;0</formula>
    </cfRule>
  </conditionalFormatting>
  <conditionalFormatting sqref="B26:I38">
    <cfRule type="expression" dxfId="1331" priority="29" stopIfTrue="1">
      <formula>MOD(ROW(),2)=0</formula>
    </cfRule>
    <cfRule type="expression" dxfId="1330" priority="30" stopIfTrue="1">
      <formula>MOD(ROW(),2)&lt;&gt;0</formula>
    </cfRule>
  </conditionalFormatting>
  <conditionalFormatting sqref="A6:A21">
    <cfRule type="expression" dxfId="1329" priority="17" stopIfTrue="1">
      <formula>MOD(ROW(),2)=0</formula>
    </cfRule>
    <cfRule type="expression" dxfId="1328" priority="18" stopIfTrue="1">
      <formula>MOD(ROW(),2)&lt;&gt;0</formula>
    </cfRule>
  </conditionalFormatting>
  <conditionalFormatting sqref="D6:I21">
    <cfRule type="expression" dxfId="1327" priority="19" stopIfTrue="1">
      <formula>MOD(ROW(),2)=0</formula>
    </cfRule>
    <cfRule type="expression" dxfId="1326" priority="20" stopIfTrue="1">
      <formula>MOD(ROW(),2)&lt;&gt;0</formula>
    </cfRule>
  </conditionalFormatting>
  <conditionalFormatting sqref="B6:C16">
    <cfRule type="expression" dxfId="1325" priority="9" stopIfTrue="1">
      <formula>MOD(ROW(),2)=0</formula>
    </cfRule>
    <cfRule type="expression" dxfId="1324" priority="10" stopIfTrue="1">
      <formula>MOD(ROW(),2)&lt;&gt;0</formula>
    </cfRule>
  </conditionalFormatting>
  <conditionalFormatting sqref="B18:C18 B17">
    <cfRule type="expression" dxfId="1323" priority="11" stopIfTrue="1">
      <formula>MOD(ROW(),2)=0</formula>
    </cfRule>
    <cfRule type="expression" dxfId="1322" priority="12" stopIfTrue="1">
      <formula>MOD(ROW(),2)&lt;&gt;0</formula>
    </cfRule>
  </conditionalFormatting>
  <conditionalFormatting sqref="C17">
    <cfRule type="expression" dxfId="1321" priority="7" stopIfTrue="1">
      <formula>MOD(ROW(),2)=0</formula>
    </cfRule>
    <cfRule type="expression" dxfId="1320" priority="8" stopIfTrue="1">
      <formula>MOD(ROW(),2)&lt;&gt;0</formula>
    </cfRule>
  </conditionalFormatting>
  <conditionalFormatting sqref="B20:B21">
    <cfRule type="expression" dxfId="1319" priority="3" stopIfTrue="1">
      <formula>MOD(ROW(),2)=0</formula>
    </cfRule>
    <cfRule type="expression" dxfId="1318" priority="4" stopIfTrue="1">
      <formula>MOD(ROW(),2)&lt;&gt;0</formula>
    </cfRule>
  </conditionalFormatting>
  <conditionalFormatting sqref="C19:C21">
    <cfRule type="expression" dxfId="1317" priority="5" stopIfTrue="1">
      <formula>MOD(ROW(),2)=0</formula>
    </cfRule>
    <cfRule type="expression" dxfId="1316" priority="6" stopIfTrue="1">
      <formula>MOD(ROW(),2)&lt;&gt;0</formula>
    </cfRule>
  </conditionalFormatting>
  <conditionalFormatting sqref="B19">
    <cfRule type="expression" dxfId="1315" priority="1" stopIfTrue="1">
      <formula>MOD(ROW(),2)=0</formula>
    </cfRule>
    <cfRule type="expression" dxfId="1314" priority="2" stopIfTrue="1">
      <formula>MOD(ROW(),2)&lt;&gt;0</formula>
    </cfRule>
  </conditionalFormatting>
  <hyperlinks>
    <hyperlink ref="B24" location="Assumptions!A1" display="Assumptions" xr:uid="{B2129C66-C9FB-4DDC-97BA-1A04B2CD517A}"/>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codeName="Sheet87"/>
  <dimension ref="A1:AF59"/>
  <sheetViews>
    <sheetView showGridLines="0" zoomScale="85" zoomScaleNormal="85" workbookViewId="0">
      <selection activeCell="A4" sqref="A4"/>
    </sheetView>
  </sheetViews>
  <sheetFormatPr defaultColWidth="10" defaultRowHeight="12.5" x14ac:dyDescent="0.25"/>
  <cols>
    <col min="1" max="1" width="31.6328125" style="28" customWidth="1"/>
    <col min="2" max="32" width="22.6328125" style="28" customWidth="1"/>
    <col min="33" max="16384" width="10" style="28"/>
  </cols>
  <sheetData>
    <row r="1" spans="1:32" ht="20" x14ac:dyDescent="0.4">
      <c r="A1" s="40" t="s">
        <v>0</v>
      </c>
      <c r="B1" s="41"/>
      <c r="C1" s="41"/>
      <c r="D1" s="41"/>
      <c r="E1" s="41"/>
      <c r="F1" s="41"/>
      <c r="G1" s="41"/>
      <c r="H1" s="41"/>
      <c r="I1" s="41"/>
      <c r="K1" s="84"/>
    </row>
    <row r="2" spans="1:32" ht="15.5" x14ac:dyDescent="0.35">
      <c r="A2" s="42" t="str">
        <f>IF(title="&gt; Enter workbook title here","Enter workbook title in Cover sheet",title)</f>
        <v>Police_S - Consolidated Factor Spreadsheet</v>
      </c>
      <c r="B2" s="43"/>
      <c r="C2" s="43"/>
      <c r="D2" s="43"/>
      <c r="E2" s="43"/>
      <c r="F2" s="43"/>
      <c r="G2" s="43"/>
      <c r="H2" s="43"/>
      <c r="I2" s="43"/>
    </row>
    <row r="3" spans="1:32" ht="15.5" x14ac:dyDescent="0.35">
      <c r="A3" s="156" t="str">
        <f>TABLE_FACTOR_TYPE_1&amp;" - x-"&amp;TABLE_SERIES_NUMBER_1</f>
        <v>Pension Debit - x-317</v>
      </c>
      <c r="B3" s="43"/>
      <c r="C3" s="43"/>
      <c r="D3" s="43"/>
      <c r="E3" s="43"/>
      <c r="F3" s="43"/>
      <c r="G3" s="43"/>
      <c r="H3" s="43"/>
      <c r="I3" s="43"/>
    </row>
    <row r="4" spans="1:32" x14ac:dyDescent="0.25">
      <c r="A4" s="45"/>
    </row>
    <row r="6" spans="1:32" ht="13" x14ac:dyDescent="0.3">
      <c r="A6" s="76" t="s">
        <v>606</v>
      </c>
      <c r="B6" s="78" t="s">
        <v>607</v>
      </c>
      <c r="C6" s="78"/>
      <c r="D6" s="109"/>
      <c r="E6" s="109"/>
      <c r="F6" s="109"/>
      <c r="G6" s="109"/>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row>
    <row r="7" spans="1:32" x14ac:dyDescent="0.25">
      <c r="A7" s="77" t="s">
        <v>273</v>
      </c>
      <c r="B7" s="79" t="s">
        <v>72</v>
      </c>
      <c r="C7" s="79"/>
      <c r="D7" s="109"/>
      <c r="E7" s="109"/>
      <c r="F7" s="109"/>
      <c r="G7" s="109"/>
      <c r="H7" s="109"/>
      <c r="I7" s="109"/>
      <c r="J7" s="109"/>
      <c r="K7" s="109"/>
      <c r="L7" s="109"/>
      <c r="M7" s="109"/>
      <c r="N7" s="109"/>
      <c r="O7" s="109"/>
      <c r="P7" s="109"/>
      <c r="Q7" s="109"/>
      <c r="R7" s="109"/>
      <c r="S7" s="109"/>
      <c r="T7" s="109"/>
      <c r="U7" s="109"/>
      <c r="V7" s="109"/>
      <c r="W7" s="109"/>
      <c r="X7" s="109"/>
      <c r="Y7" s="109"/>
      <c r="Z7" s="109"/>
      <c r="AA7" s="109"/>
      <c r="AB7" s="109"/>
      <c r="AC7" s="109"/>
      <c r="AD7" s="109"/>
      <c r="AE7" s="109"/>
      <c r="AF7" s="109"/>
    </row>
    <row r="8" spans="1:32" x14ac:dyDescent="0.25">
      <c r="A8" s="77" t="s">
        <v>274</v>
      </c>
      <c r="B8" s="79">
        <v>1987</v>
      </c>
      <c r="C8" s="79"/>
      <c r="D8" s="109"/>
      <c r="E8" s="109"/>
      <c r="F8" s="109"/>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row>
    <row r="9" spans="1:32" x14ac:dyDescent="0.25">
      <c r="A9" s="77" t="s">
        <v>275</v>
      </c>
      <c r="B9" s="79" t="s">
        <v>400</v>
      </c>
      <c r="C9" s="79"/>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row>
    <row r="10" spans="1:32" ht="25" x14ac:dyDescent="0.25">
      <c r="A10" s="77" t="s">
        <v>6</v>
      </c>
      <c r="B10" s="79" t="s">
        <v>411</v>
      </c>
      <c r="C10" s="7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row>
    <row r="11" spans="1:32" x14ac:dyDescent="0.25">
      <c r="A11" s="77" t="s">
        <v>276</v>
      </c>
      <c r="B11" s="79" t="s">
        <v>308</v>
      </c>
      <c r="C11" s="7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row>
    <row r="12" spans="1:32" x14ac:dyDescent="0.25">
      <c r="A12" s="77" t="s">
        <v>277</v>
      </c>
      <c r="B12" s="79" t="s">
        <v>412</v>
      </c>
      <c r="C12" s="7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row>
    <row r="13" spans="1:32" x14ac:dyDescent="0.25">
      <c r="A13" s="77" t="s">
        <v>614</v>
      </c>
      <c r="B13" s="79">
        <v>2</v>
      </c>
      <c r="C13" s="79"/>
      <c r="D13" s="109"/>
      <c r="E13" s="109"/>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row>
    <row r="14" spans="1:32" x14ac:dyDescent="0.25">
      <c r="A14" s="77" t="s">
        <v>279</v>
      </c>
      <c r="B14" s="79">
        <v>317</v>
      </c>
      <c r="C14" s="79"/>
      <c r="D14" s="109"/>
      <c r="E14" s="109"/>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row>
    <row r="15" spans="1:32" x14ac:dyDescent="0.25">
      <c r="A15" s="77" t="s">
        <v>617</v>
      </c>
      <c r="B15" s="79">
        <v>317</v>
      </c>
      <c r="C15" s="79"/>
      <c r="D15" s="109"/>
      <c r="E15" s="109"/>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row>
    <row r="16" spans="1:32" x14ac:dyDescent="0.25">
      <c r="A16" s="77" t="s">
        <v>281</v>
      </c>
      <c r="B16" s="79" t="s">
        <v>414</v>
      </c>
      <c r="C16" s="7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row>
    <row r="17" spans="1:32" x14ac:dyDescent="0.25">
      <c r="A17" s="77" t="s">
        <v>282</v>
      </c>
      <c r="B17" s="203"/>
      <c r="C17" s="203"/>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row>
    <row r="18" spans="1:32" x14ac:dyDescent="0.25">
      <c r="A18" s="77" t="s">
        <v>283</v>
      </c>
      <c r="B18" s="142" t="str">
        <f>"24 May 2023"</f>
        <v>24 May 2023</v>
      </c>
      <c r="C18" s="79"/>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row>
    <row r="19" spans="1:32" x14ac:dyDescent="0.25">
      <c r="A19" s="77" t="s">
        <v>284</v>
      </c>
      <c r="B19" s="142">
        <v>45014</v>
      </c>
      <c r="C19" s="7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row>
    <row r="20" spans="1:32" x14ac:dyDescent="0.25">
      <c r="A20" s="77" t="s">
        <v>285</v>
      </c>
      <c r="B20" s="79" t="s">
        <v>293</v>
      </c>
      <c r="C20" s="79"/>
      <c r="D20" s="109"/>
      <c r="E20" s="109"/>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row>
    <row r="21" spans="1:32" x14ac:dyDescent="0.25">
      <c r="A21" s="77" t="s">
        <v>689</v>
      </c>
      <c r="B21" s="79" t="s">
        <v>294</v>
      </c>
      <c r="C21" s="79"/>
      <c r="D21" s="109"/>
      <c r="E21" s="109"/>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row>
    <row r="23" spans="1:32" x14ac:dyDescent="0.25">
      <c r="B23" s="84" t="str">
        <f>HYPERLINK("#'Factor List'!A1","Back to Factor List")</f>
        <v>Back to Factor List</v>
      </c>
    </row>
    <row r="24" spans="1:32" x14ac:dyDescent="0.25">
      <c r="B24" s="84" t="str">
        <f>HYPERLINK("#'Assumptions'!A1","Assumptions")</f>
        <v>Assumptions</v>
      </c>
    </row>
    <row r="26" spans="1:32" ht="13" x14ac:dyDescent="0.25">
      <c r="A26" s="90" t="s">
        <v>711</v>
      </c>
      <c r="B26" s="90">
        <v>25</v>
      </c>
      <c r="C26" s="90">
        <v>26</v>
      </c>
      <c r="D26" s="90">
        <v>27</v>
      </c>
      <c r="E26" s="90">
        <v>28</v>
      </c>
      <c r="F26" s="90">
        <v>29</v>
      </c>
      <c r="G26" s="90">
        <v>30</v>
      </c>
      <c r="H26" s="90">
        <v>31</v>
      </c>
      <c r="I26" s="90">
        <v>32</v>
      </c>
      <c r="J26" s="90">
        <v>33</v>
      </c>
      <c r="K26" s="90">
        <v>34</v>
      </c>
      <c r="L26" s="90">
        <v>35</v>
      </c>
      <c r="M26" s="90">
        <v>36</v>
      </c>
      <c r="N26" s="90">
        <v>37</v>
      </c>
      <c r="O26" s="90">
        <v>38</v>
      </c>
      <c r="P26" s="90">
        <v>39</v>
      </c>
      <c r="Q26" s="90">
        <v>40</v>
      </c>
      <c r="R26" s="90">
        <v>41</v>
      </c>
      <c r="S26" s="90">
        <v>42</v>
      </c>
      <c r="T26" s="90">
        <v>43</v>
      </c>
      <c r="U26" s="90">
        <v>44</v>
      </c>
      <c r="V26" s="90">
        <v>45</v>
      </c>
      <c r="W26" s="90">
        <v>46</v>
      </c>
      <c r="X26" s="90">
        <v>47</v>
      </c>
      <c r="Y26" s="90">
        <v>48</v>
      </c>
      <c r="Z26" s="90">
        <v>49</v>
      </c>
      <c r="AA26" s="90">
        <v>50</v>
      </c>
      <c r="AB26" s="90">
        <v>51</v>
      </c>
      <c r="AC26" s="90">
        <v>52</v>
      </c>
      <c r="AD26" s="90">
        <v>53</v>
      </c>
      <c r="AE26" s="90">
        <v>54</v>
      </c>
      <c r="AF26" s="90">
        <v>55</v>
      </c>
    </row>
    <row r="27" spans="1:32" x14ac:dyDescent="0.25">
      <c r="A27" s="91">
        <v>0</v>
      </c>
      <c r="B27" s="92">
        <v>18.010000000000002</v>
      </c>
      <c r="C27" s="92">
        <v>17.670000000000002</v>
      </c>
      <c r="D27" s="92">
        <v>17.309999999999999</v>
      </c>
      <c r="E27" s="92">
        <v>16.95</v>
      </c>
      <c r="F27" s="92">
        <v>16.57</v>
      </c>
      <c r="G27" s="92">
        <v>16.18</v>
      </c>
      <c r="H27" s="92">
        <v>15.77</v>
      </c>
      <c r="I27" s="92">
        <v>15.35</v>
      </c>
      <c r="J27" s="92">
        <v>14.92</v>
      </c>
      <c r="K27" s="92">
        <v>14.47</v>
      </c>
      <c r="L27" s="92">
        <v>14</v>
      </c>
      <c r="M27" s="92">
        <v>13.52</v>
      </c>
      <c r="N27" s="92">
        <v>13.01</v>
      </c>
      <c r="O27" s="92">
        <v>12.49</v>
      </c>
      <c r="P27" s="92">
        <v>11.95</v>
      </c>
      <c r="Q27" s="92">
        <v>11.4</v>
      </c>
      <c r="R27" s="92">
        <v>10.82</v>
      </c>
      <c r="S27" s="92">
        <v>10.220000000000001</v>
      </c>
      <c r="T27" s="92">
        <v>9.59</v>
      </c>
      <c r="U27" s="92">
        <v>8.9499999999999993</v>
      </c>
      <c r="V27" s="92">
        <v>8.2799999999999994</v>
      </c>
      <c r="W27" s="92">
        <v>7.58</v>
      </c>
      <c r="X27" s="92">
        <v>6.86</v>
      </c>
      <c r="Y27" s="92">
        <v>6.12</v>
      </c>
      <c r="Z27" s="92">
        <v>5.34</v>
      </c>
      <c r="AA27" s="92">
        <v>4.53</v>
      </c>
      <c r="AB27" s="92">
        <v>3.7</v>
      </c>
      <c r="AC27" s="92">
        <v>2.83</v>
      </c>
      <c r="AD27" s="92">
        <v>1.92</v>
      </c>
      <c r="AE27" s="92">
        <v>0.98</v>
      </c>
      <c r="AF27" s="92">
        <v>0</v>
      </c>
    </row>
    <row r="28" spans="1:32" x14ac:dyDescent="0.25">
      <c r="A28" s="91">
        <v>1</v>
      </c>
      <c r="B28" s="92">
        <v>17.98</v>
      </c>
      <c r="C28" s="92">
        <v>17.64</v>
      </c>
      <c r="D28" s="92">
        <v>17.28</v>
      </c>
      <c r="E28" s="92">
        <v>16.920000000000002</v>
      </c>
      <c r="F28" s="92">
        <v>16.54</v>
      </c>
      <c r="G28" s="92">
        <v>16.14</v>
      </c>
      <c r="H28" s="92">
        <v>15.74</v>
      </c>
      <c r="I28" s="92">
        <v>15.32</v>
      </c>
      <c r="J28" s="92">
        <v>14.88</v>
      </c>
      <c r="K28" s="92">
        <v>14.43</v>
      </c>
      <c r="L28" s="92">
        <v>13.96</v>
      </c>
      <c r="M28" s="92">
        <v>13.47</v>
      </c>
      <c r="N28" s="92">
        <v>12.97</v>
      </c>
      <c r="O28" s="92">
        <v>12.45</v>
      </c>
      <c r="P28" s="92">
        <v>11.91</v>
      </c>
      <c r="Q28" s="92">
        <v>11.35</v>
      </c>
      <c r="R28" s="92">
        <v>10.77</v>
      </c>
      <c r="S28" s="92">
        <v>10.16</v>
      </c>
      <c r="T28" s="92">
        <v>9.5399999999999991</v>
      </c>
      <c r="U28" s="92">
        <v>8.89</v>
      </c>
      <c r="V28" s="92">
        <v>8.2200000000000006</v>
      </c>
      <c r="W28" s="92">
        <v>7.52</v>
      </c>
      <c r="X28" s="92">
        <v>6.8</v>
      </c>
      <c r="Y28" s="92">
        <v>6.05</v>
      </c>
      <c r="Z28" s="92">
        <v>5.27</v>
      </c>
      <c r="AA28" s="92">
        <v>4.46</v>
      </c>
      <c r="AB28" s="92">
        <v>3.62</v>
      </c>
      <c r="AC28" s="92">
        <v>2.75</v>
      </c>
      <c r="AD28" s="92">
        <v>1.84</v>
      </c>
      <c r="AE28" s="92">
        <v>0.9</v>
      </c>
      <c r="AF28" s="92"/>
    </row>
    <row r="29" spans="1:32" x14ac:dyDescent="0.25">
      <c r="A29" s="91">
        <v>2</v>
      </c>
      <c r="B29" s="92">
        <v>17.95</v>
      </c>
      <c r="C29" s="92">
        <v>17.61</v>
      </c>
      <c r="D29" s="92">
        <v>17.25</v>
      </c>
      <c r="E29" s="92">
        <v>16.89</v>
      </c>
      <c r="F29" s="92">
        <v>16.5</v>
      </c>
      <c r="G29" s="92">
        <v>16.11</v>
      </c>
      <c r="H29" s="92">
        <v>15.7</v>
      </c>
      <c r="I29" s="92">
        <v>15.28</v>
      </c>
      <c r="J29" s="92">
        <v>14.84</v>
      </c>
      <c r="K29" s="92">
        <v>14.39</v>
      </c>
      <c r="L29" s="92">
        <v>13.92</v>
      </c>
      <c r="M29" s="92">
        <v>13.43</v>
      </c>
      <c r="N29" s="92">
        <v>12.93</v>
      </c>
      <c r="O29" s="92">
        <v>12.4</v>
      </c>
      <c r="P29" s="92">
        <v>11.86</v>
      </c>
      <c r="Q29" s="92">
        <v>11.3</v>
      </c>
      <c r="R29" s="92">
        <v>10.72</v>
      </c>
      <c r="S29" s="92">
        <v>10.11</v>
      </c>
      <c r="T29" s="92">
        <v>9.49</v>
      </c>
      <c r="U29" s="92">
        <v>8.84</v>
      </c>
      <c r="V29" s="92">
        <v>8.16</v>
      </c>
      <c r="W29" s="92">
        <v>7.46</v>
      </c>
      <c r="X29" s="92">
        <v>6.74</v>
      </c>
      <c r="Y29" s="92">
        <v>5.99</v>
      </c>
      <c r="Z29" s="92">
        <v>5.21</v>
      </c>
      <c r="AA29" s="92">
        <v>4.3899999999999997</v>
      </c>
      <c r="AB29" s="92">
        <v>3.55</v>
      </c>
      <c r="AC29" s="92">
        <v>2.68</v>
      </c>
      <c r="AD29" s="92">
        <v>1.76</v>
      </c>
      <c r="AE29" s="92">
        <v>0.82</v>
      </c>
      <c r="AF29" s="92"/>
    </row>
    <row r="30" spans="1:32" x14ac:dyDescent="0.25">
      <c r="A30" s="91">
        <v>3</v>
      </c>
      <c r="B30" s="92">
        <v>17.920000000000002</v>
      </c>
      <c r="C30" s="92">
        <v>17.579999999999998</v>
      </c>
      <c r="D30" s="92">
        <v>17.22</v>
      </c>
      <c r="E30" s="92">
        <v>16.850000000000001</v>
      </c>
      <c r="F30" s="92">
        <v>16.47</v>
      </c>
      <c r="G30" s="92">
        <v>16.079999999999998</v>
      </c>
      <c r="H30" s="92">
        <v>15.67</v>
      </c>
      <c r="I30" s="92">
        <v>15.24</v>
      </c>
      <c r="J30" s="92">
        <v>14.8</v>
      </c>
      <c r="K30" s="92">
        <v>14.35</v>
      </c>
      <c r="L30" s="92">
        <v>13.88</v>
      </c>
      <c r="M30" s="92">
        <v>13.39</v>
      </c>
      <c r="N30" s="92">
        <v>12.88</v>
      </c>
      <c r="O30" s="92">
        <v>12.36</v>
      </c>
      <c r="P30" s="92">
        <v>11.81</v>
      </c>
      <c r="Q30" s="92">
        <v>11.25</v>
      </c>
      <c r="R30" s="92">
        <v>10.67</v>
      </c>
      <c r="S30" s="92">
        <v>10.06</v>
      </c>
      <c r="T30" s="92">
        <v>9.43</v>
      </c>
      <c r="U30" s="92">
        <v>8.7799999999999994</v>
      </c>
      <c r="V30" s="92">
        <v>8.11</v>
      </c>
      <c r="W30" s="92">
        <v>7.4</v>
      </c>
      <c r="X30" s="92">
        <v>6.68</v>
      </c>
      <c r="Y30" s="92">
        <v>5.92</v>
      </c>
      <c r="Z30" s="92">
        <v>5.14</v>
      </c>
      <c r="AA30" s="92">
        <v>4.33</v>
      </c>
      <c r="AB30" s="92">
        <v>3.48</v>
      </c>
      <c r="AC30" s="92">
        <v>2.6</v>
      </c>
      <c r="AD30" s="92">
        <v>1.69</v>
      </c>
      <c r="AE30" s="92">
        <v>0.74</v>
      </c>
      <c r="AF30" s="92"/>
    </row>
    <row r="31" spans="1:32" x14ac:dyDescent="0.25">
      <c r="A31" s="91">
        <v>4</v>
      </c>
      <c r="B31" s="92">
        <v>17.89</v>
      </c>
      <c r="C31" s="92">
        <v>17.55</v>
      </c>
      <c r="D31" s="92">
        <v>17.190000000000001</v>
      </c>
      <c r="E31" s="92">
        <v>16.82</v>
      </c>
      <c r="F31" s="92">
        <v>16.440000000000001</v>
      </c>
      <c r="G31" s="92">
        <v>16.04</v>
      </c>
      <c r="H31" s="92">
        <v>15.63</v>
      </c>
      <c r="I31" s="92">
        <v>15.21</v>
      </c>
      <c r="J31" s="92">
        <v>14.77</v>
      </c>
      <c r="K31" s="92">
        <v>14.31</v>
      </c>
      <c r="L31" s="92">
        <v>13.84</v>
      </c>
      <c r="M31" s="92">
        <v>13.35</v>
      </c>
      <c r="N31" s="92">
        <v>12.84</v>
      </c>
      <c r="O31" s="92">
        <v>12.31</v>
      </c>
      <c r="P31" s="92">
        <v>11.77</v>
      </c>
      <c r="Q31" s="92">
        <v>11.2</v>
      </c>
      <c r="R31" s="92">
        <v>10.62</v>
      </c>
      <c r="S31" s="92">
        <v>10.01</v>
      </c>
      <c r="T31" s="92">
        <v>9.3800000000000008</v>
      </c>
      <c r="U31" s="92">
        <v>8.7200000000000006</v>
      </c>
      <c r="V31" s="92">
        <v>8.0500000000000007</v>
      </c>
      <c r="W31" s="92">
        <v>7.34</v>
      </c>
      <c r="X31" s="92">
        <v>6.61</v>
      </c>
      <c r="Y31" s="92">
        <v>5.86</v>
      </c>
      <c r="Z31" s="92">
        <v>5.07</v>
      </c>
      <c r="AA31" s="92">
        <v>4.26</v>
      </c>
      <c r="AB31" s="92">
        <v>3.41</v>
      </c>
      <c r="AC31" s="92">
        <v>2.5299999999999998</v>
      </c>
      <c r="AD31" s="92">
        <v>1.61</v>
      </c>
      <c r="AE31" s="92">
        <v>0.65</v>
      </c>
      <c r="AF31" s="92"/>
    </row>
    <row r="32" spans="1:32" x14ac:dyDescent="0.25">
      <c r="A32" s="91">
        <v>5</v>
      </c>
      <c r="B32" s="92">
        <v>17.86</v>
      </c>
      <c r="C32" s="92">
        <v>17.52</v>
      </c>
      <c r="D32" s="92">
        <v>17.16</v>
      </c>
      <c r="E32" s="92">
        <v>16.79</v>
      </c>
      <c r="F32" s="92">
        <v>16.41</v>
      </c>
      <c r="G32" s="92">
        <v>16.010000000000002</v>
      </c>
      <c r="H32" s="92">
        <v>15.6</v>
      </c>
      <c r="I32" s="92">
        <v>15.17</v>
      </c>
      <c r="J32" s="92">
        <v>14.73</v>
      </c>
      <c r="K32" s="92">
        <v>14.27</v>
      </c>
      <c r="L32" s="92">
        <v>13.8</v>
      </c>
      <c r="M32" s="92">
        <v>13.31</v>
      </c>
      <c r="N32" s="92">
        <v>12.8</v>
      </c>
      <c r="O32" s="92">
        <v>12.27</v>
      </c>
      <c r="P32" s="92">
        <v>11.72</v>
      </c>
      <c r="Q32" s="92">
        <v>11.15</v>
      </c>
      <c r="R32" s="92">
        <v>10.57</v>
      </c>
      <c r="S32" s="92">
        <v>9.9600000000000009</v>
      </c>
      <c r="T32" s="92">
        <v>9.32</v>
      </c>
      <c r="U32" s="92">
        <v>8.67</v>
      </c>
      <c r="V32" s="92">
        <v>7.99</v>
      </c>
      <c r="W32" s="92">
        <v>7.28</v>
      </c>
      <c r="X32" s="92">
        <v>6.55</v>
      </c>
      <c r="Y32" s="92">
        <v>5.79</v>
      </c>
      <c r="Z32" s="92">
        <v>5</v>
      </c>
      <c r="AA32" s="92">
        <v>4.1900000000000004</v>
      </c>
      <c r="AB32" s="92">
        <v>3.33</v>
      </c>
      <c r="AC32" s="92">
        <v>2.4500000000000002</v>
      </c>
      <c r="AD32" s="92">
        <v>1.53</v>
      </c>
      <c r="AE32" s="92">
        <v>0.56999999999999995</v>
      </c>
      <c r="AF32" s="92"/>
    </row>
    <row r="33" spans="1:32" x14ac:dyDescent="0.25">
      <c r="A33" s="91">
        <v>6</v>
      </c>
      <c r="B33" s="92">
        <v>17.84</v>
      </c>
      <c r="C33" s="92">
        <v>17.489999999999998</v>
      </c>
      <c r="D33" s="92">
        <v>17.13</v>
      </c>
      <c r="E33" s="92">
        <v>16.760000000000002</v>
      </c>
      <c r="F33" s="92">
        <v>16.37</v>
      </c>
      <c r="G33" s="92">
        <v>15.98</v>
      </c>
      <c r="H33" s="92">
        <v>15.56</v>
      </c>
      <c r="I33" s="92">
        <v>15.14</v>
      </c>
      <c r="J33" s="92">
        <v>14.69</v>
      </c>
      <c r="K33" s="92">
        <v>14.23</v>
      </c>
      <c r="L33" s="92">
        <v>13.76</v>
      </c>
      <c r="M33" s="92">
        <v>13.26</v>
      </c>
      <c r="N33" s="92">
        <v>12.75</v>
      </c>
      <c r="O33" s="92">
        <v>12.22</v>
      </c>
      <c r="P33" s="92">
        <v>11.67</v>
      </c>
      <c r="Q33" s="92">
        <v>11.11</v>
      </c>
      <c r="R33" s="92">
        <v>10.52</v>
      </c>
      <c r="S33" s="92">
        <v>9.9</v>
      </c>
      <c r="T33" s="92">
        <v>9.27</v>
      </c>
      <c r="U33" s="92">
        <v>8.61</v>
      </c>
      <c r="V33" s="92">
        <v>7.93</v>
      </c>
      <c r="W33" s="92">
        <v>7.22</v>
      </c>
      <c r="X33" s="92">
        <v>6.49</v>
      </c>
      <c r="Y33" s="92">
        <v>5.73</v>
      </c>
      <c r="Z33" s="92">
        <v>4.9400000000000004</v>
      </c>
      <c r="AA33" s="92">
        <v>4.12</v>
      </c>
      <c r="AB33" s="92">
        <v>3.26</v>
      </c>
      <c r="AC33" s="92">
        <v>2.37</v>
      </c>
      <c r="AD33" s="92">
        <v>1.45</v>
      </c>
      <c r="AE33" s="92">
        <v>0.49</v>
      </c>
      <c r="AF33" s="92"/>
    </row>
    <row r="34" spans="1:32" x14ac:dyDescent="0.25">
      <c r="A34" s="91">
        <v>7</v>
      </c>
      <c r="B34" s="92">
        <v>17.809999999999999</v>
      </c>
      <c r="C34" s="92">
        <v>17.46</v>
      </c>
      <c r="D34" s="92">
        <v>17.100000000000001</v>
      </c>
      <c r="E34" s="92">
        <v>16.73</v>
      </c>
      <c r="F34" s="92">
        <v>16.34</v>
      </c>
      <c r="G34" s="92">
        <v>15.94</v>
      </c>
      <c r="H34" s="92">
        <v>15.53</v>
      </c>
      <c r="I34" s="92">
        <v>15.1</v>
      </c>
      <c r="J34" s="92">
        <v>14.65</v>
      </c>
      <c r="K34" s="92">
        <v>14.19</v>
      </c>
      <c r="L34" s="92">
        <v>13.72</v>
      </c>
      <c r="M34" s="92">
        <v>13.22</v>
      </c>
      <c r="N34" s="92">
        <v>12.71</v>
      </c>
      <c r="O34" s="92">
        <v>12.18</v>
      </c>
      <c r="P34" s="92">
        <v>11.63</v>
      </c>
      <c r="Q34" s="92">
        <v>11.06</v>
      </c>
      <c r="R34" s="92">
        <v>10.47</v>
      </c>
      <c r="S34" s="92">
        <v>9.85</v>
      </c>
      <c r="T34" s="92">
        <v>9.2200000000000006</v>
      </c>
      <c r="U34" s="92">
        <v>8.56</v>
      </c>
      <c r="V34" s="92">
        <v>7.87</v>
      </c>
      <c r="W34" s="92">
        <v>7.16</v>
      </c>
      <c r="X34" s="92">
        <v>6.43</v>
      </c>
      <c r="Y34" s="92">
        <v>5.66</v>
      </c>
      <c r="Z34" s="92">
        <v>4.87</v>
      </c>
      <c r="AA34" s="92">
        <v>4.05</v>
      </c>
      <c r="AB34" s="92">
        <v>3.19</v>
      </c>
      <c r="AC34" s="92">
        <v>2.2999999999999998</v>
      </c>
      <c r="AD34" s="92">
        <v>1.37</v>
      </c>
      <c r="AE34" s="92">
        <v>0.41</v>
      </c>
      <c r="AF34" s="92"/>
    </row>
    <row r="35" spans="1:32" x14ac:dyDescent="0.25">
      <c r="A35" s="91">
        <v>8</v>
      </c>
      <c r="B35" s="92">
        <v>17.78</v>
      </c>
      <c r="C35" s="92">
        <v>17.43</v>
      </c>
      <c r="D35" s="92">
        <v>17.07</v>
      </c>
      <c r="E35" s="92">
        <v>16.7</v>
      </c>
      <c r="F35" s="92">
        <v>16.309999999999999</v>
      </c>
      <c r="G35" s="92">
        <v>15.91</v>
      </c>
      <c r="H35" s="92">
        <v>15.49</v>
      </c>
      <c r="I35" s="92">
        <v>15.06</v>
      </c>
      <c r="J35" s="92">
        <v>14.62</v>
      </c>
      <c r="K35" s="92">
        <v>14.16</v>
      </c>
      <c r="L35" s="92">
        <v>13.68</v>
      </c>
      <c r="M35" s="92">
        <v>13.18</v>
      </c>
      <c r="N35" s="92">
        <v>12.67</v>
      </c>
      <c r="O35" s="92">
        <v>12.13</v>
      </c>
      <c r="P35" s="92">
        <v>11.58</v>
      </c>
      <c r="Q35" s="92">
        <v>11.01</v>
      </c>
      <c r="R35" s="92">
        <v>10.42</v>
      </c>
      <c r="S35" s="92">
        <v>9.8000000000000007</v>
      </c>
      <c r="T35" s="92">
        <v>9.16</v>
      </c>
      <c r="U35" s="92">
        <v>8.5</v>
      </c>
      <c r="V35" s="92">
        <v>7.82</v>
      </c>
      <c r="W35" s="92">
        <v>7.1</v>
      </c>
      <c r="X35" s="92">
        <v>6.37</v>
      </c>
      <c r="Y35" s="92">
        <v>5.6</v>
      </c>
      <c r="Z35" s="92">
        <v>4.8</v>
      </c>
      <c r="AA35" s="92">
        <v>3.98</v>
      </c>
      <c r="AB35" s="92">
        <v>3.12</v>
      </c>
      <c r="AC35" s="92">
        <v>2.2200000000000002</v>
      </c>
      <c r="AD35" s="92">
        <v>1.29</v>
      </c>
      <c r="AE35" s="92">
        <v>0.33</v>
      </c>
      <c r="AF35" s="92"/>
    </row>
    <row r="36" spans="1:32" x14ac:dyDescent="0.25">
      <c r="A36" s="91">
        <v>9</v>
      </c>
      <c r="B36" s="92">
        <v>17.75</v>
      </c>
      <c r="C36" s="92">
        <v>17.399999999999999</v>
      </c>
      <c r="D36" s="92">
        <v>17.04</v>
      </c>
      <c r="E36" s="92">
        <v>16.66</v>
      </c>
      <c r="F36" s="92">
        <v>16.28</v>
      </c>
      <c r="G36" s="92">
        <v>15.87</v>
      </c>
      <c r="H36" s="92">
        <v>15.46</v>
      </c>
      <c r="I36" s="92">
        <v>15.03</v>
      </c>
      <c r="J36" s="92">
        <v>14.58</v>
      </c>
      <c r="K36" s="92">
        <v>14.12</v>
      </c>
      <c r="L36" s="92">
        <v>13.64</v>
      </c>
      <c r="M36" s="92">
        <v>13.14</v>
      </c>
      <c r="N36" s="92">
        <v>12.62</v>
      </c>
      <c r="O36" s="92">
        <v>12.09</v>
      </c>
      <c r="P36" s="92">
        <v>11.53</v>
      </c>
      <c r="Q36" s="92">
        <v>10.96</v>
      </c>
      <c r="R36" s="92">
        <v>10.37</v>
      </c>
      <c r="S36" s="92">
        <v>9.75</v>
      </c>
      <c r="T36" s="92">
        <v>9.11</v>
      </c>
      <c r="U36" s="92">
        <v>8.4499999999999993</v>
      </c>
      <c r="V36" s="92">
        <v>7.76</v>
      </c>
      <c r="W36" s="92">
        <v>7.04</v>
      </c>
      <c r="X36" s="92">
        <v>6.3</v>
      </c>
      <c r="Y36" s="92">
        <v>5.53</v>
      </c>
      <c r="Z36" s="92">
        <v>4.74</v>
      </c>
      <c r="AA36" s="92">
        <v>3.91</v>
      </c>
      <c r="AB36" s="92">
        <v>3.04</v>
      </c>
      <c r="AC36" s="92">
        <v>2.15</v>
      </c>
      <c r="AD36" s="92">
        <v>1.22</v>
      </c>
      <c r="AE36" s="92">
        <v>0.25</v>
      </c>
      <c r="AF36" s="92"/>
    </row>
    <row r="37" spans="1:32" x14ac:dyDescent="0.25">
      <c r="A37" s="91">
        <v>10</v>
      </c>
      <c r="B37" s="92">
        <v>17.72</v>
      </c>
      <c r="C37" s="92">
        <v>17.37</v>
      </c>
      <c r="D37" s="92">
        <v>17.010000000000002</v>
      </c>
      <c r="E37" s="92">
        <v>16.63</v>
      </c>
      <c r="F37" s="92">
        <v>16.239999999999998</v>
      </c>
      <c r="G37" s="92">
        <v>15.84</v>
      </c>
      <c r="H37" s="92">
        <v>15.42</v>
      </c>
      <c r="I37" s="92">
        <v>14.99</v>
      </c>
      <c r="J37" s="92">
        <v>14.54</v>
      </c>
      <c r="K37" s="92">
        <v>14.08</v>
      </c>
      <c r="L37" s="92">
        <v>13.6</v>
      </c>
      <c r="M37" s="92">
        <v>13.1</v>
      </c>
      <c r="N37" s="92">
        <v>12.58</v>
      </c>
      <c r="O37" s="92">
        <v>12.04</v>
      </c>
      <c r="P37" s="92">
        <v>11.49</v>
      </c>
      <c r="Q37" s="92">
        <v>10.91</v>
      </c>
      <c r="R37" s="92">
        <v>10.32</v>
      </c>
      <c r="S37" s="92">
        <v>9.6999999999999993</v>
      </c>
      <c r="T37" s="92">
        <v>9.06</v>
      </c>
      <c r="U37" s="92">
        <v>8.39</v>
      </c>
      <c r="V37" s="92">
        <v>7.7</v>
      </c>
      <c r="W37" s="92">
        <v>6.98</v>
      </c>
      <c r="X37" s="92">
        <v>6.24</v>
      </c>
      <c r="Y37" s="92">
        <v>5.47</v>
      </c>
      <c r="Z37" s="92">
        <v>4.67</v>
      </c>
      <c r="AA37" s="92">
        <v>3.84</v>
      </c>
      <c r="AB37" s="92">
        <v>2.97</v>
      </c>
      <c r="AC37" s="92">
        <v>2.0699999999999998</v>
      </c>
      <c r="AD37" s="92">
        <v>1.1399999999999999</v>
      </c>
      <c r="AE37" s="92">
        <v>0.16</v>
      </c>
      <c r="AF37" s="92"/>
    </row>
    <row r="38" spans="1:32" x14ac:dyDescent="0.25">
      <c r="A38" s="91">
        <v>11</v>
      </c>
      <c r="B38" s="92">
        <v>17.690000000000001</v>
      </c>
      <c r="C38" s="92">
        <v>17.34</v>
      </c>
      <c r="D38" s="92">
        <v>16.98</v>
      </c>
      <c r="E38" s="92">
        <v>16.600000000000001</v>
      </c>
      <c r="F38" s="92">
        <v>16.21</v>
      </c>
      <c r="G38" s="92">
        <v>15.81</v>
      </c>
      <c r="H38" s="92">
        <v>15.39</v>
      </c>
      <c r="I38" s="92">
        <v>14.95</v>
      </c>
      <c r="J38" s="92">
        <v>14.5</v>
      </c>
      <c r="K38" s="92">
        <v>14.04</v>
      </c>
      <c r="L38" s="92">
        <v>13.56</v>
      </c>
      <c r="M38" s="92">
        <v>13.06</v>
      </c>
      <c r="N38" s="92">
        <v>12.54</v>
      </c>
      <c r="O38" s="92">
        <v>12</v>
      </c>
      <c r="P38" s="92">
        <v>11.44</v>
      </c>
      <c r="Q38" s="92">
        <v>10.86</v>
      </c>
      <c r="R38" s="92">
        <v>10.27</v>
      </c>
      <c r="S38" s="92">
        <v>9.65</v>
      </c>
      <c r="T38" s="92">
        <v>9</v>
      </c>
      <c r="U38" s="92">
        <v>8.33</v>
      </c>
      <c r="V38" s="92">
        <v>7.64</v>
      </c>
      <c r="W38" s="92">
        <v>6.92</v>
      </c>
      <c r="X38" s="92">
        <v>6.18</v>
      </c>
      <c r="Y38" s="92">
        <v>5.41</v>
      </c>
      <c r="Z38" s="92">
        <v>4.5999999999999996</v>
      </c>
      <c r="AA38" s="92">
        <v>3.77</v>
      </c>
      <c r="AB38" s="92">
        <v>2.9</v>
      </c>
      <c r="AC38" s="92">
        <v>2</v>
      </c>
      <c r="AD38" s="92">
        <v>1.06</v>
      </c>
      <c r="AE38" s="92">
        <v>0.08</v>
      </c>
      <c r="AF38" s="92"/>
    </row>
    <row r="39" spans="1:32" x14ac:dyDescent="0.25">
      <c r="A39"/>
      <c r="B39"/>
    </row>
    <row r="40" spans="1:32" ht="27.65" customHeight="1" x14ac:dyDescent="0.25">
      <c r="A40"/>
      <c r="B40"/>
    </row>
    <row r="41" spans="1:32" x14ac:dyDescent="0.25">
      <c r="A41"/>
      <c r="B41"/>
    </row>
    <row r="42" spans="1:32" x14ac:dyDescent="0.25">
      <c r="A42"/>
      <c r="B42"/>
    </row>
    <row r="43" spans="1:32" x14ac:dyDescent="0.25">
      <c r="A43"/>
      <c r="B43"/>
    </row>
    <row r="44" spans="1:32" x14ac:dyDescent="0.25">
      <c r="A44"/>
      <c r="B44"/>
    </row>
    <row r="45" spans="1:32" x14ac:dyDescent="0.25">
      <c r="A45"/>
      <c r="B45"/>
    </row>
    <row r="46" spans="1:32" x14ac:dyDescent="0.25">
      <c r="A46"/>
      <c r="B46"/>
    </row>
    <row r="47" spans="1:32" x14ac:dyDescent="0.25">
      <c r="A47"/>
      <c r="B47"/>
    </row>
    <row r="48" spans="1:3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sheetData>
  <sheetProtection algorithmName="SHA-512" hashValue="nlbL79e7MWiOP99jGLiT47UYw1KhXNonuBKGuqdlvWZd3rAGjwPPqfwuN7xVmFokMadVdARagFfILOS1JdMxlw==" saltValue="F/2b4T2diOB5Iwb4XKdutg==" spinCount="100000" sheet="1" objects="1" scenarios="1"/>
  <conditionalFormatting sqref="B26:AF38">
    <cfRule type="expression" dxfId="1313" priority="29" stopIfTrue="1">
      <formula>MOD(ROW(),2)=0</formula>
    </cfRule>
    <cfRule type="expression" dxfId="1312" priority="30" stopIfTrue="1">
      <formula>MOD(ROW(),2)&lt;&gt;0</formula>
    </cfRule>
  </conditionalFormatting>
  <conditionalFormatting sqref="A26:A38">
    <cfRule type="expression" dxfId="1311" priority="27" stopIfTrue="1">
      <formula>MOD(ROW(),2)=0</formula>
    </cfRule>
    <cfRule type="expression" dxfId="1310" priority="28" stopIfTrue="1">
      <formula>MOD(ROW(),2)&lt;&gt;0</formula>
    </cfRule>
  </conditionalFormatting>
  <conditionalFormatting sqref="A6:A21">
    <cfRule type="expression" dxfId="1309" priority="17" stopIfTrue="1">
      <formula>MOD(ROW(),2)=0</formula>
    </cfRule>
    <cfRule type="expression" dxfId="1308" priority="18" stopIfTrue="1">
      <formula>MOD(ROW(),2)&lt;&gt;0</formula>
    </cfRule>
  </conditionalFormatting>
  <conditionalFormatting sqref="D6:AF21">
    <cfRule type="expression" dxfId="1307" priority="19" stopIfTrue="1">
      <formula>MOD(ROW(),2)=0</formula>
    </cfRule>
    <cfRule type="expression" dxfId="1306" priority="20" stopIfTrue="1">
      <formula>MOD(ROW(),2)&lt;&gt;0</formula>
    </cfRule>
  </conditionalFormatting>
  <conditionalFormatting sqref="B6:C16">
    <cfRule type="expression" dxfId="1305" priority="9" stopIfTrue="1">
      <formula>MOD(ROW(),2)=0</formula>
    </cfRule>
    <cfRule type="expression" dxfId="1304" priority="10" stopIfTrue="1">
      <formula>MOD(ROW(),2)&lt;&gt;0</formula>
    </cfRule>
  </conditionalFormatting>
  <conditionalFormatting sqref="B18:C18 B17">
    <cfRule type="expression" dxfId="1303" priority="11" stopIfTrue="1">
      <formula>MOD(ROW(),2)=0</formula>
    </cfRule>
    <cfRule type="expression" dxfId="1302" priority="12" stopIfTrue="1">
      <formula>MOD(ROW(),2)&lt;&gt;0</formula>
    </cfRule>
  </conditionalFormatting>
  <conditionalFormatting sqref="C17">
    <cfRule type="expression" dxfId="1301" priority="7" stopIfTrue="1">
      <formula>MOD(ROW(),2)=0</formula>
    </cfRule>
    <cfRule type="expression" dxfId="1300" priority="8" stopIfTrue="1">
      <formula>MOD(ROW(),2)&lt;&gt;0</formula>
    </cfRule>
  </conditionalFormatting>
  <conditionalFormatting sqref="B20:B21">
    <cfRule type="expression" dxfId="1299" priority="3" stopIfTrue="1">
      <formula>MOD(ROW(),2)=0</formula>
    </cfRule>
    <cfRule type="expression" dxfId="1298" priority="4" stopIfTrue="1">
      <formula>MOD(ROW(),2)&lt;&gt;0</formula>
    </cfRule>
  </conditionalFormatting>
  <conditionalFormatting sqref="C19:C21">
    <cfRule type="expression" dxfId="1297" priority="5" stopIfTrue="1">
      <formula>MOD(ROW(),2)=0</formula>
    </cfRule>
    <cfRule type="expression" dxfId="1296" priority="6" stopIfTrue="1">
      <formula>MOD(ROW(),2)&lt;&gt;0</formula>
    </cfRule>
  </conditionalFormatting>
  <conditionalFormatting sqref="B19">
    <cfRule type="expression" dxfId="1295" priority="1" stopIfTrue="1">
      <formula>MOD(ROW(),2)=0</formula>
    </cfRule>
    <cfRule type="expression" dxfId="1294" priority="2" stopIfTrue="1">
      <formula>MOD(ROW(),2)&lt;&gt;0</formula>
    </cfRule>
  </conditionalFormatting>
  <hyperlinks>
    <hyperlink ref="B24" location="Assumptions!A1" display="Assumptions" xr:uid="{CB609B0E-793B-463B-843E-37F5A36A4404}"/>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codeName="Sheet88"/>
  <dimension ref="A1:AP59"/>
  <sheetViews>
    <sheetView showGridLines="0" zoomScale="85" zoomScaleNormal="85" workbookViewId="0">
      <selection activeCell="A4" sqref="A4"/>
    </sheetView>
  </sheetViews>
  <sheetFormatPr defaultColWidth="10" defaultRowHeight="12.5" x14ac:dyDescent="0.25"/>
  <cols>
    <col min="1" max="1" width="31.6328125" style="28" customWidth="1"/>
    <col min="2" max="42" width="22.6328125" style="28" customWidth="1"/>
    <col min="43" max="16384" width="10" style="28"/>
  </cols>
  <sheetData>
    <row r="1" spans="1:42" ht="20" x14ac:dyDescent="0.4">
      <c r="A1" s="40" t="s">
        <v>0</v>
      </c>
      <c r="B1" s="41"/>
      <c r="C1" s="41"/>
      <c r="D1" s="41"/>
      <c r="E1" s="41"/>
      <c r="F1" s="41"/>
      <c r="G1" s="41"/>
      <c r="H1" s="41"/>
      <c r="I1" s="41"/>
      <c r="K1" s="84"/>
    </row>
    <row r="2" spans="1:42" ht="15.5" x14ac:dyDescent="0.35">
      <c r="A2" s="42" t="str">
        <f>IF(title="&gt; Enter workbook title here","Enter workbook title in Cover sheet",title)</f>
        <v>Police_S - Consolidated Factor Spreadsheet</v>
      </c>
      <c r="B2" s="43"/>
      <c r="C2" s="43"/>
      <c r="D2" s="43"/>
      <c r="E2" s="43"/>
      <c r="F2" s="43"/>
      <c r="G2" s="43"/>
      <c r="H2" s="43"/>
      <c r="I2" s="43"/>
    </row>
    <row r="3" spans="1:42" ht="15.5" x14ac:dyDescent="0.35">
      <c r="A3" s="156" t="str">
        <f>TABLE_FACTOR_TYPE_1&amp;" - x-"&amp;TABLE_SERIES_NUMBER_1</f>
        <v>Pension Debit - x-318</v>
      </c>
      <c r="B3" s="43"/>
      <c r="C3" s="43"/>
      <c r="D3" s="43"/>
      <c r="E3" s="43"/>
      <c r="F3" s="43"/>
      <c r="G3" s="43"/>
      <c r="H3" s="43"/>
      <c r="I3" s="43"/>
    </row>
    <row r="4" spans="1:42" x14ac:dyDescent="0.25">
      <c r="A4" s="45"/>
    </row>
    <row r="6" spans="1:42" ht="13" x14ac:dyDescent="0.3">
      <c r="A6" s="76" t="s">
        <v>606</v>
      </c>
      <c r="B6" s="78" t="s">
        <v>607</v>
      </c>
      <c r="C6" s="78"/>
      <c r="D6" s="109"/>
      <c r="E6" s="109"/>
      <c r="F6" s="109"/>
      <c r="G6" s="109"/>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9"/>
      <c r="AL6" s="109"/>
      <c r="AM6" s="109"/>
      <c r="AN6" s="109"/>
      <c r="AO6" s="109"/>
      <c r="AP6" s="109"/>
    </row>
    <row r="7" spans="1:42" x14ac:dyDescent="0.25">
      <c r="A7" s="77" t="s">
        <v>273</v>
      </c>
      <c r="B7" s="79" t="s">
        <v>72</v>
      </c>
      <c r="C7" s="79"/>
      <c r="D7" s="109"/>
      <c r="E7" s="109"/>
      <c r="F7" s="109"/>
      <c r="G7" s="109"/>
      <c r="H7" s="109"/>
      <c r="I7" s="109"/>
      <c r="J7" s="109"/>
      <c r="K7" s="109"/>
      <c r="L7" s="109"/>
      <c r="M7" s="109"/>
      <c r="N7" s="109"/>
      <c r="O7" s="109"/>
      <c r="P7" s="109"/>
      <c r="Q7" s="109"/>
      <c r="R7" s="109"/>
      <c r="S7" s="109"/>
      <c r="T7" s="109"/>
      <c r="U7" s="109"/>
      <c r="V7" s="109"/>
      <c r="W7" s="109"/>
      <c r="X7" s="109"/>
      <c r="Y7" s="109"/>
      <c r="Z7" s="109"/>
      <c r="AA7" s="109"/>
      <c r="AB7" s="109"/>
      <c r="AC7" s="109"/>
      <c r="AD7" s="109"/>
      <c r="AE7" s="109"/>
      <c r="AF7" s="109"/>
      <c r="AG7" s="109"/>
      <c r="AH7" s="109"/>
      <c r="AI7" s="109"/>
      <c r="AJ7" s="109"/>
      <c r="AK7" s="109"/>
      <c r="AL7" s="109"/>
      <c r="AM7" s="109"/>
      <c r="AN7" s="109"/>
      <c r="AO7" s="109"/>
      <c r="AP7" s="109"/>
    </row>
    <row r="8" spans="1:42" x14ac:dyDescent="0.25">
      <c r="A8" s="77" t="s">
        <v>274</v>
      </c>
      <c r="B8" s="79">
        <v>1987</v>
      </c>
      <c r="C8" s="79"/>
      <c r="D8" s="109"/>
      <c r="E8" s="109"/>
      <c r="F8" s="109"/>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109"/>
      <c r="AJ8" s="109"/>
      <c r="AK8" s="109"/>
      <c r="AL8" s="109"/>
      <c r="AM8" s="109"/>
      <c r="AN8" s="109"/>
      <c r="AO8" s="109"/>
      <c r="AP8" s="109"/>
    </row>
    <row r="9" spans="1:42" x14ac:dyDescent="0.25">
      <c r="A9" s="77" t="s">
        <v>275</v>
      </c>
      <c r="B9" s="79" t="s">
        <v>400</v>
      </c>
      <c r="C9" s="79"/>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9"/>
      <c r="AL9" s="109"/>
      <c r="AM9" s="109"/>
      <c r="AN9" s="109"/>
      <c r="AO9" s="109"/>
      <c r="AP9" s="109"/>
    </row>
    <row r="10" spans="1:42" ht="25" x14ac:dyDescent="0.25">
      <c r="A10" s="77" t="s">
        <v>6</v>
      </c>
      <c r="B10" s="79" t="s">
        <v>415</v>
      </c>
      <c r="C10" s="7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09"/>
      <c r="AL10" s="109"/>
      <c r="AM10" s="109"/>
      <c r="AN10" s="109"/>
      <c r="AO10" s="109"/>
      <c r="AP10" s="109"/>
    </row>
    <row r="11" spans="1:42" x14ac:dyDescent="0.25">
      <c r="A11" s="77" t="s">
        <v>276</v>
      </c>
      <c r="B11" s="79" t="s">
        <v>308</v>
      </c>
      <c r="C11" s="7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c r="AL11" s="109"/>
      <c r="AM11" s="109"/>
      <c r="AN11" s="109"/>
      <c r="AO11" s="109"/>
      <c r="AP11" s="109"/>
    </row>
    <row r="12" spans="1:42" x14ac:dyDescent="0.25">
      <c r="A12" s="77" t="s">
        <v>277</v>
      </c>
      <c r="B12" s="79" t="s">
        <v>412</v>
      </c>
      <c r="C12" s="7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9"/>
      <c r="AL12" s="109"/>
      <c r="AM12" s="109"/>
      <c r="AN12" s="109"/>
      <c r="AO12" s="109"/>
      <c r="AP12" s="109"/>
    </row>
    <row r="13" spans="1:42" x14ac:dyDescent="0.25">
      <c r="A13" s="77" t="s">
        <v>614</v>
      </c>
      <c r="B13" s="79">
        <v>2</v>
      </c>
      <c r="C13" s="79"/>
      <c r="D13" s="109"/>
      <c r="E13" s="109"/>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109"/>
      <c r="AL13" s="109"/>
      <c r="AM13" s="109"/>
      <c r="AN13" s="109"/>
      <c r="AO13" s="109"/>
      <c r="AP13" s="109"/>
    </row>
    <row r="14" spans="1:42" x14ac:dyDescent="0.25">
      <c r="A14" s="77" t="s">
        <v>279</v>
      </c>
      <c r="B14" s="79">
        <v>318</v>
      </c>
      <c r="C14" s="79"/>
      <c r="D14" s="109"/>
      <c r="E14" s="109"/>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row>
    <row r="15" spans="1:42" x14ac:dyDescent="0.25">
      <c r="A15" s="77" t="s">
        <v>617</v>
      </c>
      <c r="B15" s="79">
        <v>318</v>
      </c>
      <c r="C15" s="79"/>
      <c r="D15" s="109"/>
      <c r="E15" s="109"/>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109"/>
      <c r="AL15" s="109"/>
      <c r="AM15" s="109"/>
      <c r="AN15" s="109"/>
      <c r="AO15" s="109"/>
      <c r="AP15" s="109"/>
    </row>
    <row r="16" spans="1:42" x14ac:dyDescent="0.25">
      <c r="A16" s="77" t="s">
        <v>281</v>
      </c>
      <c r="B16" s="79" t="s">
        <v>417</v>
      </c>
      <c r="C16" s="7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09"/>
      <c r="AL16" s="109"/>
      <c r="AM16" s="109"/>
      <c r="AN16" s="109"/>
      <c r="AO16" s="109"/>
      <c r="AP16" s="109"/>
    </row>
    <row r="17" spans="1:42" x14ac:dyDescent="0.25">
      <c r="A17" s="77" t="s">
        <v>282</v>
      </c>
      <c r="B17" s="203"/>
      <c r="C17" s="203"/>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row>
    <row r="18" spans="1:42" x14ac:dyDescent="0.25">
      <c r="A18" s="77" t="s">
        <v>283</v>
      </c>
      <c r="B18" s="142" t="str">
        <f>"24 May 2023"</f>
        <v>24 May 2023</v>
      </c>
      <c r="C18" s="79"/>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109"/>
      <c r="AL18" s="109"/>
      <c r="AM18" s="109"/>
      <c r="AN18" s="109"/>
      <c r="AO18" s="109"/>
      <c r="AP18" s="109"/>
    </row>
    <row r="19" spans="1:42" x14ac:dyDescent="0.25">
      <c r="A19" s="77" t="s">
        <v>284</v>
      </c>
      <c r="B19" s="142">
        <v>45014</v>
      </c>
      <c r="C19" s="7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c r="AL19" s="109"/>
      <c r="AM19" s="109"/>
      <c r="AN19" s="109"/>
      <c r="AO19" s="109"/>
      <c r="AP19" s="109"/>
    </row>
    <row r="20" spans="1:42" x14ac:dyDescent="0.25">
      <c r="A20" s="77" t="s">
        <v>285</v>
      </c>
      <c r="B20" s="79" t="s">
        <v>293</v>
      </c>
      <c r="C20" s="79"/>
      <c r="D20" s="109"/>
      <c r="E20" s="109"/>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109"/>
      <c r="AL20" s="109"/>
      <c r="AM20" s="109"/>
      <c r="AN20" s="109"/>
      <c r="AO20" s="109"/>
      <c r="AP20" s="109"/>
    </row>
    <row r="21" spans="1:42" x14ac:dyDescent="0.25">
      <c r="A21" s="77" t="s">
        <v>689</v>
      </c>
      <c r="B21" s="79" t="s">
        <v>294</v>
      </c>
      <c r="C21" s="79"/>
      <c r="D21" s="109"/>
      <c r="E21" s="109"/>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109"/>
      <c r="AL21" s="109"/>
      <c r="AM21" s="109"/>
      <c r="AN21" s="109"/>
      <c r="AO21" s="109"/>
      <c r="AP21" s="109"/>
    </row>
    <row r="23" spans="1:42" x14ac:dyDescent="0.25">
      <c r="B23" s="84" t="str">
        <f>HYPERLINK("#'Factor List'!A1","Back to Factor List")</f>
        <v>Back to Factor List</v>
      </c>
    </row>
    <row r="24" spans="1:42" x14ac:dyDescent="0.25">
      <c r="B24" s="84" t="str">
        <f>HYPERLINK("#'Assumptions'!A1","Assumptions")</f>
        <v>Assumptions</v>
      </c>
    </row>
    <row r="26" spans="1:42" ht="13" x14ac:dyDescent="0.25">
      <c r="A26" s="90" t="s">
        <v>711</v>
      </c>
      <c r="B26" s="90">
        <v>25</v>
      </c>
      <c r="C26" s="90">
        <v>26</v>
      </c>
      <c r="D26" s="90">
        <v>27</v>
      </c>
      <c r="E26" s="90">
        <v>28</v>
      </c>
      <c r="F26" s="90">
        <v>29</v>
      </c>
      <c r="G26" s="90">
        <v>30</v>
      </c>
      <c r="H26" s="90">
        <v>31</v>
      </c>
      <c r="I26" s="90">
        <v>32</v>
      </c>
      <c r="J26" s="90">
        <v>33</v>
      </c>
      <c r="K26" s="90">
        <v>34</v>
      </c>
      <c r="L26" s="90">
        <v>35</v>
      </c>
      <c r="M26" s="90">
        <v>36</v>
      </c>
      <c r="N26" s="90">
        <v>37</v>
      </c>
      <c r="O26" s="90">
        <v>38</v>
      </c>
      <c r="P26" s="90">
        <v>39</v>
      </c>
      <c r="Q26" s="90">
        <v>40</v>
      </c>
      <c r="R26" s="90">
        <v>41</v>
      </c>
      <c r="S26" s="90">
        <v>42</v>
      </c>
      <c r="T26" s="90">
        <v>43</v>
      </c>
      <c r="U26" s="90">
        <v>44</v>
      </c>
      <c r="V26" s="90">
        <v>45</v>
      </c>
      <c r="W26" s="90">
        <v>46</v>
      </c>
      <c r="X26" s="90">
        <v>47</v>
      </c>
      <c r="Y26" s="90">
        <v>48</v>
      </c>
      <c r="Z26" s="90">
        <v>49</v>
      </c>
      <c r="AA26" s="90">
        <v>50</v>
      </c>
      <c r="AB26" s="90">
        <v>51</v>
      </c>
      <c r="AC26" s="90">
        <v>52</v>
      </c>
      <c r="AD26" s="90">
        <v>53</v>
      </c>
      <c r="AE26" s="90">
        <v>54</v>
      </c>
      <c r="AF26" s="90">
        <v>55</v>
      </c>
      <c r="AG26" s="90">
        <v>56</v>
      </c>
      <c r="AH26" s="90">
        <v>57</v>
      </c>
      <c r="AI26" s="90">
        <v>58</v>
      </c>
      <c r="AJ26" s="90">
        <v>59</v>
      </c>
      <c r="AK26" s="90">
        <v>60</v>
      </c>
      <c r="AL26" s="90">
        <v>61</v>
      </c>
      <c r="AM26" s="90">
        <v>62</v>
      </c>
      <c r="AN26" s="90">
        <v>63</v>
      </c>
      <c r="AO26" s="90">
        <v>64</v>
      </c>
      <c r="AP26" s="90">
        <v>65</v>
      </c>
    </row>
    <row r="27" spans="1:42" x14ac:dyDescent="0.25">
      <c r="A27" s="91">
        <v>0</v>
      </c>
      <c r="B27" s="94">
        <v>1629</v>
      </c>
      <c r="C27" s="94">
        <v>1570</v>
      </c>
      <c r="D27" s="94">
        <v>1513</v>
      </c>
      <c r="E27" s="94">
        <v>1458</v>
      </c>
      <c r="F27" s="94">
        <v>1405</v>
      </c>
      <c r="G27" s="94">
        <v>1354</v>
      </c>
      <c r="H27" s="94">
        <v>1304</v>
      </c>
      <c r="I27" s="94">
        <v>1257</v>
      </c>
      <c r="J27" s="94">
        <v>1211</v>
      </c>
      <c r="K27" s="94">
        <v>1166</v>
      </c>
      <c r="L27" s="94">
        <v>1124</v>
      </c>
      <c r="M27" s="94">
        <v>1083</v>
      </c>
      <c r="N27" s="94">
        <v>1043</v>
      </c>
      <c r="O27" s="94">
        <v>1005</v>
      </c>
      <c r="P27" s="94">
        <v>968</v>
      </c>
      <c r="Q27" s="94">
        <v>932</v>
      </c>
      <c r="R27" s="94">
        <v>898</v>
      </c>
      <c r="S27" s="94">
        <v>864</v>
      </c>
      <c r="T27" s="94">
        <v>832</v>
      </c>
      <c r="U27" s="94">
        <v>802</v>
      </c>
      <c r="V27" s="94">
        <v>772</v>
      </c>
      <c r="W27" s="94">
        <v>743</v>
      </c>
      <c r="X27" s="94">
        <v>715</v>
      </c>
      <c r="Y27" s="94">
        <v>688</v>
      </c>
      <c r="Z27" s="94">
        <v>663</v>
      </c>
      <c r="AA27" s="94">
        <v>638</v>
      </c>
      <c r="AB27" s="94">
        <v>613</v>
      </c>
      <c r="AC27" s="94">
        <v>590</v>
      </c>
      <c r="AD27" s="94">
        <v>568</v>
      </c>
      <c r="AE27" s="94">
        <v>546</v>
      </c>
      <c r="AF27" s="94">
        <v>525</v>
      </c>
      <c r="AG27" s="94">
        <v>505</v>
      </c>
      <c r="AH27" s="94">
        <v>486</v>
      </c>
      <c r="AI27" s="94">
        <v>467</v>
      </c>
      <c r="AJ27" s="94">
        <v>449</v>
      </c>
      <c r="AK27" s="94">
        <v>431</v>
      </c>
      <c r="AL27" s="94">
        <v>414</v>
      </c>
      <c r="AM27" s="94">
        <v>398</v>
      </c>
      <c r="AN27" s="94">
        <v>382</v>
      </c>
      <c r="AO27" s="94">
        <v>366</v>
      </c>
      <c r="AP27" s="94">
        <v>351</v>
      </c>
    </row>
    <row r="28" spans="1:42" x14ac:dyDescent="0.25">
      <c r="A28" s="91">
        <v>1</v>
      </c>
      <c r="B28" s="94">
        <v>1624</v>
      </c>
      <c r="C28" s="94">
        <v>1565</v>
      </c>
      <c r="D28" s="94">
        <v>1508</v>
      </c>
      <c r="E28" s="94">
        <v>1454</v>
      </c>
      <c r="F28" s="94">
        <v>1401</v>
      </c>
      <c r="G28" s="94">
        <v>1350</v>
      </c>
      <c r="H28" s="94">
        <v>1300</v>
      </c>
      <c r="I28" s="94">
        <v>1253</v>
      </c>
      <c r="J28" s="94">
        <v>1207</v>
      </c>
      <c r="K28" s="94">
        <v>1163</v>
      </c>
      <c r="L28" s="94">
        <v>1120</v>
      </c>
      <c r="M28" s="94">
        <v>1079</v>
      </c>
      <c r="N28" s="94">
        <v>1040</v>
      </c>
      <c r="O28" s="94">
        <v>1001</v>
      </c>
      <c r="P28" s="94">
        <v>965</v>
      </c>
      <c r="Q28" s="94">
        <v>929</v>
      </c>
      <c r="R28" s="94">
        <v>895</v>
      </c>
      <c r="S28" s="94">
        <v>862</v>
      </c>
      <c r="T28" s="94">
        <v>830</v>
      </c>
      <c r="U28" s="94">
        <v>799</v>
      </c>
      <c r="V28" s="94">
        <v>769</v>
      </c>
      <c r="W28" s="94">
        <v>741</v>
      </c>
      <c r="X28" s="94">
        <v>713</v>
      </c>
      <c r="Y28" s="94">
        <v>686</v>
      </c>
      <c r="Z28" s="94">
        <v>660</v>
      </c>
      <c r="AA28" s="94">
        <v>636</v>
      </c>
      <c r="AB28" s="94">
        <v>612</v>
      </c>
      <c r="AC28" s="94">
        <v>588</v>
      </c>
      <c r="AD28" s="94">
        <v>566</v>
      </c>
      <c r="AE28" s="94">
        <v>545</v>
      </c>
      <c r="AF28" s="94">
        <v>524</v>
      </c>
      <c r="AG28" s="94">
        <v>504</v>
      </c>
      <c r="AH28" s="94">
        <v>484</v>
      </c>
      <c r="AI28" s="94">
        <v>466</v>
      </c>
      <c r="AJ28" s="94">
        <v>447</v>
      </c>
      <c r="AK28" s="94">
        <v>430</v>
      </c>
      <c r="AL28" s="94">
        <v>413</v>
      </c>
      <c r="AM28" s="94">
        <v>396</v>
      </c>
      <c r="AN28" s="94">
        <v>381</v>
      </c>
      <c r="AO28" s="94">
        <v>365</v>
      </c>
      <c r="AP28" s="94"/>
    </row>
    <row r="29" spans="1:42" x14ac:dyDescent="0.25">
      <c r="A29" s="91">
        <v>2</v>
      </c>
      <c r="B29" s="94">
        <v>1619</v>
      </c>
      <c r="C29" s="94">
        <v>1561</v>
      </c>
      <c r="D29" s="94">
        <v>1504</v>
      </c>
      <c r="E29" s="94">
        <v>1449</v>
      </c>
      <c r="F29" s="94">
        <v>1396</v>
      </c>
      <c r="G29" s="94">
        <v>1345</v>
      </c>
      <c r="H29" s="94">
        <v>1296</v>
      </c>
      <c r="I29" s="94">
        <v>1249</v>
      </c>
      <c r="J29" s="94">
        <v>1203</v>
      </c>
      <c r="K29" s="94">
        <v>1159</v>
      </c>
      <c r="L29" s="94">
        <v>1117</v>
      </c>
      <c r="M29" s="94">
        <v>1076</v>
      </c>
      <c r="N29" s="94">
        <v>1036</v>
      </c>
      <c r="O29" s="94">
        <v>998</v>
      </c>
      <c r="P29" s="94">
        <v>962</v>
      </c>
      <c r="Q29" s="94">
        <v>926</v>
      </c>
      <c r="R29" s="94">
        <v>892</v>
      </c>
      <c r="S29" s="94">
        <v>859</v>
      </c>
      <c r="T29" s="94">
        <v>827</v>
      </c>
      <c r="U29" s="94">
        <v>797</v>
      </c>
      <c r="V29" s="94">
        <v>767</v>
      </c>
      <c r="W29" s="94">
        <v>738</v>
      </c>
      <c r="X29" s="94">
        <v>711</v>
      </c>
      <c r="Y29" s="94">
        <v>684</v>
      </c>
      <c r="Z29" s="94">
        <v>658</v>
      </c>
      <c r="AA29" s="94">
        <v>634</v>
      </c>
      <c r="AB29" s="94">
        <v>610</v>
      </c>
      <c r="AC29" s="94">
        <v>587</v>
      </c>
      <c r="AD29" s="94">
        <v>564</v>
      </c>
      <c r="AE29" s="94">
        <v>543</v>
      </c>
      <c r="AF29" s="94">
        <v>522</v>
      </c>
      <c r="AG29" s="94">
        <v>502</v>
      </c>
      <c r="AH29" s="94">
        <v>483</v>
      </c>
      <c r="AI29" s="94">
        <v>464</v>
      </c>
      <c r="AJ29" s="94">
        <v>446</v>
      </c>
      <c r="AK29" s="94">
        <v>428</v>
      </c>
      <c r="AL29" s="94">
        <v>412</v>
      </c>
      <c r="AM29" s="94">
        <v>395</v>
      </c>
      <c r="AN29" s="94">
        <v>379</v>
      </c>
      <c r="AO29" s="94">
        <v>364</v>
      </c>
      <c r="AP29" s="94"/>
    </row>
    <row r="30" spans="1:42" x14ac:dyDescent="0.25">
      <c r="A30" s="91">
        <v>3</v>
      </c>
      <c r="B30" s="94">
        <v>1615</v>
      </c>
      <c r="C30" s="94">
        <v>1556</v>
      </c>
      <c r="D30" s="94">
        <v>1499</v>
      </c>
      <c r="E30" s="94">
        <v>1445</v>
      </c>
      <c r="F30" s="94">
        <v>1392</v>
      </c>
      <c r="G30" s="94">
        <v>1341</v>
      </c>
      <c r="H30" s="94">
        <v>1292</v>
      </c>
      <c r="I30" s="94">
        <v>1245</v>
      </c>
      <c r="J30" s="94">
        <v>1200</v>
      </c>
      <c r="K30" s="94">
        <v>1156</v>
      </c>
      <c r="L30" s="94">
        <v>1113</v>
      </c>
      <c r="M30" s="94">
        <v>1073</v>
      </c>
      <c r="N30" s="94">
        <v>1033</v>
      </c>
      <c r="O30" s="94">
        <v>995</v>
      </c>
      <c r="P30" s="94">
        <v>959</v>
      </c>
      <c r="Q30" s="94">
        <v>923</v>
      </c>
      <c r="R30" s="94">
        <v>889</v>
      </c>
      <c r="S30" s="94">
        <v>856</v>
      </c>
      <c r="T30" s="94">
        <v>825</v>
      </c>
      <c r="U30" s="94">
        <v>794</v>
      </c>
      <c r="V30" s="94">
        <v>765</v>
      </c>
      <c r="W30" s="94">
        <v>736</v>
      </c>
      <c r="X30" s="94">
        <v>708</v>
      </c>
      <c r="Y30" s="94">
        <v>682</v>
      </c>
      <c r="Z30" s="94">
        <v>656</v>
      </c>
      <c r="AA30" s="94">
        <v>632</v>
      </c>
      <c r="AB30" s="94">
        <v>608</v>
      </c>
      <c r="AC30" s="94">
        <v>585</v>
      </c>
      <c r="AD30" s="94">
        <v>562</v>
      </c>
      <c r="AE30" s="94">
        <v>541</v>
      </c>
      <c r="AF30" s="94">
        <v>520</v>
      </c>
      <c r="AG30" s="94">
        <v>500</v>
      </c>
      <c r="AH30" s="94">
        <v>481</v>
      </c>
      <c r="AI30" s="94">
        <v>462</v>
      </c>
      <c r="AJ30" s="94">
        <v>444</v>
      </c>
      <c r="AK30" s="94">
        <v>427</v>
      </c>
      <c r="AL30" s="94">
        <v>410</v>
      </c>
      <c r="AM30" s="94">
        <v>394</v>
      </c>
      <c r="AN30" s="94">
        <v>378</v>
      </c>
      <c r="AO30" s="94">
        <v>363</v>
      </c>
      <c r="AP30" s="94"/>
    </row>
    <row r="31" spans="1:42" x14ac:dyDescent="0.25">
      <c r="A31" s="91">
        <v>4</v>
      </c>
      <c r="B31" s="94">
        <v>1610</v>
      </c>
      <c r="C31" s="94">
        <v>1551</v>
      </c>
      <c r="D31" s="94">
        <v>1495</v>
      </c>
      <c r="E31" s="94">
        <v>1440</v>
      </c>
      <c r="F31" s="94">
        <v>1388</v>
      </c>
      <c r="G31" s="94">
        <v>1337</v>
      </c>
      <c r="H31" s="94">
        <v>1288</v>
      </c>
      <c r="I31" s="94">
        <v>1241</v>
      </c>
      <c r="J31" s="94">
        <v>1196</v>
      </c>
      <c r="K31" s="94">
        <v>1152</v>
      </c>
      <c r="L31" s="94">
        <v>1110</v>
      </c>
      <c r="M31" s="94">
        <v>1069</v>
      </c>
      <c r="N31" s="94">
        <v>1030</v>
      </c>
      <c r="O31" s="94">
        <v>992</v>
      </c>
      <c r="P31" s="94">
        <v>956</v>
      </c>
      <c r="Q31" s="94">
        <v>921</v>
      </c>
      <c r="R31" s="94">
        <v>887</v>
      </c>
      <c r="S31" s="94">
        <v>854</v>
      </c>
      <c r="T31" s="94">
        <v>822</v>
      </c>
      <c r="U31" s="94">
        <v>792</v>
      </c>
      <c r="V31" s="94">
        <v>762</v>
      </c>
      <c r="W31" s="94">
        <v>734</v>
      </c>
      <c r="X31" s="94">
        <v>706</v>
      </c>
      <c r="Y31" s="94">
        <v>680</v>
      </c>
      <c r="Z31" s="94">
        <v>654</v>
      </c>
      <c r="AA31" s="94">
        <v>630</v>
      </c>
      <c r="AB31" s="94">
        <v>606</v>
      </c>
      <c r="AC31" s="94">
        <v>583</v>
      </c>
      <c r="AD31" s="94">
        <v>561</v>
      </c>
      <c r="AE31" s="94">
        <v>539</v>
      </c>
      <c r="AF31" s="94">
        <v>519</v>
      </c>
      <c r="AG31" s="94">
        <v>499</v>
      </c>
      <c r="AH31" s="94">
        <v>480</v>
      </c>
      <c r="AI31" s="94">
        <v>461</v>
      </c>
      <c r="AJ31" s="94">
        <v>443</v>
      </c>
      <c r="AK31" s="94">
        <v>426</v>
      </c>
      <c r="AL31" s="94">
        <v>409</v>
      </c>
      <c r="AM31" s="94">
        <v>392</v>
      </c>
      <c r="AN31" s="94">
        <v>377</v>
      </c>
      <c r="AO31" s="94">
        <v>361</v>
      </c>
      <c r="AP31" s="94"/>
    </row>
    <row r="32" spans="1:42" x14ac:dyDescent="0.25">
      <c r="A32" s="91">
        <v>5</v>
      </c>
      <c r="B32" s="94">
        <v>1605</v>
      </c>
      <c r="C32" s="94">
        <v>1546</v>
      </c>
      <c r="D32" s="94">
        <v>1490</v>
      </c>
      <c r="E32" s="94">
        <v>1436</v>
      </c>
      <c r="F32" s="94">
        <v>1384</v>
      </c>
      <c r="G32" s="94">
        <v>1333</v>
      </c>
      <c r="H32" s="94">
        <v>1284</v>
      </c>
      <c r="I32" s="94">
        <v>1238</v>
      </c>
      <c r="J32" s="94">
        <v>1192</v>
      </c>
      <c r="K32" s="94">
        <v>1149</v>
      </c>
      <c r="L32" s="94">
        <v>1107</v>
      </c>
      <c r="M32" s="94">
        <v>1066</v>
      </c>
      <c r="N32" s="94">
        <v>1027</v>
      </c>
      <c r="O32" s="94">
        <v>989</v>
      </c>
      <c r="P32" s="94">
        <v>953</v>
      </c>
      <c r="Q32" s="94">
        <v>918</v>
      </c>
      <c r="R32" s="94">
        <v>884</v>
      </c>
      <c r="S32" s="94">
        <v>851</v>
      </c>
      <c r="T32" s="94">
        <v>820</v>
      </c>
      <c r="U32" s="94">
        <v>789</v>
      </c>
      <c r="V32" s="94">
        <v>760</v>
      </c>
      <c r="W32" s="94">
        <v>731</v>
      </c>
      <c r="X32" s="94">
        <v>704</v>
      </c>
      <c r="Y32" s="94">
        <v>678</v>
      </c>
      <c r="Z32" s="94">
        <v>652</v>
      </c>
      <c r="AA32" s="94">
        <v>628</v>
      </c>
      <c r="AB32" s="94">
        <v>604</v>
      </c>
      <c r="AC32" s="94">
        <v>581</v>
      </c>
      <c r="AD32" s="94">
        <v>559</v>
      </c>
      <c r="AE32" s="94">
        <v>538</v>
      </c>
      <c r="AF32" s="94">
        <v>517</v>
      </c>
      <c r="AG32" s="94">
        <v>497</v>
      </c>
      <c r="AH32" s="94">
        <v>478</v>
      </c>
      <c r="AI32" s="94">
        <v>459</v>
      </c>
      <c r="AJ32" s="94">
        <v>442</v>
      </c>
      <c r="AK32" s="94">
        <v>424</v>
      </c>
      <c r="AL32" s="94">
        <v>407</v>
      </c>
      <c r="AM32" s="94">
        <v>391</v>
      </c>
      <c r="AN32" s="94">
        <v>375</v>
      </c>
      <c r="AO32" s="94">
        <v>360</v>
      </c>
      <c r="AP32" s="94"/>
    </row>
    <row r="33" spans="1:42" x14ac:dyDescent="0.25">
      <c r="A33" s="91">
        <v>6</v>
      </c>
      <c r="B33" s="94">
        <v>1600</v>
      </c>
      <c r="C33" s="94">
        <v>1542</v>
      </c>
      <c r="D33" s="94">
        <v>1485</v>
      </c>
      <c r="E33" s="94">
        <v>1431</v>
      </c>
      <c r="F33" s="94">
        <v>1379</v>
      </c>
      <c r="G33" s="94">
        <v>1329</v>
      </c>
      <c r="H33" s="94">
        <v>1280</v>
      </c>
      <c r="I33" s="94">
        <v>1234</v>
      </c>
      <c r="J33" s="94">
        <v>1189</v>
      </c>
      <c r="K33" s="94">
        <v>1145</v>
      </c>
      <c r="L33" s="94">
        <v>1103</v>
      </c>
      <c r="M33" s="94">
        <v>1063</v>
      </c>
      <c r="N33" s="94">
        <v>1024</v>
      </c>
      <c r="O33" s="94">
        <v>986</v>
      </c>
      <c r="P33" s="94">
        <v>950</v>
      </c>
      <c r="Q33" s="94">
        <v>915</v>
      </c>
      <c r="R33" s="94">
        <v>881</v>
      </c>
      <c r="S33" s="94">
        <v>848</v>
      </c>
      <c r="T33" s="94">
        <v>817</v>
      </c>
      <c r="U33" s="94">
        <v>787</v>
      </c>
      <c r="V33" s="94">
        <v>757</v>
      </c>
      <c r="W33" s="94">
        <v>729</v>
      </c>
      <c r="X33" s="94">
        <v>702</v>
      </c>
      <c r="Y33" s="94">
        <v>675</v>
      </c>
      <c r="Z33" s="94">
        <v>650</v>
      </c>
      <c r="AA33" s="94">
        <v>626</v>
      </c>
      <c r="AB33" s="94">
        <v>602</v>
      </c>
      <c r="AC33" s="94">
        <v>579</v>
      </c>
      <c r="AD33" s="94">
        <v>557</v>
      </c>
      <c r="AE33" s="94">
        <v>536</v>
      </c>
      <c r="AF33" s="94">
        <v>515</v>
      </c>
      <c r="AG33" s="94">
        <v>496</v>
      </c>
      <c r="AH33" s="94">
        <v>476</v>
      </c>
      <c r="AI33" s="94">
        <v>458</v>
      </c>
      <c r="AJ33" s="94">
        <v>440</v>
      </c>
      <c r="AK33" s="94">
        <v>423</v>
      </c>
      <c r="AL33" s="94">
        <v>406</v>
      </c>
      <c r="AM33" s="94">
        <v>390</v>
      </c>
      <c r="AN33" s="94">
        <v>374</v>
      </c>
      <c r="AO33" s="94">
        <v>359</v>
      </c>
      <c r="AP33" s="94"/>
    </row>
    <row r="34" spans="1:42" x14ac:dyDescent="0.25">
      <c r="A34" s="91">
        <v>7</v>
      </c>
      <c r="B34" s="94">
        <v>1595</v>
      </c>
      <c r="C34" s="94">
        <v>1537</v>
      </c>
      <c r="D34" s="94">
        <v>1481</v>
      </c>
      <c r="E34" s="94">
        <v>1427</v>
      </c>
      <c r="F34" s="94">
        <v>1375</v>
      </c>
      <c r="G34" s="94">
        <v>1325</v>
      </c>
      <c r="H34" s="94">
        <v>1276</v>
      </c>
      <c r="I34" s="94">
        <v>1230</v>
      </c>
      <c r="J34" s="94">
        <v>1185</v>
      </c>
      <c r="K34" s="94">
        <v>1142</v>
      </c>
      <c r="L34" s="94">
        <v>1100</v>
      </c>
      <c r="M34" s="94">
        <v>1059</v>
      </c>
      <c r="N34" s="94">
        <v>1020</v>
      </c>
      <c r="O34" s="94">
        <v>983</v>
      </c>
      <c r="P34" s="94">
        <v>947</v>
      </c>
      <c r="Q34" s="94">
        <v>912</v>
      </c>
      <c r="R34" s="94">
        <v>878</v>
      </c>
      <c r="S34" s="94">
        <v>846</v>
      </c>
      <c r="T34" s="94">
        <v>814</v>
      </c>
      <c r="U34" s="94">
        <v>784</v>
      </c>
      <c r="V34" s="94">
        <v>755</v>
      </c>
      <c r="W34" s="94">
        <v>727</v>
      </c>
      <c r="X34" s="94">
        <v>700</v>
      </c>
      <c r="Y34" s="94">
        <v>673</v>
      </c>
      <c r="Z34" s="94">
        <v>648</v>
      </c>
      <c r="AA34" s="94">
        <v>624</v>
      </c>
      <c r="AB34" s="94">
        <v>600</v>
      </c>
      <c r="AC34" s="94">
        <v>577</v>
      </c>
      <c r="AD34" s="94">
        <v>555</v>
      </c>
      <c r="AE34" s="94">
        <v>534</v>
      </c>
      <c r="AF34" s="94">
        <v>514</v>
      </c>
      <c r="AG34" s="94">
        <v>494</v>
      </c>
      <c r="AH34" s="94">
        <v>475</v>
      </c>
      <c r="AI34" s="94">
        <v>456</v>
      </c>
      <c r="AJ34" s="94">
        <v>439</v>
      </c>
      <c r="AK34" s="94">
        <v>421</v>
      </c>
      <c r="AL34" s="94">
        <v>405</v>
      </c>
      <c r="AM34" s="94">
        <v>388</v>
      </c>
      <c r="AN34" s="94">
        <v>373</v>
      </c>
      <c r="AO34" s="94">
        <v>358</v>
      </c>
      <c r="AP34" s="94"/>
    </row>
    <row r="35" spans="1:42" x14ac:dyDescent="0.25">
      <c r="A35" s="91">
        <v>8</v>
      </c>
      <c r="B35" s="94">
        <v>1590</v>
      </c>
      <c r="C35" s="94">
        <v>1532</v>
      </c>
      <c r="D35" s="94">
        <v>1476</v>
      </c>
      <c r="E35" s="94">
        <v>1423</v>
      </c>
      <c r="F35" s="94">
        <v>1371</v>
      </c>
      <c r="G35" s="94">
        <v>1321</v>
      </c>
      <c r="H35" s="94">
        <v>1273</v>
      </c>
      <c r="I35" s="94">
        <v>1226</v>
      </c>
      <c r="J35" s="94">
        <v>1181</v>
      </c>
      <c r="K35" s="94">
        <v>1138</v>
      </c>
      <c r="L35" s="94">
        <v>1096</v>
      </c>
      <c r="M35" s="94">
        <v>1056</v>
      </c>
      <c r="N35" s="94">
        <v>1017</v>
      </c>
      <c r="O35" s="94">
        <v>980</v>
      </c>
      <c r="P35" s="94">
        <v>944</v>
      </c>
      <c r="Q35" s="94">
        <v>909</v>
      </c>
      <c r="R35" s="94">
        <v>875</v>
      </c>
      <c r="S35" s="94">
        <v>843</v>
      </c>
      <c r="T35" s="94">
        <v>812</v>
      </c>
      <c r="U35" s="94">
        <v>782</v>
      </c>
      <c r="V35" s="94">
        <v>753</v>
      </c>
      <c r="W35" s="94">
        <v>724</v>
      </c>
      <c r="X35" s="94">
        <v>697</v>
      </c>
      <c r="Y35" s="94">
        <v>671</v>
      </c>
      <c r="Z35" s="94">
        <v>646</v>
      </c>
      <c r="AA35" s="94">
        <v>622</v>
      </c>
      <c r="AB35" s="94">
        <v>598</v>
      </c>
      <c r="AC35" s="94">
        <v>575</v>
      </c>
      <c r="AD35" s="94">
        <v>553</v>
      </c>
      <c r="AE35" s="94">
        <v>532</v>
      </c>
      <c r="AF35" s="94">
        <v>512</v>
      </c>
      <c r="AG35" s="94">
        <v>492</v>
      </c>
      <c r="AH35" s="94">
        <v>473</v>
      </c>
      <c r="AI35" s="94">
        <v>455</v>
      </c>
      <c r="AJ35" s="94">
        <v>437</v>
      </c>
      <c r="AK35" s="94">
        <v>420</v>
      </c>
      <c r="AL35" s="94">
        <v>403</v>
      </c>
      <c r="AM35" s="94">
        <v>387</v>
      </c>
      <c r="AN35" s="94">
        <v>371</v>
      </c>
      <c r="AO35" s="94">
        <v>356</v>
      </c>
      <c r="AP35" s="94"/>
    </row>
    <row r="36" spans="1:42" x14ac:dyDescent="0.25">
      <c r="A36" s="91">
        <v>9</v>
      </c>
      <c r="B36" s="94">
        <v>1585</v>
      </c>
      <c r="C36" s="94">
        <v>1527</v>
      </c>
      <c r="D36" s="94">
        <v>1472</v>
      </c>
      <c r="E36" s="94">
        <v>1418</v>
      </c>
      <c r="F36" s="94">
        <v>1366</v>
      </c>
      <c r="G36" s="94">
        <v>1317</v>
      </c>
      <c r="H36" s="94">
        <v>1269</v>
      </c>
      <c r="I36" s="94">
        <v>1222</v>
      </c>
      <c r="J36" s="94">
        <v>1178</v>
      </c>
      <c r="K36" s="94">
        <v>1134</v>
      </c>
      <c r="L36" s="94">
        <v>1093</v>
      </c>
      <c r="M36" s="94">
        <v>1053</v>
      </c>
      <c r="N36" s="94">
        <v>1014</v>
      </c>
      <c r="O36" s="94">
        <v>977</v>
      </c>
      <c r="P36" s="94">
        <v>941</v>
      </c>
      <c r="Q36" s="94">
        <v>906</v>
      </c>
      <c r="R36" s="94">
        <v>873</v>
      </c>
      <c r="S36" s="94">
        <v>840</v>
      </c>
      <c r="T36" s="94">
        <v>809</v>
      </c>
      <c r="U36" s="94">
        <v>779</v>
      </c>
      <c r="V36" s="94">
        <v>750</v>
      </c>
      <c r="W36" s="94">
        <v>722</v>
      </c>
      <c r="X36" s="94">
        <v>695</v>
      </c>
      <c r="Y36" s="94">
        <v>669</v>
      </c>
      <c r="Z36" s="94">
        <v>644</v>
      </c>
      <c r="AA36" s="94">
        <v>620</v>
      </c>
      <c r="AB36" s="94">
        <v>596</v>
      </c>
      <c r="AC36" s="94">
        <v>573</v>
      </c>
      <c r="AD36" s="94">
        <v>552</v>
      </c>
      <c r="AE36" s="94">
        <v>531</v>
      </c>
      <c r="AF36" s="94">
        <v>510</v>
      </c>
      <c r="AG36" s="94">
        <v>491</v>
      </c>
      <c r="AH36" s="94">
        <v>472</v>
      </c>
      <c r="AI36" s="94">
        <v>453</v>
      </c>
      <c r="AJ36" s="94">
        <v>436</v>
      </c>
      <c r="AK36" s="94">
        <v>419</v>
      </c>
      <c r="AL36" s="94">
        <v>402</v>
      </c>
      <c r="AM36" s="94">
        <v>386</v>
      </c>
      <c r="AN36" s="94">
        <v>370</v>
      </c>
      <c r="AO36" s="94">
        <v>355</v>
      </c>
      <c r="AP36" s="94"/>
    </row>
    <row r="37" spans="1:42" x14ac:dyDescent="0.25">
      <c r="A37" s="91">
        <v>10</v>
      </c>
      <c r="B37" s="94">
        <v>1580</v>
      </c>
      <c r="C37" s="94">
        <v>1523</v>
      </c>
      <c r="D37" s="94">
        <v>1467</v>
      </c>
      <c r="E37" s="94">
        <v>1414</v>
      </c>
      <c r="F37" s="94">
        <v>1362</v>
      </c>
      <c r="G37" s="94">
        <v>1313</v>
      </c>
      <c r="H37" s="94">
        <v>1265</v>
      </c>
      <c r="I37" s="94">
        <v>1218</v>
      </c>
      <c r="J37" s="94">
        <v>1174</v>
      </c>
      <c r="K37" s="94">
        <v>1131</v>
      </c>
      <c r="L37" s="94">
        <v>1089</v>
      </c>
      <c r="M37" s="94">
        <v>1049</v>
      </c>
      <c r="N37" s="94">
        <v>1011</v>
      </c>
      <c r="O37" s="94">
        <v>974</v>
      </c>
      <c r="P37" s="94">
        <v>938</v>
      </c>
      <c r="Q37" s="94">
        <v>903</v>
      </c>
      <c r="R37" s="94">
        <v>870</v>
      </c>
      <c r="S37" s="94">
        <v>838</v>
      </c>
      <c r="T37" s="94">
        <v>807</v>
      </c>
      <c r="U37" s="94">
        <v>777</v>
      </c>
      <c r="V37" s="94">
        <v>748</v>
      </c>
      <c r="W37" s="94">
        <v>720</v>
      </c>
      <c r="X37" s="94">
        <v>693</v>
      </c>
      <c r="Y37" s="94">
        <v>667</v>
      </c>
      <c r="Z37" s="94">
        <v>642</v>
      </c>
      <c r="AA37" s="94">
        <v>618</v>
      </c>
      <c r="AB37" s="94">
        <v>594</v>
      </c>
      <c r="AC37" s="94">
        <v>572</v>
      </c>
      <c r="AD37" s="94">
        <v>550</v>
      </c>
      <c r="AE37" s="94">
        <v>529</v>
      </c>
      <c r="AF37" s="94">
        <v>509</v>
      </c>
      <c r="AG37" s="94">
        <v>489</v>
      </c>
      <c r="AH37" s="94">
        <v>470</v>
      </c>
      <c r="AI37" s="94">
        <v>452</v>
      </c>
      <c r="AJ37" s="94">
        <v>434</v>
      </c>
      <c r="AK37" s="94">
        <v>417</v>
      </c>
      <c r="AL37" s="94">
        <v>401</v>
      </c>
      <c r="AM37" s="94">
        <v>384</v>
      </c>
      <c r="AN37" s="94">
        <v>369</v>
      </c>
      <c r="AO37" s="94">
        <v>354</v>
      </c>
      <c r="AP37" s="94"/>
    </row>
    <row r="38" spans="1:42" x14ac:dyDescent="0.25">
      <c r="A38" s="91">
        <v>11</v>
      </c>
      <c r="B38" s="94">
        <v>1575</v>
      </c>
      <c r="C38" s="94">
        <v>1518</v>
      </c>
      <c r="D38" s="94">
        <v>1463</v>
      </c>
      <c r="E38" s="94">
        <v>1409</v>
      </c>
      <c r="F38" s="94">
        <v>1358</v>
      </c>
      <c r="G38" s="94">
        <v>1308</v>
      </c>
      <c r="H38" s="94">
        <v>1261</v>
      </c>
      <c r="I38" s="94">
        <v>1215</v>
      </c>
      <c r="J38" s="94">
        <v>1170</v>
      </c>
      <c r="K38" s="94">
        <v>1127</v>
      </c>
      <c r="L38" s="94">
        <v>1086</v>
      </c>
      <c r="M38" s="94">
        <v>1046</v>
      </c>
      <c r="N38" s="94">
        <v>1008</v>
      </c>
      <c r="O38" s="94">
        <v>971</v>
      </c>
      <c r="P38" s="94">
        <v>935</v>
      </c>
      <c r="Q38" s="94">
        <v>900</v>
      </c>
      <c r="R38" s="94">
        <v>867</v>
      </c>
      <c r="S38" s="94">
        <v>835</v>
      </c>
      <c r="T38" s="94">
        <v>804</v>
      </c>
      <c r="U38" s="94">
        <v>774</v>
      </c>
      <c r="V38" s="94">
        <v>745</v>
      </c>
      <c r="W38" s="94">
        <v>717</v>
      </c>
      <c r="X38" s="94">
        <v>691</v>
      </c>
      <c r="Y38" s="94">
        <v>665</v>
      </c>
      <c r="Z38" s="94">
        <v>640</v>
      </c>
      <c r="AA38" s="94">
        <v>616</v>
      </c>
      <c r="AB38" s="94">
        <v>592</v>
      </c>
      <c r="AC38" s="94">
        <v>570</v>
      </c>
      <c r="AD38" s="94">
        <v>548</v>
      </c>
      <c r="AE38" s="94">
        <v>527</v>
      </c>
      <c r="AF38" s="94">
        <v>507</v>
      </c>
      <c r="AG38" s="94">
        <v>487</v>
      </c>
      <c r="AH38" s="94">
        <v>469</v>
      </c>
      <c r="AI38" s="94">
        <v>450</v>
      </c>
      <c r="AJ38" s="94">
        <v>433</v>
      </c>
      <c r="AK38" s="94">
        <v>416</v>
      </c>
      <c r="AL38" s="94">
        <v>399</v>
      </c>
      <c r="AM38" s="94">
        <v>383</v>
      </c>
      <c r="AN38" s="94">
        <v>368</v>
      </c>
      <c r="AO38" s="94">
        <v>352</v>
      </c>
      <c r="AP38" s="94"/>
    </row>
    <row r="39" spans="1:42" x14ac:dyDescent="0.25">
      <c r="A39"/>
      <c r="B39"/>
    </row>
    <row r="40" spans="1:42" ht="27.65" customHeight="1" x14ac:dyDescent="0.25">
      <c r="A40"/>
      <c r="B40"/>
    </row>
    <row r="41" spans="1:42" x14ac:dyDescent="0.25">
      <c r="A41"/>
      <c r="B41"/>
    </row>
    <row r="42" spans="1:42" x14ac:dyDescent="0.25">
      <c r="A42"/>
      <c r="B42"/>
    </row>
    <row r="43" spans="1:42" x14ac:dyDescent="0.25">
      <c r="A43"/>
      <c r="B43"/>
    </row>
    <row r="44" spans="1:42" x14ac:dyDescent="0.25">
      <c r="A44"/>
      <c r="B44"/>
    </row>
    <row r="45" spans="1:42" x14ac:dyDescent="0.25">
      <c r="A45"/>
      <c r="B45"/>
    </row>
    <row r="46" spans="1:42" x14ac:dyDescent="0.25">
      <c r="A46"/>
      <c r="B46"/>
    </row>
    <row r="47" spans="1:42" x14ac:dyDescent="0.25">
      <c r="A47"/>
      <c r="B47"/>
    </row>
    <row r="48" spans="1:4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sheetData>
  <sheetProtection algorithmName="SHA-512" hashValue="YHzOc8laUbJuaYRjVz7Y+JpsfZoQ0txzPB8nW/DVJ7Xm32tMtDcStiEICDj01ncLGgZA9/hBbW7ybnio5NozpA==" saltValue="PlLab0KU0ytXZcT7N/49Gg==" spinCount="100000" sheet="1" objects="1" scenarios="1"/>
  <conditionalFormatting sqref="B26:AP38">
    <cfRule type="expression" dxfId="1293" priority="29" stopIfTrue="1">
      <formula>MOD(ROW(),2)=0</formula>
    </cfRule>
    <cfRule type="expression" dxfId="1292" priority="30" stopIfTrue="1">
      <formula>MOD(ROW(),2)&lt;&gt;0</formula>
    </cfRule>
  </conditionalFormatting>
  <conditionalFormatting sqref="A26:A38">
    <cfRule type="expression" dxfId="1291" priority="27" stopIfTrue="1">
      <formula>MOD(ROW(),2)=0</formula>
    </cfRule>
    <cfRule type="expression" dxfId="1290" priority="28" stopIfTrue="1">
      <formula>MOD(ROW(),2)&lt;&gt;0</formula>
    </cfRule>
  </conditionalFormatting>
  <conditionalFormatting sqref="A6:A21">
    <cfRule type="expression" dxfId="1289" priority="17" stopIfTrue="1">
      <formula>MOD(ROW(),2)=0</formula>
    </cfRule>
    <cfRule type="expression" dxfId="1288" priority="18" stopIfTrue="1">
      <formula>MOD(ROW(),2)&lt;&gt;0</formula>
    </cfRule>
  </conditionalFormatting>
  <conditionalFormatting sqref="D6:AP21">
    <cfRule type="expression" dxfId="1287" priority="19" stopIfTrue="1">
      <formula>MOD(ROW(),2)=0</formula>
    </cfRule>
    <cfRule type="expression" dxfId="1286" priority="20" stopIfTrue="1">
      <formula>MOD(ROW(),2)&lt;&gt;0</formula>
    </cfRule>
  </conditionalFormatting>
  <conditionalFormatting sqref="B6:C16">
    <cfRule type="expression" dxfId="1285" priority="9" stopIfTrue="1">
      <formula>MOD(ROW(),2)=0</formula>
    </cfRule>
    <cfRule type="expression" dxfId="1284" priority="10" stopIfTrue="1">
      <formula>MOD(ROW(),2)&lt;&gt;0</formula>
    </cfRule>
  </conditionalFormatting>
  <conditionalFormatting sqref="B18:C18 B17">
    <cfRule type="expression" dxfId="1283" priority="11" stopIfTrue="1">
      <formula>MOD(ROW(),2)=0</formula>
    </cfRule>
    <cfRule type="expression" dxfId="1282" priority="12" stopIfTrue="1">
      <formula>MOD(ROW(),2)&lt;&gt;0</formula>
    </cfRule>
  </conditionalFormatting>
  <conditionalFormatting sqref="C17">
    <cfRule type="expression" dxfId="1281" priority="7" stopIfTrue="1">
      <formula>MOD(ROW(),2)=0</formula>
    </cfRule>
    <cfRule type="expression" dxfId="1280" priority="8" stopIfTrue="1">
      <formula>MOD(ROW(),2)&lt;&gt;0</formula>
    </cfRule>
  </conditionalFormatting>
  <conditionalFormatting sqref="B20:B21">
    <cfRule type="expression" dxfId="1279" priority="3" stopIfTrue="1">
      <formula>MOD(ROW(),2)=0</formula>
    </cfRule>
    <cfRule type="expression" dxfId="1278" priority="4" stopIfTrue="1">
      <formula>MOD(ROW(),2)&lt;&gt;0</formula>
    </cfRule>
  </conditionalFormatting>
  <conditionalFormatting sqref="C19:C21">
    <cfRule type="expression" dxfId="1277" priority="5" stopIfTrue="1">
      <formula>MOD(ROW(),2)=0</formula>
    </cfRule>
    <cfRule type="expression" dxfId="1276" priority="6" stopIfTrue="1">
      <formula>MOD(ROW(),2)&lt;&gt;0</formula>
    </cfRule>
  </conditionalFormatting>
  <conditionalFormatting sqref="B19">
    <cfRule type="expression" dxfId="1275" priority="1" stopIfTrue="1">
      <formula>MOD(ROW(),2)=0</formula>
    </cfRule>
    <cfRule type="expression" dxfId="1274" priority="2" stopIfTrue="1">
      <formula>MOD(ROW(),2)&lt;&gt;0</formula>
    </cfRule>
  </conditionalFormatting>
  <hyperlinks>
    <hyperlink ref="B24" location="Assumptions!A1" display="Assumptions" xr:uid="{B63015E2-8B2F-48AE-9471-057DD364DE3A}"/>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codeName="Sheet89"/>
  <dimension ref="A1:S59"/>
  <sheetViews>
    <sheetView showGridLines="0" zoomScale="85" zoomScaleNormal="85" workbookViewId="0">
      <selection activeCell="A4" sqref="A4"/>
    </sheetView>
  </sheetViews>
  <sheetFormatPr defaultColWidth="10" defaultRowHeight="12.5" x14ac:dyDescent="0.25"/>
  <cols>
    <col min="1" max="1" width="31.6328125" style="28" customWidth="1"/>
    <col min="2" max="19" width="22.6328125" style="28" customWidth="1"/>
    <col min="20" max="16384" width="10" style="28"/>
  </cols>
  <sheetData>
    <row r="1" spans="1:19" ht="20" x14ac:dyDescent="0.4">
      <c r="A1" s="40" t="s">
        <v>0</v>
      </c>
      <c r="B1" s="41"/>
      <c r="C1" s="41"/>
      <c r="D1" s="41"/>
      <c r="E1" s="41"/>
      <c r="F1" s="41"/>
      <c r="G1" s="41"/>
      <c r="H1" s="41"/>
      <c r="I1" s="41"/>
      <c r="K1" s="84"/>
    </row>
    <row r="2" spans="1:19" ht="15.5" x14ac:dyDescent="0.35">
      <c r="A2" s="42" t="str">
        <f>IF(title="&gt; Enter workbook title here","Enter workbook title in Cover sheet",title)</f>
        <v>Police_S - Consolidated Factor Spreadsheet</v>
      </c>
      <c r="B2" s="43"/>
      <c r="C2" s="43"/>
      <c r="D2" s="43"/>
      <c r="E2" s="43"/>
      <c r="F2" s="43"/>
      <c r="G2" s="43"/>
      <c r="H2" s="43"/>
      <c r="I2" s="43"/>
    </row>
    <row r="3" spans="1:19" ht="15.5" x14ac:dyDescent="0.35">
      <c r="A3" s="156" t="str">
        <f>TABLE_FACTOR_TYPE_1&amp;" - x-"&amp;TABLE_SERIES_NUMBER_1</f>
        <v>Pension Debit - x-319</v>
      </c>
      <c r="B3" s="43"/>
      <c r="C3" s="43"/>
      <c r="D3" s="43"/>
      <c r="E3" s="43"/>
      <c r="F3" s="43"/>
      <c r="G3" s="43"/>
      <c r="H3" s="43"/>
      <c r="I3" s="43"/>
    </row>
    <row r="4" spans="1:19" x14ac:dyDescent="0.25">
      <c r="A4" s="45"/>
    </row>
    <row r="6" spans="1:19" ht="13" x14ac:dyDescent="0.3">
      <c r="A6" s="76" t="s">
        <v>606</v>
      </c>
      <c r="B6" s="78" t="s">
        <v>607</v>
      </c>
      <c r="C6" s="78"/>
      <c r="D6" s="109"/>
      <c r="E6" s="109"/>
      <c r="F6" s="109"/>
      <c r="G6" s="109"/>
      <c r="H6" s="109"/>
      <c r="I6" s="109"/>
      <c r="J6" s="109"/>
      <c r="K6" s="109"/>
      <c r="L6" s="109"/>
      <c r="M6" s="109"/>
      <c r="N6" s="109"/>
      <c r="O6" s="109"/>
      <c r="P6" s="109"/>
      <c r="Q6" s="109"/>
      <c r="R6" s="109"/>
      <c r="S6" s="109"/>
    </row>
    <row r="7" spans="1:19" x14ac:dyDescent="0.25">
      <c r="A7" s="77" t="s">
        <v>273</v>
      </c>
      <c r="B7" s="79" t="s">
        <v>72</v>
      </c>
      <c r="C7" s="79"/>
      <c r="D7" s="109"/>
      <c r="E7" s="109"/>
      <c r="F7" s="109"/>
      <c r="G7" s="109"/>
      <c r="H7" s="109"/>
      <c r="I7" s="109"/>
      <c r="J7" s="109"/>
      <c r="K7" s="109"/>
      <c r="L7" s="109"/>
      <c r="M7" s="109"/>
      <c r="N7" s="109"/>
      <c r="O7" s="109"/>
      <c r="P7" s="109"/>
      <c r="Q7" s="109"/>
      <c r="R7" s="109"/>
      <c r="S7" s="109"/>
    </row>
    <row r="8" spans="1:19" x14ac:dyDescent="0.25">
      <c r="A8" s="77" t="s">
        <v>274</v>
      </c>
      <c r="B8" s="79">
        <v>1987</v>
      </c>
      <c r="C8" s="79"/>
      <c r="D8" s="109"/>
      <c r="E8" s="109"/>
      <c r="F8" s="109"/>
      <c r="G8" s="109"/>
      <c r="H8" s="109"/>
      <c r="I8" s="109"/>
      <c r="J8" s="109"/>
      <c r="K8" s="109"/>
      <c r="L8" s="109"/>
      <c r="M8" s="109"/>
      <c r="N8" s="109"/>
      <c r="O8" s="109"/>
      <c r="P8" s="109"/>
      <c r="Q8" s="109"/>
      <c r="R8" s="109"/>
      <c r="S8" s="109"/>
    </row>
    <row r="9" spans="1:19" x14ac:dyDescent="0.25">
      <c r="A9" s="77" t="s">
        <v>275</v>
      </c>
      <c r="B9" s="79" t="s">
        <v>400</v>
      </c>
      <c r="C9" s="79"/>
      <c r="D9" s="109"/>
      <c r="E9" s="109"/>
      <c r="F9" s="109"/>
      <c r="G9" s="109"/>
      <c r="H9" s="109"/>
      <c r="I9" s="109"/>
      <c r="J9" s="109"/>
      <c r="K9" s="109"/>
      <c r="L9" s="109"/>
      <c r="M9" s="109"/>
      <c r="N9" s="109"/>
      <c r="O9" s="109"/>
      <c r="P9" s="109"/>
      <c r="Q9" s="109"/>
      <c r="R9" s="109"/>
      <c r="S9" s="109"/>
    </row>
    <row r="10" spans="1:19" ht="37.5" x14ac:dyDescent="0.25">
      <c r="A10" s="77" t="s">
        <v>6</v>
      </c>
      <c r="B10" s="79" t="s">
        <v>408</v>
      </c>
      <c r="C10" s="79"/>
      <c r="D10" s="109"/>
      <c r="E10" s="109"/>
      <c r="F10" s="109"/>
      <c r="G10" s="109"/>
      <c r="H10" s="109"/>
      <c r="I10" s="109"/>
      <c r="J10" s="109"/>
      <c r="K10" s="109"/>
      <c r="L10" s="109"/>
      <c r="M10" s="109"/>
      <c r="N10" s="109"/>
      <c r="O10" s="109"/>
      <c r="P10" s="109"/>
      <c r="Q10" s="109"/>
      <c r="R10" s="109"/>
      <c r="S10" s="109"/>
    </row>
    <row r="11" spans="1:19" x14ac:dyDescent="0.25">
      <c r="A11" s="77" t="s">
        <v>276</v>
      </c>
      <c r="B11" s="79" t="s">
        <v>308</v>
      </c>
      <c r="C11" s="79"/>
      <c r="D11" s="109"/>
      <c r="E11" s="109"/>
      <c r="F11" s="109"/>
      <c r="G11" s="109"/>
      <c r="H11" s="109"/>
      <c r="I11" s="109"/>
      <c r="J11" s="109"/>
      <c r="K11" s="109"/>
      <c r="L11" s="109"/>
      <c r="M11" s="109"/>
      <c r="N11" s="109"/>
      <c r="O11" s="109"/>
      <c r="P11" s="109"/>
      <c r="Q11" s="109"/>
      <c r="R11" s="109"/>
      <c r="S11" s="109"/>
    </row>
    <row r="12" spans="1:19" x14ac:dyDescent="0.25">
      <c r="A12" s="77" t="s">
        <v>277</v>
      </c>
      <c r="B12" s="79" t="s">
        <v>412</v>
      </c>
      <c r="C12" s="79"/>
      <c r="D12" s="109"/>
      <c r="E12" s="109"/>
      <c r="F12" s="109"/>
      <c r="G12" s="109"/>
      <c r="H12" s="109"/>
      <c r="I12" s="109"/>
      <c r="J12" s="109"/>
      <c r="K12" s="109"/>
      <c r="L12" s="109"/>
      <c r="M12" s="109"/>
      <c r="N12" s="109"/>
      <c r="O12" s="109"/>
      <c r="P12" s="109"/>
      <c r="Q12" s="109"/>
      <c r="R12" s="109"/>
      <c r="S12" s="109"/>
    </row>
    <row r="13" spans="1:19" x14ac:dyDescent="0.25">
      <c r="A13" s="77" t="s">
        <v>614</v>
      </c>
      <c r="B13" s="79">
        <v>2</v>
      </c>
      <c r="C13" s="79"/>
      <c r="D13" s="109"/>
      <c r="E13" s="109"/>
      <c r="F13" s="109"/>
      <c r="G13" s="109"/>
      <c r="H13" s="109"/>
      <c r="I13" s="109"/>
      <c r="J13" s="109"/>
      <c r="K13" s="109"/>
      <c r="L13" s="109"/>
      <c r="M13" s="109"/>
      <c r="N13" s="109"/>
      <c r="O13" s="109"/>
      <c r="P13" s="109"/>
      <c r="Q13" s="109"/>
      <c r="R13" s="109"/>
      <c r="S13" s="109"/>
    </row>
    <row r="14" spans="1:19" x14ac:dyDescent="0.25">
      <c r="A14" s="77" t="s">
        <v>279</v>
      </c>
      <c r="B14" s="79">
        <v>319</v>
      </c>
      <c r="C14" s="79"/>
      <c r="D14" s="109"/>
      <c r="E14" s="109"/>
      <c r="F14" s="109"/>
      <c r="G14" s="109"/>
      <c r="H14" s="109"/>
      <c r="I14" s="109"/>
      <c r="J14" s="109"/>
      <c r="K14" s="109"/>
      <c r="L14" s="109"/>
      <c r="M14" s="109"/>
      <c r="N14" s="109"/>
      <c r="O14" s="109"/>
      <c r="P14" s="109"/>
      <c r="Q14" s="109"/>
      <c r="R14" s="109"/>
      <c r="S14" s="109"/>
    </row>
    <row r="15" spans="1:19" x14ac:dyDescent="0.25">
      <c r="A15" s="77" t="s">
        <v>617</v>
      </c>
      <c r="B15" s="79">
        <v>319</v>
      </c>
      <c r="C15" s="79"/>
      <c r="D15" s="109"/>
      <c r="E15" s="109"/>
      <c r="F15" s="109"/>
      <c r="G15" s="109"/>
      <c r="H15" s="109"/>
      <c r="I15" s="109"/>
      <c r="J15" s="109"/>
      <c r="K15" s="109"/>
      <c r="L15" s="109"/>
      <c r="M15" s="109"/>
      <c r="N15" s="109"/>
      <c r="O15" s="109"/>
      <c r="P15" s="109"/>
      <c r="Q15" s="109"/>
      <c r="R15" s="109"/>
      <c r="S15" s="109"/>
    </row>
    <row r="16" spans="1:19" x14ac:dyDescent="0.25">
      <c r="A16" s="77" t="s">
        <v>281</v>
      </c>
      <c r="B16" s="79" t="s">
        <v>419</v>
      </c>
      <c r="C16" s="79"/>
      <c r="D16" s="109"/>
      <c r="E16" s="109"/>
      <c r="F16" s="109"/>
      <c r="G16" s="109"/>
      <c r="H16" s="109"/>
      <c r="I16" s="109"/>
      <c r="J16" s="109"/>
      <c r="K16" s="109"/>
      <c r="L16" s="109"/>
      <c r="M16" s="109"/>
      <c r="N16" s="109"/>
      <c r="O16" s="109"/>
      <c r="P16" s="109"/>
      <c r="Q16" s="109"/>
      <c r="R16" s="109"/>
      <c r="S16" s="109"/>
    </row>
    <row r="17" spans="1:19" x14ac:dyDescent="0.25">
      <c r="A17" s="77" t="s">
        <v>282</v>
      </c>
      <c r="B17" s="203"/>
      <c r="C17" s="203"/>
      <c r="D17" s="109"/>
      <c r="E17" s="109"/>
      <c r="F17" s="109"/>
      <c r="G17" s="109"/>
      <c r="H17" s="109"/>
      <c r="I17" s="109"/>
      <c r="J17" s="109"/>
      <c r="K17" s="109"/>
      <c r="L17" s="109"/>
      <c r="M17" s="109"/>
      <c r="N17" s="109"/>
      <c r="O17" s="109"/>
      <c r="P17" s="109"/>
      <c r="Q17" s="109"/>
      <c r="R17" s="109"/>
      <c r="S17" s="109"/>
    </row>
    <row r="18" spans="1:19" x14ac:dyDescent="0.25">
      <c r="A18" s="77" t="s">
        <v>283</v>
      </c>
      <c r="B18" s="142" t="str">
        <f>"24 May 2023"</f>
        <v>24 May 2023</v>
      </c>
      <c r="C18" s="79"/>
      <c r="D18" s="109"/>
      <c r="E18" s="109"/>
      <c r="F18" s="109"/>
      <c r="G18" s="109"/>
      <c r="H18" s="109"/>
      <c r="I18" s="109"/>
      <c r="J18" s="109"/>
      <c r="K18" s="109"/>
      <c r="L18" s="109"/>
      <c r="M18" s="109"/>
      <c r="N18" s="109"/>
      <c r="O18" s="109"/>
      <c r="P18" s="109"/>
      <c r="Q18" s="109"/>
      <c r="R18" s="109"/>
      <c r="S18" s="109"/>
    </row>
    <row r="19" spans="1:19" x14ac:dyDescent="0.25">
      <c r="A19" s="77" t="s">
        <v>284</v>
      </c>
      <c r="B19" s="142">
        <v>45014</v>
      </c>
      <c r="C19" s="79"/>
      <c r="D19" s="109"/>
      <c r="E19" s="109"/>
      <c r="F19" s="109"/>
      <c r="G19" s="109"/>
      <c r="H19" s="109"/>
      <c r="I19" s="109"/>
      <c r="J19" s="109"/>
      <c r="K19" s="109"/>
      <c r="L19" s="109"/>
      <c r="M19" s="109"/>
      <c r="N19" s="109"/>
      <c r="O19" s="109"/>
      <c r="P19" s="109"/>
      <c r="Q19" s="109"/>
      <c r="R19" s="109"/>
      <c r="S19" s="109"/>
    </row>
    <row r="20" spans="1:19" x14ac:dyDescent="0.25">
      <c r="A20" s="77" t="s">
        <v>285</v>
      </c>
      <c r="B20" s="79" t="s">
        <v>293</v>
      </c>
      <c r="C20" s="79"/>
      <c r="D20" s="109"/>
      <c r="E20" s="109"/>
      <c r="F20" s="109"/>
      <c r="G20" s="109"/>
      <c r="H20" s="109"/>
      <c r="I20" s="109"/>
      <c r="J20" s="109"/>
      <c r="K20" s="109"/>
      <c r="L20" s="109"/>
      <c r="M20" s="109"/>
      <c r="N20" s="109"/>
      <c r="O20" s="109"/>
      <c r="P20" s="109"/>
      <c r="Q20" s="109"/>
      <c r="R20" s="109"/>
      <c r="S20" s="109"/>
    </row>
    <row r="21" spans="1:19" x14ac:dyDescent="0.25">
      <c r="A21" s="77" t="s">
        <v>689</v>
      </c>
      <c r="B21" s="79" t="s">
        <v>294</v>
      </c>
      <c r="C21" s="79"/>
      <c r="D21" s="109"/>
      <c r="E21" s="109"/>
      <c r="F21" s="109"/>
      <c r="G21" s="109"/>
      <c r="H21" s="109"/>
      <c r="I21" s="109"/>
      <c r="J21" s="109"/>
      <c r="K21" s="109"/>
      <c r="L21" s="109"/>
      <c r="M21" s="109"/>
      <c r="N21" s="109"/>
      <c r="O21" s="109"/>
      <c r="P21" s="109"/>
      <c r="Q21" s="109"/>
      <c r="R21" s="109"/>
      <c r="S21" s="109"/>
    </row>
    <row r="23" spans="1:19" x14ac:dyDescent="0.25">
      <c r="B23" s="84" t="str">
        <f>HYPERLINK("#'Factor List'!A1","Back to Factor List")</f>
        <v>Back to Factor List</v>
      </c>
    </row>
    <row r="24" spans="1:19" x14ac:dyDescent="0.25">
      <c r="B24" s="84" t="str">
        <f>HYPERLINK("#'Assumptions'!A1","Assumptions")</f>
        <v>Assumptions</v>
      </c>
    </row>
    <row r="26" spans="1:19" ht="13" x14ac:dyDescent="0.25">
      <c r="A26" s="90" t="s">
        <v>711</v>
      </c>
      <c r="B26" s="90">
        <v>48</v>
      </c>
      <c r="C26" s="90">
        <v>49</v>
      </c>
      <c r="D26" s="90">
        <v>50</v>
      </c>
      <c r="E26" s="90">
        <v>51</v>
      </c>
      <c r="F26" s="90">
        <v>52</v>
      </c>
      <c r="G26" s="90">
        <v>53</v>
      </c>
      <c r="H26" s="90">
        <v>54</v>
      </c>
      <c r="I26" s="90">
        <v>55</v>
      </c>
      <c r="J26" s="90">
        <v>56</v>
      </c>
      <c r="K26" s="90">
        <v>57</v>
      </c>
      <c r="L26" s="90">
        <v>58</v>
      </c>
      <c r="M26" s="90">
        <v>59</v>
      </c>
      <c r="N26" s="90">
        <v>60</v>
      </c>
      <c r="O26" s="90">
        <v>61</v>
      </c>
      <c r="P26" s="90">
        <v>62</v>
      </c>
      <c r="Q26" s="90">
        <v>63</v>
      </c>
      <c r="R26" s="90">
        <v>64</v>
      </c>
      <c r="S26" s="90">
        <v>65</v>
      </c>
    </row>
    <row r="27" spans="1:19" x14ac:dyDescent="0.25">
      <c r="A27" s="91">
        <v>0</v>
      </c>
      <c r="B27" s="92">
        <v>21.24</v>
      </c>
      <c r="C27" s="92">
        <v>21.59</v>
      </c>
      <c r="D27" s="92">
        <v>21.95</v>
      </c>
      <c r="E27" s="92">
        <v>22.32</v>
      </c>
      <c r="F27" s="92">
        <v>22.69</v>
      </c>
      <c r="G27" s="92">
        <v>23.08</v>
      </c>
      <c r="H27" s="92">
        <v>23.48</v>
      </c>
      <c r="I27" s="92">
        <v>23.88</v>
      </c>
      <c r="J27" s="92">
        <v>24.3</v>
      </c>
      <c r="K27" s="92">
        <v>24.73</v>
      </c>
      <c r="L27" s="92">
        <v>25.17</v>
      </c>
      <c r="M27" s="92">
        <v>25.62</v>
      </c>
      <c r="N27" s="92">
        <v>26.08</v>
      </c>
      <c r="O27" s="92">
        <v>26.56</v>
      </c>
      <c r="P27" s="92">
        <v>27.04</v>
      </c>
      <c r="Q27" s="92">
        <v>27.55</v>
      </c>
      <c r="R27" s="92">
        <v>28.06</v>
      </c>
      <c r="S27" s="92">
        <v>28.6</v>
      </c>
    </row>
    <row r="28" spans="1:19" x14ac:dyDescent="0.25">
      <c r="A28" s="91">
        <v>1</v>
      </c>
      <c r="B28" s="92">
        <v>21.27</v>
      </c>
      <c r="C28" s="92">
        <v>21.62</v>
      </c>
      <c r="D28" s="92">
        <v>21.98</v>
      </c>
      <c r="E28" s="92">
        <v>22.35</v>
      </c>
      <c r="F28" s="92">
        <v>22.72</v>
      </c>
      <c r="G28" s="92">
        <v>23.11</v>
      </c>
      <c r="H28" s="92">
        <v>23.51</v>
      </c>
      <c r="I28" s="92">
        <v>23.92</v>
      </c>
      <c r="J28" s="92">
        <v>24.34</v>
      </c>
      <c r="K28" s="92">
        <v>24.77</v>
      </c>
      <c r="L28" s="92">
        <v>25.21</v>
      </c>
      <c r="M28" s="92">
        <v>25.66</v>
      </c>
      <c r="N28" s="92">
        <v>26.12</v>
      </c>
      <c r="O28" s="92">
        <v>26.6</v>
      </c>
      <c r="P28" s="92">
        <v>27.09</v>
      </c>
      <c r="Q28" s="92">
        <v>27.59</v>
      </c>
      <c r="R28" s="92">
        <v>28.11</v>
      </c>
      <c r="S28" s="92"/>
    </row>
    <row r="29" spans="1:19" x14ac:dyDescent="0.25">
      <c r="A29" s="91">
        <v>2</v>
      </c>
      <c r="B29" s="92">
        <v>21.3</v>
      </c>
      <c r="C29" s="92">
        <v>21.65</v>
      </c>
      <c r="D29" s="92">
        <v>22.01</v>
      </c>
      <c r="E29" s="92">
        <v>22.38</v>
      </c>
      <c r="F29" s="92">
        <v>22.76</v>
      </c>
      <c r="G29" s="92">
        <v>23.14</v>
      </c>
      <c r="H29" s="92">
        <v>23.54</v>
      </c>
      <c r="I29" s="92">
        <v>23.95</v>
      </c>
      <c r="J29" s="92">
        <v>24.37</v>
      </c>
      <c r="K29" s="92">
        <v>24.8</v>
      </c>
      <c r="L29" s="92">
        <v>25.25</v>
      </c>
      <c r="M29" s="92">
        <v>25.7</v>
      </c>
      <c r="N29" s="92">
        <v>26.16</v>
      </c>
      <c r="O29" s="92">
        <v>26.64</v>
      </c>
      <c r="P29" s="92">
        <v>27.13</v>
      </c>
      <c r="Q29" s="92">
        <v>27.63</v>
      </c>
      <c r="R29" s="92">
        <v>28.15</v>
      </c>
      <c r="S29" s="92"/>
    </row>
    <row r="30" spans="1:19" x14ac:dyDescent="0.25">
      <c r="A30" s="91">
        <v>3</v>
      </c>
      <c r="B30" s="92">
        <v>21.33</v>
      </c>
      <c r="C30" s="92">
        <v>21.68</v>
      </c>
      <c r="D30" s="92">
        <v>22.04</v>
      </c>
      <c r="E30" s="92">
        <v>22.41</v>
      </c>
      <c r="F30" s="92">
        <v>22.79</v>
      </c>
      <c r="G30" s="92">
        <v>23.18</v>
      </c>
      <c r="H30" s="92">
        <v>23.58</v>
      </c>
      <c r="I30" s="92">
        <v>23.99</v>
      </c>
      <c r="J30" s="92">
        <v>24.41</v>
      </c>
      <c r="K30" s="92">
        <v>24.84</v>
      </c>
      <c r="L30" s="92">
        <v>25.28</v>
      </c>
      <c r="M30" s="92">
        <v>25.74</v>
      </c>
      <c r="N30" s="92">
        <v>26.2</v>
      </c>
      <c r="O30" s="92">
        <v>26.68</v>
      </c>
      <c r="P30" s="92">
        <v>27.17</v>
      </c>
      <c r="Q30" s="92">
        <v>27.68</v>
      </c>
      <c r="R30" s="92">
        <v>28.2</v>
      </c>
      <c r="S30" s="92"/>
    </row>
    <row r="31" spans="1:19" x14ac:dyDescent="0.25">
      <c r="A31" s="91">
        <v>4</v>
      </c>
      <c r="B31" s="92">
        <v>21.36</v>
      </c>
      <c r="C31" s="92">
        <v>21.71</v>
      </c>
      <c r="D31" s="92">
        <v>22.07</v>
      </c>
      <c r="E31" s="92">
        <v>22.44</v>
      </c>
      <c r="F31" s="92">
        <v>22.82</v>
      </c>
      <c r="G31" s="92">
        <v>23.21</v>
      </c>
      <c r="H31" s="92">
        <v>23.61</v>
      </c>
      <c r="I31" s="92">
        <v>24.02</v>
      </c>
      <c r="J31" s="92">
        <v>24.45</v>
      </c>
      <c r="K31" s="92">
        <v>24.88</v>
      </c>
      <c r="L31" s="92">
        <v>25.32</v>
      </c>
      <c r="M31" s="92">
        <v>25.77</v>
      </c>
      <c r="N31" s="92">
        <v>26.24</v>
      </c>
      <c r="O31" s="92">
        <v>26.72</v>
      </c>
      <c r="P31" s="92">
        <v>27.21</v>
      </c>
      <c r="Q31" s="92">
        <v>27.72</v>
      </c>
      <c r="R31" s="92">
        <v>28.24</v>
      </c>
      <c r="S31" s="92"/>
    </row>
    <row r="32" spans="1:19" x14ac:dyDescent="0.25">
      <c r="A32" s="91">
        <v>5</v>
      </c>
      <c r="B32" s="92">
        <v>21.38</v>
      </c>
      <c r="C32" s="92">
        <v>21.74</v>
      </c>
      <c r="D32" s="92">
        <v>22.1</v>
      </c>
      <c r="E32" s="92">
        <v>22.47</v>
      </c>
      <c r="F32" s="92">
        <v>22.85</v>
      </c>
      <c r="G32" s="92">
        <v>23.24</v>
      </c>
      <c r="H32" s="92">
        <v>23.65</v>
      </c>
      <c r="I32" s="92">
        <v>24.06</v>
      </c>
      <c r="J32" s="92">
        <v>24.48</v>
      </c>
      <c r="K32" s="92">
        <v>24.91</v>
      </c>
      <c r="L32" s="92">
        <v>25.36</v>
      </c>
      <c r="M32" s="92">
        <v>25.81</v>
      </c>
      <c r="N32" s="92">
        <v>26.28</v>
      </c>
      <c r="O32" s="92">
        <v>26.76</v>
      </c>
      <c r="P32" s="92">
        <v>27.25</v>
      </c>
      <c r="Q32" s="92">
        <v>27.76</v>
      </c>
      <c r="R32" s="92">
        <v>28.29</v>
      </c>
      <c r="S32" s="92"/>
    </row>
    <row r="33" spans="1:19" x14ac:dyDescent="0.25">
      <c r="A33" s="91">
        <v>6</v>
      </c>
      <c r="B33" s="92">
        <v>21.41</v>
      </c>
      <c r="C33" s="92">
        <v>21.77</v>
      </c>
      <c r="D33" s="92">
        <v>22.13</v>
      </c>
      <c r="E33" s="92">
        <v>22.5</v>
      </c>
      <c r="F33" s="92">
        <v>22.89</v>
      </c>
      <c r="G33" s="92">
        <v>23.28</v>
      </c>
      <c r="H33" s="92">
        <v>23.68</v>
      </c>
      <c r="I33" s="92">
        <v>24.09</v>
      </c>
      <c r="J33" s="92">
        <v>24.52</v>
      </c>
      <c r="K33" s="92">
        <v>24.95</v>
      </c>
      <c r="L33" s="92">
        <v>25.4</v>
      </c>
      <c r="M33" s="92">
        <v>25.85</v>
      </c>
      <c r="N33" s="92">
        <v>26.32</v>
      </c>
      <c r="O33" s="92">
        <v>26.8</v>
      </c>
      <c r="P33" s="92">
        <v>27.3</v>
      </c>
      <c r="Q33" s="92">
        <v>27.8</v>
      </c>
      <c r="R33" s="92">
        <v>28.33</v>
      </c>
      <c r="S33" s="92"/>
    </row>
    <row r="34" spans="1:19" x14ac:dyDescent="0.25">
      <c r="A34" s="91">
        <v>7</v>
      </c>
      <c r="B34" s="92">
        <v>21.44</v>
      </c>
      <c r="C34" s="92">
        <v>21.8</v>
      </c>
      <c r="D34" s="92">
        <v>22.16</v>
      </c>
      <c r="E34" s="92">
        <v>22.54</v>
      </c>
      <c r="F34" s="92">
        <v>22.92</v>
      </c>
      <c r="G34" s="92">
        <v>23.31</v>
      </c>
      <c r="H34" s="92">
        <v>23.71</v>
      </c>
      <c r="I34" s="92">
        <v>24.13</v>
      </c>
      <c r="J34" s="92">
        <v>24.55</v>
      </c>
      <c r="K34" s="92">
        <v>24.99</v>
      </c>
      <c r="L34" s="92">
        <v>25.43</v>
      </c>
      <c r="M34" s="92">
        <v>25.89</v>
      </c>
      <c r="N34" s="92">
        <v>26.36</v>
      </c>
      <c r="O34" s="92">
        <v>26.84</v>
      </c>
      <c r="P34" s="92">
        <v>27.34</v>
      </c>
      <c r="Q34" s="92">
        <v>27.85</v>
      </c>
      <c r="R34" s="92">
        <v>28.37</v>
      </c>
      <c r="S34" s="92"/>
    </row>
    <row r="35" spans="1:19" x14ac:dyDescent="0.25">
      <c r="A35" s="91">
        <v>8</v>
      </c>
      <c r="B35" s="92">
        <v>21.47</v>
      </c>
      <c r="C35" s="92">
        <v>21.83</v>
      </c>
      <c r="D35" s="92">
        <v>22.19</v>
      </c>
      <c r="E35" s="92">
        <v>22.57</v>
      </c>
      <c r="F35" s="92">
        <v>22.95</v>
      </c>
      <c r="G35" s="92">
        <v>23.34</v>
      </c>
      <c r="H35" s="92">
        <v>23.75</v>
      </c>
      <c r="I35" s="92">
        <v>24.16</v>
      </c>
      <c r="J35" s="92">
        <v>24.59</v>
      </c>
      <c r="K35" s="92">
        <v>25.02</v>
      </c>
      <c r="L35" s="92">
        <v>25.47</v>
      </c>
      <c r="M35" s="92">
        <v>25.93</v>
      </c>
      <c r="N35" s="92">
        <v>26.4</v>
      </c>
      <c r="O35" s="92">
        <v>26.88</v>
      </c>
      <c r="P35" s="92">
        <v>27.38</v>
      </c>
      <c r="Q35" s="92">
        <v>27.89</v>
      </c>
      <c r="R35" s="92">
        <v>28.42</v>
      </c>
      <c r="S35" s="92"/>
    </row>
    <row r="36" spans="1:19" x14ac:dyDescent="0.25">
      <c r="A36" s="91">
        <v>9</v>
      </c>
      <c r="B36" s="92">
        <v>21.5</v>
      </c>
      <c r="C36" s="92">
        <v>21.86</v>
      </c>
      <c r="D36" s="92">
        <v>22.22</v>
      </c>
      <c r="E36" s="92">
        <v>22.6</v>
      </c>
      <c r="F36" s="92">
        <v>22.98</v>
      </c>
      <c r="G36" s="92">
        <v>23.38</v>
      </c>
      <c r="H36" s="92">
        <v>23.78</v>
      </c>
      <c r="I36" s="92">
        <v>24.2</v>
      </c>
      <c r="J36" s="92">
        <v>24.62</v>
      </c>
      <c r="K36" s="92">
        <v>25.06</v>
      </c>
      <c r="L36" s="92">
        <v>25.51</v>
      </c>
      <c r="M36" s="92">
        <v>25.97</v>
      </c>
      <c r="N36" s="92">
        <v>26.44</v>
      </c>
      <c r="O36" s="92">
        <v>26.92</v>
      </c>
      <c r="P36" s="92">
        <v>27.42</v>
      </c>
      <c r="Q36" s="92">
        <v>27.93</v>
      </c>
      <c r="R36" s="92">
        <v>28.46</v>
      </c>
      <c r="S36" s="92"/>
    </row>
    <row r="37" spans="1:19" x14ac:dyDescent="0.25">
      <c r="A37" s="91">
        <v>10</v>
      </c>
      <c r="B37" s="92">
        <v>21.53</v>
      </c>
      <c r="C37" s="92">
        <v>21.89</v>
      </c>
      <c r="D37" s="92">
        <v>22.25</v>
      </c>
      <c r="E37" s="92">
        <v>22.63</v>
      </c>
      <c r="F37" s="92">
        <v>23.01</v>
      </c>
      <c r="G37" s="92">
        <v>23.41</v>
      </c>
      <c r="H37" s="92">
        <v>23.82</v>
      </c>
      <c r="I37" s="92">
        <v>24.23</v>
      </c>
      <c r="J37" s="92">
        <v>24.66</v>
      </c>
      <c r="K37" s="92">
        <v>25.1</v>
      </c>
      <c r="L37" s="92">
        <v>25.55</v>
      </c>
      <c r="M37" s="92">
        <v>26.01</v>
      </c>
      <c r="N37" s="92">
        <v>26.48</v>
      </c>
      <c r="O37" s="92">
        <v>26.96</v>
      </c>
      <c r="P37" s="92">
        <v>27.46</v>
      </c>
      <c r="Q37" s="92">
        <v>27.98</v>
      </c>
      <c r="R37" s="92">
        <v>28.51</v>
      </c>
      <c r="S37" s="92"/>
    </row>
    <row r="38" spans="1:19" x14ac:dyDescent="0.25">
      <c r="A38" s="91">
        <v>11</v>
      </c>
      <c r="B38" s="92">
        <v>21.56</v>
      </c>
      <c r="C38" s="92">
        <v>21.92</v>
      </c>
      <c r="D38" s="92">
        <v>22.28</v>
      </c>
      <c r="E38" s="92">
        <v>22.66</v>
      </c>
      <c r="F38" s="92">
        <v>23.05</v>
      </c>
      <c r="G38" s="92">
        <v>23.44</v>
      </c>
      <c r="H38" s="92">
        <v>23.85</v>
      </c>
      <c r="I38" s="92">
        <v>24.27</v>
      </c>
      <c r="J38" s="92">
        <v>24.7</v>
      </c>
      <c r="K38" s="92">
        <v>25.13</v>
      </c>
      <c r="L38" s="92">
        <v>25.58</v>
      </c>
      <c r="M38" s="92">
        <v>26.04</v>
      </c>
      <c r="N38" s="92">
        <v>26.52</v>
      </c>
      <c r="O38" s="92">
        <v>27</v>
      </c>
      <c r="P38" s="92">
        <v>27.5</v>
      </c>
      <c r="Q38" s="92">
        <v>28.02</v>
      </c>
      <c r="R38" s="92">
        <v>28.55</v>
      </c>
      <c r="S38" s="92"/>
    </row>
    <row r="39" spans="1:19" x14ac:dyDescent="0.25">
      <c r="A39"/>
      <c r="B39"/>
    </row>
    <row r="40" spans="1:19" ht="27.65" customHeight="1" x14ac:dyDescent="0.25">
      <c r="A40"/>
      <c r="B40"/>
    </row>
    <row r="41" spans="1:19" x14ac:dyDescent="0.25">
      <c r="A41"/>
      <c r="B41"/>
    </row>
    <row r="42" spans="1:19" x14ac:dyDescent="0.25">
      <c r="A42"/>
      <c r="B42"/>
    </row>
    <row r="43" spans="1:19" x14ac:dyDescent="0.25">
      <c r="A43"/>
      <c r="B43"/>
    </row>
    <row r="44" spans="1:19" x14ac:dyDescent="0.25">
      <c r="A44"/>
      <c r="B44"/>
    </row>
    <row r="45" spans="1:19" x14ac:dyDescent="0.25">
      <c r="A45"/>
      <c r="B45"/>
    </row>
    <row r="46" spans="1:19" x14ac:dyDescent="0.25">
      <c r="A46"/>
      <c r="B46"/>
    </row>
    <row r="47" spans="1:19" x14ac:dyDescent="0.25">
      <c r="A47"/>
      <c r="B47"/>
    </row>
    <row r="48" spans="1:19"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sheetData>
  <sheetProtection algorithmName="SHA-512" hashValue="TCLRmwefPi8518vvynacNqSGE2mOl24Oj+tTPrtHvlLys627hVjpVmY6AaRFnSXCVt4fzR9uwsbBojj/U3w/EA==" saltValue="+H/v2SDer6Si3r/fByyWnA==" spinCount="100000" sheet="1" objects="1" scenarios="1"/>
  <conditionalFormatting sqref="B26:S38">
    <cfRule type="expression" dxfId="1273" priority="29" stopIfTrue="1">
      <formula>MOD(ROW(),2)=0</formula>
    </cfRule>
    <cfRule type="expression" dxfId="1272" priority="30" stopIfTrue="1">
      <formula>MOD(ROW(),2)&lt;&gt;0</formula>
    </cfRule>
  </conditionalFormatting>
  <conditionalFormatting sqref="A26:A38">
    <cfRule type="expression" dxfId="1271" priority="27" stopIfTrue="1">
      <formula>MOD(ROW(),2)=0</formula>
    </cfRule>
    <cfRule type="expression" dxfId="1270" priority="28" stopIfTrue="1">
      <formula>MOD(ROW(),2)&lt;&gt;0</formula>
    </cfRule>
  </conditionalFormatting>
  <conditionalFormatting sqref="A6:A21">
    <cfRule type="expression" dxfId="1269" priority="17" stopIfTrue="1">
      <formula>MOD(ROW(),2)=0</formula>
    </cfRule>
    <cfRule type="expression" dxfId="1268" priority="18" stopIfTrue="1">
      <formula>MOD(ROW(),2)&lt;&gt;0</formula>
    </cfRule>
  </conditionalFormatting>
  <conditionalFormatting sqref="D6:S21">
    <cfRule type="expression" dxfId="1267" priority="19" stopIfTrue="1">
      <formula>MOD(ROW(),2)=0</formula>
    </cfRule>
    <cfRule type="expression" dxfId="1266" priority="20" stopIfTrue="1">
      <formula>MOD(ROW(),2)&lt;&gt;0</formula>
    </cfRule>
  </conditionalFormatting>
  <conditionalFormatting sqref="B6:C16">
    <cfRule type="expression" dxfId="1265" priority="9" stopIfTrue="1">
      <formula>MOD(ROW(),2)=0</formula>
    </cfRule>
    <cfRule type="expression" dxfId="1264" priority="10" stopIfTrue="1">
      <formula>MOD(ROW(),2)&lt;&gt;0</formula>
    </cfRule>
  </conditionalFormatting>
  <conditionalFormatting sqref="B18:C18 B17">
    <cfRule type="expression" dxfId="1263" priority="11" stopIfTrue="1">
      <formula>MOD(ROW(),2)=0</formula>
    </cfRule>
    <cfRule type="expression" dxfId="1262" priority="12" stopIfTrue="1">
      <formula>MOD(ROW(),2)&lt;&gt;0</formula>
    </cfRule>
  </conditionalFormatting>
  <conditionalFormatting sqref="C17">
    <cfRule type="expression" dxfId="1261" priority="7" stopIfTrue="1">
      <formula>MOD(ROW(),2)=0</formula>
    </cfRule>
    <cfRule type="expression" dxfId="1260" priority="8" stopIfTrue="1">
      <formula>MOD(ROW(),2)&lt;&gt;0</formula>
    </cfRule>
  </conditionalFormatting>
  <conditionalFormatting sqref="B20:B21">
    <cfRule type="expression" dxfId="1259" priority="3" stopIfTrue="1">
      <formula>MOD(ROW(),2)=0</formula>
    </cfRule>
    <cfRule type="expression" dxfId="1258" priority="4" stopIfTrue="1">
      <formula>MOD(ROW(),2)&lt;&gt;0</formula>
    </cfRule>
  </conditionalFormatting>
  <conditionalFormatting sqref="C19:C21">
    <cfRule type="expression" dxfId="1257" priority="5" stopIfTrue="1">
      <formula>MOD(ROW(),2)=0</formula>
    </cfRule>
    <cfRule type="expression" dxfId="1256" priority="6" stopIfTrue="1">
      <formula>MOD(ROW(),2)&lt;&gt;0</formula>
    </cfRule>
  </conditionalFormatting>
  <conditionalFormatting sqref="B19">
    <cfRule type="expression" dxfId="1255" priority="1" stopIfTrue="1">
      <formula>MOD(ROW(),2)=0</formula>
    </cfRule>
    <cfRule type="expression" dxfId="1254" priority="2" stopIfTrue="1">
      <formula>MOD(ROW(),2)&lt;&gt;0</formula>
    </cfRule>
  </conditionalFormatting>
  <hyperlinks>
    <hyperlink ref="B24" location="Assumptions!A1" display="Assumptions" xr:uid="{143B8B35-AF74-435B-B1BD-7A210DE314B7}"/>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codeName="Sheet90"/>
  <dimension ref="A1:AP59"/>
  <sheetViews>
    <sheetView showGridLines="0" zoomScale="85" zoomScaleNormal="85" workbookViewId="0">
      <selection activeCell="A4" sqref="A4"/>
    </sheetView>
  </sheetViews>
  <sheetFormatPr defaultColWidth="10" defaultRowHeight="12.5" x14ac:dyDescent="0.25"/>
  <cols>
    <col min="1" max="1" width="31.6328125" style="28" customWidth="1"/>
    <col min="2" max="42" width="22.6328125" style="28" customWidth="1"/>
    <col min="43" max="16384" width="10" style="28"/>
  </cols>
  <sheetData>
    <row r="1" spans="1:42" ht="20" x14ac:dyDescent="0.4">
      <c r="A1" s="40" t="s">
        <v>0</v>
      </c>
      <c r="B1" s="41"/>
      <c r="C1" s="41"/>
      <c r="D1" s="41"/>
      <c r="E1" s="41"/>
      <c r="F1" s="41"/>
      <c r="G1" s="41"/>
      <c r="H1" s="41"/>
      <c r="I1" s="41"/>
      <c r="K1" s="84"/>
    </row>
    <row r="2" spans="1:42" ht="15.5" x14ac:dyDescent="0.35">
      <c r="A2" s="42" t="str">
        <f>IF(title="&gt; Enter workbook title here","Enter workbook title in Cover sheet",title)</f>
        <v>Police_S - Consolidated Factor Spreadsheet</v>
      </c>
      <c r="B2" s="43"/>
      <c r="C2" s="43"/>
      <c r="D2" s="43"/>
      <c r="E2" s="43"/>
      <c r="F2" s="43"/>
      <c r="G2" s="43"/>
      <c r="H2" s="43"/>
      <c r="I2" s="43"/>
    </row>
    <row r="3" spans="1:42" ht="15.5" x14ac:dyDescent="0.35">
      <c r="A3" s="156" t="str">
        <f>TABLE_FACTOR_TYPE_1&amp;" - x-"&amp;TABLE_SERIES_NUMBER_1</f>
        <v>Pension Debit - x-320</v>
      </c>
      <c r="B3" s="43"/>
      <c r="C3" s="43"/>
      <c r="D3" s="43"/>
      <c r="E3" s="43"/>
      <c r="F3" s="43"/>
      <c r="G3" s="43"/>
      <c r="H3" s="43"/>
      <c r="I3" s="43"/>
    </row>
    <row r="4" spans="1:42" x14ac:dyDescent="0.25">
      <c r="A4" s="45"/>
    </row>
    <row r="6" spans="1:42" ht="13" x14ac:dyDescent="0.3">
      <c r="A6" s="76" t="s">
        <v>606</v>
      </c>
      <c r="B6" s="78" t="s">
        <v>607</v>
      </c>
      <c r="C6" s="78"/>
      <c r="D6" s="109"/>
      <c r="E6" s="109"/>
      <c r="F6" s="109"/>
      <c r="G6" s="109"/>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9"/>
      <c r="AL6" s="109"/>
      <c r="AM6" s="109"/>
      <c r="AN6" s="109"/>
      <c r="AO6" s="109"/>
      <c r="AP6" s="109"/>
    </row>
    <row r="7" spans="1:42" x14ac:dyDescent="0.25">
      <c r="A7" s="77" t="s">
        <v>273</v>
      </c>
      <c r="B7" s="79" t="s">
        <v>72</v>
      </c>
      <c r="C7" s="79"/>
      <c r="D7" s="109"/>
      <c r="E7" s="109"/>
      <c r="F7" s="109"/>
      <c r="G7" s="109"/>
      <c r="H7" s="109"/>
      <c r="I7" s="109"/>
      <c r="J7" s="109"/>
      <c r="K7" s="109"/>
      <c r="L7" s="109"/>
      <c r="M7" s="109"/>
      <c r="N7" s="109"/>
      <c r="O7" s="109"/>
      <c r="P7" s="109"/>
      <c r="Q7" s="109"/>
      <c r="R7" s="109"/>
      <c r="S7" s="109"/>
      <c r="T7" s="109"/>
      <c r="U7" s="109"/>
      <c r="V7" s="109"/>
      <c r="W7" s="109"/>
      <c r="X7" s="109"/>
      <c r="Y7" s="109"/>
      <c r="Z7" s="109"/>
      <c r="AA7" s="109"/>
      <c r="AB7" s="109"/>
      <c r="AC7" s="109"/>
      <c r="AD7" s="109"/>
      <c r="AE7" s="109"/>
      <c r="AF7" s="109"/>
      <c r="AG7" s="109"/>
      <c r="AH7" s="109"/>
      <c r="AI7" s="109"/>
      <c r="AJ7" s="109"/>
      <c r="AK7" s="109"/>
      <c r="AL7" s="109"/>
      <c r="AM7" s="109"/>
      <c r="AN7" s="109"/>
      <c r="AO7" s="109"/>
      <c r="AP7" s="109"/>
    </row>
    <row r="8" spans="1:42" x14ac:dyDescent="0.25">
      <c r="A8" s="77" t="s">
        <v>274</v>
      </c>
      <c r="B8" s="79">
        <v>1987</v>
      </c>
      <c r="C8" s="79"/>
      <c r="D8" s="109"/>
      <c r="E8" s="109"/>
      <c r="F8" s="109"/>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109"/>
      <c r="AJ8" s="109"/>
      <c r="AK8" s="109"/>
      <c r="AL8" s="109"/>
      <c r="AM8" s="109"/>
      <c r="AN8" s="109"/>
      <c r="AO8" s="109"/>
      <c r="AP8" s="109"/>
    </row>
    <row r="9" spans="1:42" x14ac:dyDescent="0.25">
      <c r="A9" s="77" t="s">
        <v>275</v>
      </c>
      <c r="B9" s="79" t="s">
        <v>400</v>
      </c>
      <c r="C9" s="79"/>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9"/>
      <c r="AL9" s="109"/>
      <c r="AM9" s="109"/>
      <c r="AN9" s="109"/>
      <c r="AO9" s="109"/>
      <c r="AP9" s="109"/>
    </row>
    <row r="10" spans="1:42" ht="37.5" x14ac:dyDescent="0.25">
      <c r="A10" s="77" t="s">
        <v>6</v>
      </c>
      <c r="B10" s="79" t="s">
        <v>420</v>
      </c>
      <c r="C10" s="7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09"/>
      <c r="AL10" s="109"/>
      <c r="AM10" s="109"/>
      <c r="AN10" s="109"/>
      <c r="AO10" s="109"/>
      <c r="AP10" s="109"/>
    </row>
    <row r="11" spans="1:42" x14ac:dyDescent="0.25">
      <c r="A11" s="77" t="s">
        <v>276</v>
      </c>
      <c r="B11" s="79" t="s">
        <v>308</v>
      </c>
      <c r="C11" s="7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c r="AL11" s="109"/>
      <c r="AM11" s="109"/>
      <c r="AN11" s="109"/>
      <c r="AO11" s="109"/>
      <c r="AP11" s="109"/>
    </row>
    <row r="12" spans="1:42" x14ac:dyDescent="0.25">
      <c r="A12" s="77" t="s">
        <v>277</v>
      </c>
      <c r="B12" s="79" t="s">
        <v>412</v>
      </c>
      <c r="C12" s="7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9"/>
      <c r="AL12" s="109"/>
      <c r="AM12" s="109"/>
      <c r="AN12" s="109"/>
      <c r="AO12" s="109"/>
      <c r="AP12" s="109"/>
    </row>
    <row r="13" spans="1:42" x14ac:dyDescent="0.25">
      <c r="A13" s="77" t="s">
        <v>614</v>
      </c>
      <c r="B13" s="79">
        <v>2</v>
      </c>
      <c r="C13" s="79"/>
      <c r="D13" s="109"/>
      <c r="E13" s="109"/>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109"/>
      <c r="AL13" s="109"/>
      <c r="AM13" s="109"/>
      <c r="AN13" s="109"/>
      <c r="AO13" s="109"/>
      <c r="AP13" s="109"/>
    </row>
    <row r="14" spans="1:42" x14ac:dyDescent="0.25">
      <c r="A14" s="77" t="s">
        <v>279</v>
      </c>
      <c r="B14" s="79">
        <v>320</v>
      </c>
      <c r="C14" s="79"/>
      <c r="D14" s="109"/>
      <c r="E14" s="109"/>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row>
    <row r="15" spans="1:42" x14ac:dyDescent="0.25">
      <c r="A15" s="77" t="s">
        <v>617</v>
      </c>
      <c r="B15" s="79">
        <v>320</v>
      </c>
      <c r="C15" s="79"/>
      <c r="D15" s="109"/>
      <c r="E15" s="109"/>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109"/>
      <c r="AL15" s="109"/>
      <c r="AM15" s="109"/>
      <c r="AN15" s="109"/>
      <c r="AO15" s="109"/>
      <c r="AP15" s="109"/>
    </row>
    <row r="16" spans="1:42" x14ac:dyDescent="0.25">
      <c r="A16" s="77" t="s">
        <v>281</v>
      </c>
      <c r="B16" s="79" t="s">
        <v>422</v>
      </c>
      <c r="C16" s="7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09"/>
      <c r="AL16" s="109"/>
      <c r="AM16" s="109"/>
      <c r="AN16" s="109"/>
      <c r="AO16" s="109"/>
      <c r="AP16" s="109"/>
    </row>
    <row r="17" spans="1:42" x14ac:dyDescent="0.25">
      <c r="A17" s="77" t="s">
        <v>282</v>
      </c>
      <c r="B17" s="203"/>
      <c r="C17" s="203"/>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row>
    <row r="18" spans="1:42" x14ac:dyDescent="0.25">
      <c r="A18" s="77" t="s">
        <v>283</v>
      </c>
      <c r="B18" s="142" t="str">
        <f>"24 May 2023"</f>
        <v>24 May 2023</v>
      </c>
      <c r="C18" s="79"/>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109"/>
      <c r="AL18" s="109"/>
      <c r="AM18" s="109"/>
      <c r="AN18" s="109"/>
      <c r="AO18" s="109"/>
      <c r="AP18" s="109"/>
    </row>
    <row r="19" spans="1:42" x14ac:dyDescent="0.25">
      <c r="A19" s="77" t="s">
        <v>284</v>
      </c>
      <c r="B19" s="142">
        <v>45014</v>
      </c>
      <c r="C19" s="7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c r="AL19" s="109"/>
      <c r="AM19" s="109"/>
      <c r="AN19" s="109"/>
      <c r="AO19" s="109"/>
      <c r="AP19" s="109"/>
    </row>
    <row r="20" spans="1:42" x14ac:dyDescent="0.25">
      <c r="A20" s="77" t="s">
        <v>285</v>
      </c>
      <c r="B20" s="79" t="s">
        <v>293</v>
      </c>
      <c r="C20" s="79"/>
      <c r="D20" s="109"/>
      <c r="E20" s="109"/>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109"/>
      <c r="AL20" s="109"/>
      <c r="AM20" s="109"/>
      <c r="AN20" s="109"/>
      <c r="AO20" s="109"/>
      <c r="AP20" s="109"/>
    </row>
    <row r="21" spans="1:42" x14ac:dyDescent="0.25">
      <c r="A21" s="77" t="s">
        <v>689</v>
      </c>
      <c r="B21" s="79" t="s">
        <v>294</v>
      </c>
      <c r="C21" s="79"/>
      <c r="D21" s="109"/>
      <c r="E21" s="109"/>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109"/>
      <c r="AL21" s="109"/>
      <c r="AM21" s="109"/>
      <c r="AN21" s="109"/>
      <c r="AO21" s="109"/>
      <c r="AP21" s="109"/>
    </row>
    <row r="23" spans="1:42" x14ac:dyDescent="0.25">
      <c r="B23" s="84" t="str">
        <f>HYPERLINK("#'Factor List'!A1","Back to Factor List")</f>
        <v>Back to Factor List</v>
      </c>
    </row>
    <row r="24" spans="1:42" x14ac:dyDescent="0.25">
      <c r="B24" s="84" t="str">
        <f>HYPERLINK("#'Assumptions'!A1","Assumptions")</f>
        <v>Assumptions</v>
      </c>
    </row>
    <row r="26" spans="1:42" ht="13" x14ac:dyDescent="0.25">
      <c r="A26" s="90" t="s">
        <v>711</v>
      </c>
      <c r="B26" s="90">
        <v>25</v>
      </c>
      <c r="C26" s="90">
        <v>26</v>
      </c>
      <c r="D26" s="90">
        <v>27</v>
      </c>
      <c r="E26" s="90">
        <v>28</v>
      </c>
      <c r="F26" s="90">
        <v>29</v>
      </c>
      <c r="G26" s="90">
        <v>30</v>
      </c>
      <c r="H26" s="90">
        <v>31</v>
      </c>
      <c r="I26" s="90">
        <v>32</v>
      </c>
      <c r="J26" s="90">
        <v>33</v>
      </c>
      <c r="K26" s="90">
        <v>34</v>
      </c>
      <c r="L26" s="90">
        <v>35</v>
      </c>
      <c r="M26" s="90">
        <v>36</v>
      </c>
      <c r="N26" s="90">
        <v>37</v>
      </c>
      <c r="O26" s="90">
        <v>38</v>
      </c>
      <c r="P26" s="90">
        <v>39</v>
      </c>
      <c r="Q26" s="90">
        <v>40</v>
      </c>
      <c r="R26" s="90">
        <v>41</v>
      </c>
      <c r="S26" s="90">
        <v>42</v>
      </c>
      <c r="T26" s="90">
        <v>43</v>
      </c>
      <c r="U26" s="90">
        <v>44</v>
      </c>
      <c r="V26" s="90">
        <v>45</v>
      </c>
      <c r="W26" s="90">
        <v>46</v>
      </c>
      <c r="X26" s="90">
        <v>47</v>
      </c>
      <c r="Y26" s="90">
        <v>48</v>
      </c>
      <c r="Z26" s="90">
        <v>49</v>
      </c>
      <c r="AA26" s="90">
        <v>50</v>
      </c>
      <c r="AB26" s="90">
        <v>51</v>
      </c>
      <c r="AC26" s="90">
        <v>52</v>
      </c>
      <c r="AD26" s="90">
        <v>53</v>
      </c>
      <c r="AE26" s="90">
        <v>54</v>
      </c>
      <c r="AF26" s="90">
        <v>55</v>
      </c>
      <c r="AG26" s="90">
        <v>56</v>
      </c>
      <c r="AH26" s="90">
        <v>57</v>
      </c>
      <c r="AI26" s="90">
        <v>58</v>
      </c>
      <c r="AJ26" s="90">
        <v>59</v>
      </c>
      <c r="AK26" s="90">
        <v>60</v>
      </c>
      <c r="AL26" s="90">
        <v>61</v>
      </c>
      <c r="AM26" s="90">
        <v>62</v>
      </c>
      <c r="AN26" s="90">
        <v>63</v>
      </c>
      <c r="AO26" s="90">
        <v>64</v>
      </c>
      <c r="AP26" s="90">
        <v>65</v>
      </c>
    </row>
    <row r="27" spans="1:42" x14ac:dyDescent="0.25">
      <c r="A27" s="91">
        <v>0</v>
      </c>
      <c r="B27" s="92">
        <v>13.92</v>
      </c>
      <c r="C27" s="92">
        <v>14.12</v>
      </c>
      <c r="D27" s="92">
        <v>14.33</v>
      </c>
      <c r="E27" s="92">
        <v>14.54</v>
      </c>
      <c r="F27" s="92">
        <v>14.75</v>
      </c>
      <c r="G27" s="92">
        <v>14.97</v>
      </c>
      <c r="H27" s="92">
        <v>15.19</v>
      </c>
      <c r="I27" s="92">
        <v>15.42</v>
      </c>
      <c r="J27" s="92">
        <v>15.64</v>
      </c>
      <c r="K27" s="92">
        <v>15.88</v>
      </c>
      <c r="L27" s="92">
        <v>16.12</v>
      </c>
      <c r="M27" s="92">
        <v>16.36</v>
      </c>
      <c r="N27" s="92">
        <v>16.600000000000001</v>
      </c>
      <c r="O27" s="92">
        <v>16.86</v>
      </c>
      <c r="P27" s="92">
        <v>17.11</v>
      </c>
      <c r="Q27" s="92">
        <v>17.38</v>
      </c>
      <c r="R27" s="92">
        <v>17.64</v>
      </c>
      <c r="S27" s="92">
        <v>17.920000000000002</v>
      </c>
      <c r="T27" s="92">
        <v>18.2</v>
      </c>
      <c r="U27" s="92">
        <v>18.489999999999998</v>
      </c>
      <c r="V27" s="92">
        <v>18.78</v>
      </c>
      <c r="W27" s="92">
        <v>19.079999999999998</v>
      </c>
      <c r="X27" s="92">
        <v>19.39</v>
      </c>
      <c r="Y27" s="92">
        <v>19.71</v>
      </c>
      <c r="Z27" s="92">
        <v>20.04</v>
      </c>
      <c r="AA27" s="92">
        <v>20.38</v>
      </c>
      <c r="AB27" s="92">
        <v>20.73</v>
      </c>
      <c r="AC27" s="92">
        <v>21.09</v>
      </c>
      <c r="AD27" s="92">
        <v>21.46</v>
      </c>
      <c r="AE27" s="92">
        <v>21.85</v>
      </c>
      <c r="AF27" s="92">
        <v>22.24</v>
      </c>
      <c r="AG27" s="92">
        <v>22.66</v>
      </c>
      <c r="AH27" s="92">
        <v>23.08</v>
      </c>
      <c r="AI27" s="92">
        <v>23.52</v>
      </c>
      <c r="AJ27" s="92">
        <v>23.97</v>
      </c>
      <c r="AK27" s="92">
        <v>24.43</v>
      </c>
      <c r="AL27" s="92">
        <v>24.91</v>
      </c>
      <c r="AM27" s="92">
        <v>25.41</v>
      </c>
      <c r="AN27" s="92">
        <v>25.93</v>
      </c>
      <c r="AO27" s="92">
        <v>26.46</v>
      </c>
      <c r="AP27" s="92">
        <v>27.02</v>
      </c>
    </row>
    <row r="28" spans="1:42" x14ac:dyDescent="0.25">
      <c r="A28" s="91">
        <v>1</v>
      </c>
      <c r="B28" s="92">
        <v>13.94</v>
      </c>
      <c r="C28" s="92">
        <v>14.14</v>
      </c>
      <c r="D28" s="92">
        <v>14.35</v>
      </c>
      <c r="E28" s="92">
        <v>14.56</v>
      </c>
      <c r="F28" s="92">
        <v>14.77</v>
      </c>
      <c r="G28" s="92">
        <v>14.99</v>
      </c>
      <c r="H28" s="92">
        <v>15.21</v>
      </c>
      <c r="I28" s="92">
        <v>15.43</v>
      </c>
      <c r="J28" s="92">
        <v>15.66</v>
      </c>
      <c r="K28" s="92">
        <v>15.9</v>
      </c>
      <c r="L28" s="92">
        <v>16.14</v>
      </c>
      <c r="M28" s="92">
        <v>16.38</v>
      </c>
      <c r="N28" s="92">
        <v>16.63</v>
      </c>
      <c r="O28" s="92">
        <v>16.88</v>
      </c>
      <c r="P28" s="92">
        <v>17.14</v>
      </c>
      <c r="Q28" s="92">
        <v>17.399999999999999</v>
      </c>
      <c r="R28" s="92">
        <v>17.670000000000002</v>
      </c>
      <c r="S28" s="92">
        <v>17.940000000000001</v>
      </c>
      <c r="T28" s="92">
        <v>18.22</v>
      </c>
      <c r="U28" s="92">
        <v>18.510000000000002</v>
      </c>
      <c r="V28" s="92">
        <v>18.809999999999999</v>
      </c>
      <c r="W28" s="92">
        <v>19.11</v>
      </c>
      <c r="X28" s="92">
        <v>19.420000000000002</v>
      </c>
      <c r="Y28" s="92">
        <v>19.739999999999998</v>
      </c>
      <c r="Z28" s="92">
        <v>20.07</v>
      </c>
      <c r="AA28" s="92">
        <v>20.41</v>
      </c>
      <c r="AB28" s="92">
        <v>20.76</v>
      </c>
      <c r="AC28" s="92">
        <v>21.12</v>
      </c>
      <c r="AD28" s="92">
        <v>21.49</v>
      </c>
      <c r="AE28" s="92">
        <v>21.88</v>
      </c>
      <c r="AF28" s="92">
        <v>22.28</v>
      </c>
      <c r="AG28" s="92">
        <v>22.69</v>
      </c>
      <c r="AH28" s="92">
        <v>23.12</v>
      </c>
      <c r="AI28" s="92">
        <v>23.55</v>
      </c>
      <c r="AJ28" s="92">
        <v>24.01</v>
      </c>
      <c r="AK28" s="92">
        <v>24.47</v>
      </c>
      <c r="AL28" s="92">
        <v>24.96</v>
      </c>
      <c r="AM28" s="92">
        <v>25.46</v>
      </c>
      <c r="AN28" s="92">
        <v>25.97</v>
      </c>
      <c r="AO28" s="92">
        <v>26.51</v>
      </c>
      <c r="AP28" s="92"/>
    </row>
    <row r="29" spans="1:42" x14ac:dyDescent="0.25">
      <c r="A29" s="91">
        <v>2</v>
      </c>
      <c r="B29" s="92">
        <v>13.96</v>
      </c>
      <c r="C29" s="92">
        <v>14.16</v>
      </c>
      <c r="D29" s="92">
        <v>14.37</v>
      </c>
      <c r="E29" s="92">
        <v>14.58</v>
      </c>
      <c r="F29" s="92">
        <v>14.79</v>
      </c>
      <c r="G29" s="92">
        <v>15.01</v>
      </c>
      <c r="H29" s="92">
        <v>15.23</v>
      </c>
      <c r="I29" s="92">
        <v>15.45</v>
      </c>
      <c r="J29" s="92">
        <v>15.68</v>
      </c>
      <c r="K29" s="92">
        <v>15.92</v>
      </c>
      <c r="L29" s="92">
        <v>16.16</v>
      </c>
      <c r="M29" s="92">
        <v>16.399999999999999</v>
      </c>
      <c r="N29" s="92">
        <v>16.649999999999999</v>
      </c>
      <c r="O29" s="92">
        <v>16.899999999999999</v>
      </c>
      <c r="P29" s="92">
        <v>17.16</v>
      </c>
      <c r="Q29" s="92">
        <v>17.420000000000002</v>
      </c>
      <c r="R29" s="92">
        <v>17.690000000000001</v>
      </c>
      <c r="S29" s="92">
        <v>17.96</v>
      </c>
      <c r="T29" s="92">
        <v>18.25</v>
      </c>
      <c r="U29" s="92">
        <v>18.54</v>
      </c>
      <c r="V29" s="92">
        <v>18.829999999999998</v>
      </c>
      <c r="W29" s="92">
        <v>19.14</v>
      </c>
      <c r="X29" s="92">
        <v>19.45</v>
      </c>
      <c r="Y29" s="92">
        <v>19.77</v>
      </c>
      <c r="Z29" s="92">
        <v>20.100000000000001</v>
      </c>
      <c r="AA29" s="92">
        <v>20.440000000000001</v>
      </c>
      <c r="AB29" s="92">
        <v>20.79</v>
      </c>
      <c r="AC29" s="92">
        <v>21.15</v>
      </c>
      <c r="AD29" s="92">
        <v>21.53</v>
      </c>
      <c r="AE29" s="92">
        <v>21.91</v>
      </c>
      <c r="AF29" s="92">
        <v>22.31</v>
      </c>
      <c r="AG29" s="92">
        <v>22.73</v>
      </c>
      <c r="AH29" s="92">
        <v>23.15</v>
      </c>
      <c r="AI29" s="92">
        <v>23.59</v>
      </c>
      <c r="AJ29" s="92">
        <v>24.05</v>
      </c>
      <c r="AK29" s="92">
        <v>24.51</v>
      </c>
      <c r="AL29" s="92">
        <v>25</v>
      </c>
      <c r="AM29" s="92">
        <v>25.5</v>
      </c>
      <c r="AN29" s="92">
        <v>26.02</v>
      </c>
      <c r="AO29" s="92">
        <v>26.56</v>
      </c>
      <c r="AP29" s="92"/>
    </row>
    <row r="30" spans="1:42" x14ac:dyDescent="0.25">
      <c r="A30" s="91">
        <v>3</v>
      </c>
      <c r="B30" s="92">
        <v>13.97</v>
      </c>
      <c r="C30" s="92">
        <v>14.18</v>
      </c>
      <c r="D30" s="92">
        <v>14.38</v>
      </c>
      <c r="E30" s="92">
        <v>14.59</v>
      </c>
      <c r="F30" s="92">
        <v>14.81</v>
      </c>
      <c r="G30" s="92">
        <v>15.03</v>
      </c>
      <c r="H30" s="92">
        <v>15.25</v>
      </c>
      <c r="I30" s="92">
        <v>15.47</v>
      </c>
      <c r="J30" s="92">
        <v>15.7</v>
      </c>
      <c r="K30" s="92">
        <v>15.94</v>
      </c>
      <c r="L30" s="92">
        <v>16.18</v>
      </c>
      <c r="M30" s="92">
        <v>16.420000000000002</v>
      </c>
      <c r="N30" s="92">
        <v>16.670000000000002</v>
      </c>
      <c r="O30" s="92">
        <v>16.920000000000002</v>
      </c>
      <c r="P30" s="92">
        <v>17.18</v>
      </c>
      <c r="Q30" s="92">
        <v>17.440000000000001</v>
      </c>
      <c r="R30" s="92">
        <v>17.71</v>
      </c>
      <c r="S30" s="92">
        <v>17.989999999999998</v>
      </c>
      <c r="T30" s="92">
        <v>18.27</v>
      </c>
      <c r="U30" s="92">
        <v>18.559999999999999</v>
      </c>
      <c r="V30" s="92">
        <v>18.86</v>
      </c>
      <c r="W30" s="92">
        <v>19.16</v>
      </c>
      <c r="X30" s="92">
        <v>19.47</v>
      </c>
      <c r="Y30" s="92">
        <v>19.8</v>
      </c>
      <c r="Z30" s="92">
        <v>20.13</v>
      </c>
      <c r="AA30" s="92">
        <v>20.47</v>
      </c>
      <c r="AB30" s="92">
        <v>20.82</v>
      </c>
      <c r="AC30" s="92">
        <v>21.18</v>
      </c>
      <c r="AD30" s="92">
        <v>21.56</v>
      </c>
      <c r="AE30" s="92">
        <v>21.95</v>
      </c>
      <c r="AF30" s="92">
        <v>22.35</v>
      </c>
      <c r="AG30" s="92">
        <v>22.76</v>
      </c>
      <c r="AH30" s="92">
        <v>23.19</v>
      </c>
      <c r="AI30" s="92">
        <v>23.63</v>
      </c>
      <c r="AJ30" s="92">
        <v>24.08</v>
      </c>
      <c r="AK30" s="92">
        <v>24.55</v>
      </c>
      <c r="AL30" s="92">
        <v>25.04</v>
      </c>
      <c r="AM30" s="92">
        <v>25.54</v>
      </c>
      <c r="AN30" s="92">
        <v>26.06</v>
      </c>
      <c r="AO30" s="92">
        <v>26.6</v>
      </c>
      <c r="AP30" s="92"/>
    </row>
    <row r="31" spans="1:42" x14ac:dyDescent="0.25">
      <c r="A31" s="91">
        <v>4</v>
      </c>
      <c r="B31" s="92">
        <v>13.99</v>
      </c>
      <c r="C31" s="92">
        <v>14.19</v>
      </c>
      <c r="D31" s="92">
        <v>14.4</v>
      </c>
      <c r="E31" s="92">
        <v>14.61</v>
      </c>
      <c r="F31" s="92">
        <v>14.83</v>
      </c>
      <c r="G31" s="92">
        <v>15.04</v>
      </c>
      <c r="H31" s="92">
        <v>15.27</v>
      </c>
      <c r="I31" s="92">
        <v>15.49</v>
      </c>
      <c r="J31" s="92">
        <v>15.72</v>
      </c>
      <c r="K31" s="92">
        <v>15.96</v>
      </c>
      <c r="L31" s="92">
        <v>16.2</v>
      </c>
      <c r="M31" s="92">
        <v>16.440000000000001</v>
      </c>
      <c r="N31" s="92">
        <v>16.690000000000001</v>
      </c>
      <c r="O31" s="92">
        <v>16.940000000000001</v>
      </c>
      <c r="P31" s="92">
        <v>17.2</v>
      </c>
      <c r="Q31" s="92">
        <v>17.46</v>
      </c>
      <c r="R31" s="92">
        <v>17.739999999999998</v>
      </c>
      <c r="S31" s="92">
        <v>18.010000000000002</v>
      </c>
      <c r="T31" s="92">
        <v>18.29</v>
      </c>
      <c r="U31" s="92">
        <v>18.59</v>
      </c>
      <c r="V31" s="92">
        <v>18.88</v>
      </c>
      <c r="W31" s="92">
        <v>19.190000000000001</v>
      </c>
      <c r="X31" s="92">
        <v>19.5</v>
      </c>
      <c r="Y31" s="92">
        <v>19.82</v>
      </c>
      <c r="Z31" s="92">
        <v>20.16</v>
      </c>
      <c r="AA31" s="92">
        <v>20.5</v>
      </c>
      <c r="AB31" s="92">
        <v>20.85</v>
      </c>
      <c r="AC31" s="92">
        <v>21.21</v>
      </c>
      <c r="AD31" s="92">
        <v>21.59</v>
      </c>
      <c r="AE31" s="92">
        <v>21.98</v>
      </c>
      <c r="AF31" s="92">
        <v>22.38</v>
      </c>
      <c r="AG31" s="92">
        <v>22.8</v>
      </c>
      <c r="AH31" s="92">
        <v>23.23</v>
      </c>
      <c r="AI31" s="92">
        <v>23.67</v>
      </c>
      <c r="AJ31" s="92">
        <v>24.12</v>
      </c>
      <c r="AK31" s="92">
        <v>24.59</v>
      </c>
      <c r="AL31" s="92">
        <v>25.08</v>
      </c>
      <c r="AM31" s="92">
        <v>25.59</v>
      </c>
      <c r="AN31" s="92">
        <v>26.11</v>
      </c>
      <c r="AO31" s="92">
        <v>26.65</v>
      </c>
      <c r="AP31" s="92"/>
    </row>
    <row r="32" spans="1:42" x14ac:dyDescent="0.25">
      <c r="A32" s="91">
        <v>5</v>
      </c>
      <c r="B32" s="92">
        <v>14.01</v>
      </c>
      <c r="C32" s="92">
        <v>14.21</v>
      </c>
      <c r="D32" s="92">
        <v>14.42</v>
      </c>
      <c r="E32" s="92">
        <v>14.63</v>
      </c>
      <c r="F32" s="92">
        <v>14.84</v>
      </c>
      <c r="G32" s="92">
        <v>15.06</v>
      </c>
      <c r="H32" s="92">
        <v>15.28</v>
      </c>
      <c r="I32" s="92">
        <v>15.51</v>
      </c>
      <c r="J32" s="92">
        <v>15.74</v>
      </c>
      <c r="K32" s="92">
        <v>15.98</v>
      </c>
      <c r="L32" s="92">
        <v>16.22</v>
      </c>
      <c r="M32" s="92">
        <v>16.46</v>
      </c>
      <c r="N32" s="92">
        <v>16.71</v>
      </c>
      <c r="O32" s="92">
        <v>16.96</v>
      </c>
      <c r="P32" s="92">
        <v>17.22</v>
      </c>
      <c r="Q32" s="92">
        <v>17.489999999999998</v>
      </c>
      <c r="R32" s="92">
        <v>17.760000000000002</v>
      </c>
      <c r="S32" s="92">
        <v>18.04</v>
      </c>
      <c r="T32" s="92">
        <v>18.32</v>
      </c>
      <c r="U32" s="92">
        <v>18.61</v>
      </c>
      <c r="V32" s="92">
        <v>18.91</v>
      </c>
      <c r="W32" s="92">
        <v>19.21</v>
      </c>
      <c r="X32" s="92">
        <v>19.53</v>
      </c>
      <c r="Y32" s="92">
        <v>19.850000000000001</v>
      </c>
      <c r="Z32" s="92">
        <v>20.18</v>
      </c>
      <c r="AA32" s="92">
        <v>20.53</v>
      </c>
      <c r="AB32" s="92">
        <v>20.88</v>
      </c>
      <c r="AC32" s="92">
        <v>21.24</v>
      </c>
      <c r="AD32" s="92">
        <v>21.62</v>
      </c>
      <c r="AE32" s="92">
        <v>22.01</v>
      </c>
      <c r="AF32" s="92">
        <v>22.42</v>
      </c>
      <c r="AG32" s="92">
        <v>22.83</v>
      </c>
      <c r="AH32" s="92">
        <v>23.26</v>
      </c>
      <c r="AI32" s="92">
        <v>23.7</v>
      </c>
      <c r="AJ32" s="92">
        <v>24.16</v>
      </c>
      <c r="AK32" s="92">
        <v>24.63</v>
      </c>
      <c r="AL32" s="92">
        <v>25.12</v>
      </c>
      <c r="AM32" s="92">
        <v>25.63</v>
      </c>
      <c r="AN32" s="92">
        <v>26.15</v>
      </c>
      <c r="AO32" s="92">
        <v>26.7</v>
      </c>
      <c r="AP32" s="92"/>
    </row>
    <row r="33" spans="1:42" x14ac:dyDescent="0.25">
      <c r="A33" s="91">
        <v>6</v>
      </c>
      <c r="B33" s="92">
        <v>14.02</v>
      </c>
      <c r="C33" s="92">
        <v>14.23</v>
      </c>
      <c r="D33" s="92">
        <v>14.44</v>
      </c>
      <c r="E33" s="92">
        <v>14.65</v>
      </c>
      <c r="F33" s="92">
        <v>14.86</v>
      </c>
      <c r="G33" s="92">
        <v>15.08</v>
      </c>
      <c r="H33" s="92">
        <v>15.3</v>
      </c>
      <c r="I33" s="92">
        <v>15.53</v>
      </c>
      <c r="J33" s="92">
        <v>15.76</v>
      </c>
      <c r="K33" s="92">
        <v>16</v>
      </c>
      <c r="L33" s="92">
        <v>16.239999999999998</v>
      </c>
      <c r="M33" s="92">
        <v>16.48</v>
      </c>
      <c r="N33" s="92">
        <v>16.73</v>
      </c>
      <c r="O33" s="92">
        <v>16.98</v>
      </c>
      <c r="P33" s="92">
        <v>17.239999999999998</v>
      </c>
      <c r="Q33" s="92">
        <v>17.510000000000002</v>
      </c>
      <c r="R33" s="92">
        <v>17.78</v>
      </c>
      <c r="S33" s="92">
        <v>18.059999999999999</v>
      </c>
      <c r="T33" s="92">
        <v>18.34</v>
      </c>
      <c r="U33" s="92">
        <v>18.63</v>
      </c>
      <c r="V33" s="92">
        <v>18.93</v>
      </c>
      <c r="W33" s="92">
        <v>19.239999999999998</v>
      </c>
      <c r="X33" s="92">
        <v>19.55</v>
      </c>
      <c r="Y33" s="92">
        <v>19.88</v>
      </c>
      <c r="Z33" s="92">
        <v>20.21</v>
      </c>
      <c r="AA33" s="92">
        <v>20.56</v>
      </c>
      <c r="AB33" s="92">
        <v>20.91</v>
      </c>
      <c r="AC33" s="92">
        <v>21.28</v>
      </c>
      <c r="AD33" s="92">
        <v>21.65</v>
      </c>
      <c r="AE33" s="92">
        <v>22.05</v>
      </c>
      <c r="AF33" s="92">
        <v>22.45</v>
      </c>
      <c r="AG33" s="92">
        <v>22.87</v>
      </c>
      <c r="AH33" s="92">
        <v>23.3</v>
      </c>
      <c r="AI33" s="92">
        <v>23.74</v>
      </c>
      <c r="AJ33" s="92">
        <v>24.2</v>
      </c>
      <c r="AK33" s="92">
        <v>24.67</v>
      </c>
      <c r="AL33" s="92">
        <v>25.16</v>
      </c>
      <c r="AM33" s="92">
        <v>25.67</v>
      </c>
      <c r="AN33" s="92">
        <v>26.2</v>
      </c>
      <c r="AO33" s="92">
        <v>26.74</v>
      </c>
      <c r="AP33" s="92"/>
    </row>
    <row r="34" spans="1:42" x14ac:dyDescent="0.25">
      <c r="A34" s="91">
        <v>7</v>
      </c>
      <c r="B34" s="92">
        <v>14.04</v>
      </c>
      <c r="C34" s="92">
        <v>14.24</v>
      </c>
      <c r="D34" s="92">
        <v>14.45</v>
      </c>
      <c r="E34" s="92">
        <v>14.66</v>
      </c>
      <c r="F34" s="92">
        <v>14.88</v>
      </c>
      <c r="G34" s="92">
        <v>15.1</v>
      </c>
      <c r="H34" s="92">
        <v>15.32</v>
      </c>
      <c r="I34" s="92">
        <v>15.55</v>
      </c>
      <c r="J34" s="92">
        <v>15.78</v>
      </c>
      <c r="K34" s="92">
        <v>16.02</v>
      </c>
      <c r="L34" s="92">
        <v>16.260000000000002</v>
      </c>
      <c r="M34" s="92">
        <v>16.5</v>
      </c>
      <c r="N34" s="92">
        <v>16.75</v>
      </c>
      <c r="O34" s="92">
        <v>17.010000000000002</v>
      </c>
      <c r="P34" s="92">
        <v>17.27</v>
      </c>
      <c r="Q34" s="92">
        <v>17.53</v>
      </c>
      <c r="R34" s="92">
        <v>17.8</v>
      </c>
      <c r="S34" s="92">
        <v>18.079999999999998</v>
      </c>
      <c r="T34" s="92">
        <v>18.37</v>
      </c>
      <c r="U34" s="92">
        <v>18.66</v>
      </c>
      <c r="V34" s="92">
        <v>18.96</v>
      </c>
      <c r="W34" s="92">
        <v>19.27</v>
      </c>
      <c r="X34" s="92">
        <v>19.579999999999998</v>
      </c>
      <c r="Y34" s="92">
        <v>19.91</v>
      </c>
      <c r="Z34" s="92">
        <v>20.239999999999998</v>
      </c>
      <c r="AA34" s="92">
        <v>20.58</v>
      </c>
      <c r="AB34" s="92">
        <v>20.94</v>
      </c>
      <c r="AC34" s="92">
        <v>21.31</v>
      </c>
      <c r="AD34" s="92">
        <v>21.69</v>
      </c>
      <c r="AE34" s="92">
        <v>22.08</v>
      </c>
      <c r="AF34" s="92">
        <v>22.48</v>
      </c>
      <c r="AG34" s="92">
        <v>22.9</v>
      </c>
      <c r="AH34" s="92">
        <v>23.33</v>
      </c>
      <c r="AI34" s="92">
        <v>23.78</v>
      </c>
      <c r="AJ34" s="92">
        <v>24.24</v>
      </c>
      <c r="AK34" s="92">
        <v>24.71</v>
      </c>
      <c r="AL34" s="92">
        <v>25.21</v>
      </c>
      <c r="AM34" s="92">
        <v>25.71</v>
      </c>
      <c r="AN34" s="92">
        <v>26.24</v>
      </c>
      <c r="AO34" s="92">
        <v>26.79</v>
      </c>
      <c r="AP34" s="92"/>
    </row>
    <row r="35" spans="1:42" x14ac:dyDescent="0.25">
      <c r="A35" s="91">
        <v>8</v>
      </c>
      <c r="B35" s="92">
        <v>14.06</v>
      </c>
      <c r="C35" s="92">
        <v>14.26</v>
      </c>
      <c r="D35" s="92">
        <v>14.47</v>
      </c>
      <c r="E35" s="92">
        <v>14.68</v>
      </c>
      <c r="F35" s="92">
        <v>14.9</v>
      </c>
      <c r="G35" s="92">
        <v>15.12</v>
      </c>
      <c r="H35" s="92">
        <v>15.34</v>
      </c>
      <c r="I35" s="92">
        <v>15.57</v>
      </c>
      <c r="J35" s="92">
        <v>15.8</v>
      </c>
      <c r="K35" s="92">
        <v>16.04</v>
      </c>
      <c r="L35" s="92">
        <v>16.28</v>
      </c>
      <c r="M35" s="92">
        <v>16.52</v>
      </c>
      <c r="N35" s="92">
        <v>16.77</v>
      </c>
      <c r="O35" s="92">
        <v>17.03</v>
      </c>
      <c r="P35" s="92">
        <v>17.29</v>
      </c>
      <c r="Q35" s="92">
        <v>17.55</v>
      </c>
      <c r="R35" s="92">
        <v>17.829999999999998</v>
      </c>
      <c r="S35" s="92">
        <v>18.11</v>
      </c>
      <c r="T35" s="92">
        <v>18.39</v>
      </c>
      <c r="U35" s="92">
        <v>18.68</v>
      </c>
      <c r="V35" s="92">
        <v>18.98</v>
      </c>
      <c r="W35" s="92">
        <v>19.29</v>
      </c>
      <c r="X35" s="92">
        <v>19.61</v>
      </c>
      <c r="Y35" s="92">
        <v>19.93</v>
      </c>
      <c r="Z35" s="92">
        <v>20.27</v>
      </c>
      <c r="AA35" s="92">
        <v>20.61</v>
      </c>
      <c r="AB35" s="92">
        <v>20.97</v>
      </c>
      <c r="AC35" s="92">
        <v>21.34</v>
      </c>
      <c r="AD35" s="92">
        <v>21.72</v>
      </c>
      <c r="AE35" s="92">
        <v>22.11</v>
      </c>
      <c r="AF35" s="92">
        <v>22.52</v>
      </c>
      <c r="AG35" s="92">
        <v>22.94</v>
      </c>
      <c r="AH35" s="92">
        <v>23.37</v>
      </c>
      <c r="AI35" s="92">
        <v>23.82</v>
      </c>
      <c r="AJ35" s="92">
        <v>24.28</v>
      </c>
      <c r="AK35" s="92">
        <v>24.75</v>
      </c>
      <c r="AL35" s="92">
        <v>25.25</v>
      </c>
      <c r="AM35" s="92">
        <v>25.76</v>
      </c>
      <c r="AN35" s="92">
        <v>26.29</v>
      </c>
      <c r="AO35" s="92">
        <v>26.84</v>
      </c>
      <c r="AP35" s="92"/>
    </row>
    <row r="36" spans="1:42" x14ac:dyDescent="0.25">
      <c r="A36" s="91">
        <v>9</v>
      </c>
      <c r="B36" s="92">
        <v>14.07</v>
      </c>
      <c r="C36" s="92">
        <v>14.28</v>
      </c>
      <c r="D36" s="92">
        <v>14.49</v>
      </c>
      <c r="E36" s="92">
        <v>14.7</v>
      </c>
      <c r="F36" s="92">
        <v>14.92</v>
      </c>
      <c r="G36" s="92">
        <v>15.14</v>
      </c>
      <c r="H36" s="92">
        <v>15.36</v>
      </c>
      <c r="I36" s="92">
        <v>15.59</v>
      </c>
      <c r="J36" s="92">
        <v>15.82</v>
      </c>
      <c r="K36" s="92">
        <v>16.059999999999999</v>
      </c>
      <c r="L36" s="92">
        <v>16.3</v>
      </c>
      <c r="M36" s="92">
        <v>16.54</v>
      </c>
      <c r="N36" s="92">
        <v>16.79</v>
      </c>
      <c r="O36" s="92">
        <v>17.05</v>
      </c>
      <c r="P36" s="92">
        <v>17.309999999999999</v>
      </c>
      <c r="Q36" s="92">
        <v>17.579999999999998</v>
      </c>
      <c r="R36" s="92">
        <v>17.850000000000001</v>
      </c>
      <c r="S36" s="92">
        <v>18.13</v>
      </c>
      <c r="T36" s="92">
        <v>18.41</v>
      </c>
      <c r="U36" s="92">
        <v>18.71</v>
      </c>
      <c r="V36" s="92">
        <v>19.010000000000002</v>
      </c>
      <c r="W36" s="92">
        <v>19.32</v>
      </c>
      <c r="X36" s="92">
        <v>19.63</v>
      </c>
      <c r="Y36" s="92">
        <v>19.96</v>
      </c>
      <c r="Z36" s="92">
        <v>20.3</v>
      </c>
      <c r="AA36" s="92">
        <v>20.64</v>
      </c>
      <c r="AB36" s="92">
        <v>21</v>
      </c>
      <c r="AC36" s="92">
        <v>21.37</v>
      </c>
      <c r="AD36" s="92">
        <v>21.75</v>
      </c>
      <c r="AE36" s="92">
        <v>22.14</v>
      </c>
      <c r="AF36" s="92">
        <v>22.55</v>
      </c>
      <c r="AG36" s="92">
        <v>22.97</v>
      </c>
      <c r="AH36" s="92">
        <v>23.41</v>
      </c>
      <c r="AI36" s="92">
        <v>23.85</v>
      </c>
      <c r="AJ36" s="92">
        <v>24.32</v>
      </c>
      <c r="AK36" s="92">
        <v>24.79</v>
      </c>
      <c r="AL36" s="92">
        <v>25.29</v>
      </c>
      <c r="AM36" s="92">
        <v>25.8</v>
      </c>
      <c r="AN36" s="92">
        <v>26.33</v>
      </c>
      <c r="AO36" s="92">
        <v>26.88</v>
      </c>
      <c r="AP36" s="92"/>
    </row>
    <row r="37" spans="1:42" x14ac:dyDescent="0.25">
      <c r="A37" s="91">
        <v>10</v>
      </c>
      <c r="B37" s="92">
        <v>14.09</v>
      </c>
      <c r="C37" s="92">
        <v>14.3</v>
      </c>
      <c r="D37" s="92">
        <v>14.5</v>
      </c>
      <c r="E37" s="92">
        <v>14.72</v>
      </c>
      <c r="F37" s="92">
        <v>14.93</v>
      </c>
      <c r="G37" s="92">
        <v>15.15</v>
      </c>
      <c r="H37" s="92">
        <v>15.38</v>
      </c>
      <c r="I37" s="92">
        <v>15.61</v>
      </c>
      <c r="J37" s="92">
        <v>15.84</v>
      </c>
      <c r="K37" s="92">
        <v>16.079999999999998</v>
      </c>
      <c r="L37" s="92">
        <v>16.32</v>
      </c>
      <c r="M37" s="92">
        <v>16.559999999999999</v>
      </c>
      <c r="N37" s="92">
        <v>16.809999999999999</v>
      </c>
      <c r="O37" s="92">
        <v>17.07</v>
      </c>
      <c r="P37" s="92">
        <v>17.329999999999998</v>
      </c>
      <c r="Q37" s="92">
        <v>17.600000000000001</v>
      </c>
      <c r="R37" s="92">
        <v>17.87</v>
      </c>
      <c r="S37" s="92">
        <v>18.149999999999999</v>
      </c>
      <c r="T37" s="92">
        <v>18.440000000000001</v>
      </c>
      <c r="U37" s="92">
        <v>18.73</v>
      </c>
      <c r="V37" s="92">
        <v>19.03</v>
      </c>
      <c r="W37" s="92">
        <v>19.34</v>
      </c>
      <c r="X37" s="92">
        <v>19.66</v>
      </c>
      <c r="Y37" s="92">
        <v>19.989999999999998</v>
      </c>
      <c r="Z37" s="92">
        <v>20.32</v>
      </c>
      <c r="AA37" s="92">
        <v>20.67</v>
      </c>
      <c r="AB37" s="92">
        <v>21.03</v>
      </c>
      <c r="AC37" s="92">
        <v>21.4</v>
      </c>
      <c r="AD37" s="92">
        <v>21.78</v>
      </c>
      <c r="AE37" s="92">
        <v>22.18</v>
      </c>
      <c r="AF37" s="92">
        <v>22.59</v>
      </c>
      <c r="AG37" s="92">
        <v>23.01</v>
      </c>
      <c r="AH37" s="92">
        <v>23.44</v>
      </c>
      <c r="AI37" s="92">
        <v>23.89</v>
      </c>
      <c r="AJ37" s="92">
        <v>24.36</v>
      </c>
      <c r="AK37" s="92">
        <v>24.83</v>
      </c>
      <c r="AL37" s="92">
        <v>25.33</v>
      </c>
      <c r="AM37" s="92">
        <v>25.84</v>
      </c>
      <c r="AN37" s="92">
        <v>26.38</v>
      </c>
      <c r="AO37" s="92">
        <v>26.93</v>
      </c>
      <c r="AP37" s="92"/>
    </row>
    <row r="38" spans="1:42" x14ac:dyDescent="0.25">
      <c r="A38" s="91">
        <v>11</v>
      </c>
      <c r="B38" s="92">
        <v>14.11</v>
      </c>
      <c r="C38" s="92">
        <v>14.31</v>
      </c>
      <c r="D38" s="92">
        <v>14.52</v>
      </c>
      <c r="E38" s="92">
        <v>14.74</v>
      </c>
      <c r="F38" s="92">
        <v>14.95</v>
      </c>
      <c r="G38" s="92">
        <v>15.17</v>
      </c>
      <c r="H38" s="92">
        <v>15.4</v>
      </c>
      <c r="I38" s="92">
        <v>15.63</v>
      </c>
      <c r="J38" s="92">
        <v>15.86</v>
      </c>
      <c r="K38" s="92">
        <v>16.100000000000001</v>
      </c>
      <c r="L38" s="92">
        <v>16.34</v>
      </c>
      <c r="M38" s="92">
        <v>16.579999999999998</v>
      </c>
      <c r="N38" s="92">
        <v>16.84</v>
      </c>
      <c r="O38" s="92">
        <v>17.09</v>
      </c>
      <c r="P38" s="92">
        <v>17.350000000000001</v>
      </c>
      <c r="Q38" s="92">
        <v>17.62</v>
      </c>
      <c r="R38" s="92">
        <v>17.899999999999999</v>
      </c>
      <c r="S38" s="92">
        <v>18.18</v>
      </c>
      <c r="T38" s="92">
        <v>18.46</v>
      </c>
      <c r="U38" s="92">
        <v>18.760000000000002</v>
      </c>
      <c r="V38" s="92">
        <v>19.059999999999999</v>
      </c>
      <c r="W38" s="92">
        <v>19.37</v>
      </c>
      <c r="X38" s="92">
        <v>19.690000000000001</v>
      </c>
      <c r="Y38" s="92">
        <v>20.02</v>
      </c>
      <c r="Z38" s="92">
        <v>20.350000000000001</v>
      </c>
      <c r="AA38" s="92">
        <v>20.7</v>
      </c>
      <c r="AB38" s="92">
        <v>21.06</v>
      </c>
      <c r="AC38" s="92">
        <v>21.43</v>
      </c>
      <c r="AD38" s="92">
        <v>21.81</v>
      </c>
      <c r="AE38" s="92">
        <v>22.21</v>
      </c>
      <c r="AF38" s="92">
        <v>22.62</v>
      </c>
      <c r="AG38" s="92">
        <v>23.04</v>
      </c>
      <c r="AH38" s="92">
        <v>23.48</v>
      </c>
      <c r="AI38" s="92">
        <v>23.93</v>
      </c>
      <c r="AJ38" s="92">
        <v>24.39</v>
      </c>
      <c r="AK38" s="92">
        <v>24.87</v>
      </c>
      <c r="AL38" s="92">
        <v>25.37</v>
      </c>
      <c r="AM38" s="92">
        <v>25.89</v>
      </c>
      <c r="AN38" s="92">
        <v>26.42</v>
      </c>
      <c r="AO38" s="92">
        <v>26.97</v>
      </c>
      <c r="AP38" s="92"/>
    </row>
    <row r="39" spans="1:42" x14ac:dyDescent="0.25">
      <c r="A39"/>
      <c r="B39"/>
    </row>
    <row r="40" spans="1:42" ht="27.65" customHeight="1" x14ac:dyDescent="0.25">
      <c r="A40"/>
      <c r="B40"/>
    </row>
    <row r="41" spans="1:42" x14ac:dyDescent="0.25">
      <c r="A41"/>
      <c r="B41"/>
    </row>
    <row r="42" spans="1:42" x14ac:dyDescent="0.25">
      <c r="A42"/>
      <c r="B42"/>
    </row>
    <row r="43" spans="1:42" x14ac:dyDescent="0.25">
      <c r="A43"/>
      <c r="B43"/>
    </row>
    <row r="44" spans="1:42" x14ac:dyDescent="0.25">
      <c r="A44"/>
      <c r="B44"/>
    </row>
    <row r="45" spans="1:42" x14ac:dyDescent="0.25">
      <c r="A45"/>
      <c r="B45"/>
    </row>
    <row r="46" spans="1:42" x14ac:dyDescent="0.25">
      <c r="A46"/>
      <c r="B46"/>
    </row>
    <row r="47" spans="1:42" x14ac:dyDescent="0.25">
      <c r="A47"/>
      <c r="B47"/>
    </row>
    <row r="48" spans="1:4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sheetData>
  <sheetProtection algorithmName="SHA-512" hashValue="bVr4+m6gBfvvl2xIzqJhK978AW1ggBz1Lmd5u7jkbq6r5r8decHubzaFfJTiBE1c23+MM/8235TFCyJxoQ2ILg==" saltValue="bw3Cqnrf1wPT/jqq7D8iKg==" spinCount="100000" sheet="1" objects="1" scenarios="1"/>
  <conditionalFormatting sqref="B26:AP38">
    <cfRule type="expression" dxfId="1253" priority="29" stopIfTrue="1">
      <formula>MOD(ROW(),2)=0</formula>
    </cfRule>
    <cfRule type="expression" dxfId="1252" priority="30" stopIfTrue="1">
      <formula>MOD(ROW(),2)&lt;&gt;0</formula>
    </cfRule>
  </conditionalFormatting>
  <conditionalFormatting sqref="A26:A38">
    <cfRule type="expression" dxfId="1251" priority="27" stopIfTrue="1">
      <formula>MOD(ROW(),2)=0</formula>
    </cfRule>
    <cfRule type="expression" dxfId="1250" priority="28" stopIfTrue="1">
      <formula>MOD(ROW(),2)&lt;&gt;0</formula>
    </cfRule>
  </conditionalFormatting>
  <conditionalFormatting sqref="A6:A21">
    <cfRule type="expression" dxfId="1249" priority="17" stopIfTrue="1">
      <formula>MOD(ROW(),2)=0</formula>
    </cfRule>
    <cfRule type="expression" dxfId="1248" priority="18" stopIfTrue="1">
      <formula>MOD(ROW(),2)&lt;&gt;0</formula>
    </cfRule>
  </conditionalFormatting>
  <conditionalFormatting sqref="D6:AP21">
    <cfRule type="expression" dxfId="1247" priority="19" stopIfTrue="1">
      <formula>MOD(ROW(),2)=0</formula>
    </cfRule>
    <cfRule type="expression" dxfId="1246" priority="20" stopIfTrue="1">
      <formula>MOD(ROW(),2)&lt;&gt;0</formula>
    </cfRule>
  </conditionalFormatting>
  <conditionalFormatting sqref="B6:C16">
    <cfRule type="expression" dxfId="1245" priority="9" stopIfTrue="1">
      <formula>MOD(ROW(),2)=0</formula>
    </cfRule>
    <cfRule type="expression" dxfId="1244" priority="10" stopIfTrue="1">
      <formula>MOD(ROW(),2)&lt;&gt;0</formula>
    </cfRule>
  </conditionalFormatting>
  <conditionalFormatting sqref="B18:C18 B17">
    <cfRule type="expression" dxfId="1243" priority="11" stopIfTrue="1">
      <formula>MOD(ROW(),2)=0</formula>
    </cfRule>
    <cfRule type="expression" dxfId="1242" priority="12" stopIfTrue="1">
      <formula>MOD(ROW(),2)&lt;&gt;0</formula>
    </cfRule>
  </conditionalFormatting>
  <conditionalFormatting sqref="C17">
    <cfRule type="expression" dxfId="1241" priority="7" stopIfTrue="1">
      <formula>MOD(ROW(),2)=0</formula>
    </cfRule>
    <cfRule type="expression" dxfId="1240" priority="8" stopIfTrue="1">
      <formula>MOD(ROW(),2)&lt;&gt;0</formula>
    </cfRule>
  </conditionalFormatting>
  <conditionalFormatting sqref="B20:B21">
    <cfRule type="expression" dxfId="1239" priority="3" stopIfTrue="1">
      <formula>MOD(ROW(),2)=0</formula>
    </cfRule>
    <cfRule type="expression" dxfId="1238" priority="4" stopIfTrue="1">
      <formula>MOD(ROW(),2)&lt;&gt;0</formula>
    </cfRule>
  </conditionalFormatting>
  <conditionalFormatting sqref="C19:C21">
    <cfRule type="expression" dxfId="1237" priority="5" stopIfTrue="1">
      <formula>MOD(ROW(),2)=0</formula>
    </cfRule>
    <cfRule type="expression" dxfId="1236" priority="6" stopIfTrue="1">
      <formula>MOD(ROW(),2)&lt;&gt;0</formula>
    </cfRule>
  </conditionalFormatting>
  <conditionalFormatting sqref="B19">
    <cfRule type="expression" dxfId="1235" priority="1" stopIfTrue="1">
      <formula>MOD(ROW(),2)=0</formula>
    </cfRule>
    <cfRule type="expression" dxfId="1234" priority="2" stopIfTrue="1">
      <formula>MOD(ROW(),2)&lt;&gt;0</formula>
    </cfRule>
  </conditionalFormatting>
  <hyperlinks>
    <hyperlink ref="B24" location="Assumptions!A1" display="Assumptions" xr:uid="{669F130B-FF1C-424E-A010-2380D732A7A5}"/>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codeName="Sheet91"/>
  <dimension ref="A1:N59"/>
  <sheetViews>
    <sheetView showGridLines="0" zoomScale="85" zoomScaleNormal="85" workbookViewId="0">
      <selection activeCell="A4" sqref="A4"/>
    </sheetView>
  </sheetViews>
  <sheetFormatPr defaultColWidth="10" defaultRowHeight="12.5" x14ac:dyDescent="0.25"/>
  <cols>
    <col min="1" max="1" width="31.6328125" style="28" customWidth="1"/>
    <col min="2" max="14" width="22.6328125" style="28" customWidth="1"/>
    <col min="15" max="16384" width="10" style="28"/>
  </cols>
  <sheetData>
    <row r="1" spans="1:14" ht="20" x14ac:dyDescent="0.4">
      <c r="A1" s="40" t="s">
        <v>0</v>
      </c>
      <c r="B1" s="41"/>
      <c r="C1" s="41"/>
      <c r="D1" s="41"/>
      <c r="E1" s="41"/>
      <c r="F1" s="41"/>
      <c r="G1" s="41"/>
      <c r="H1" s="41"/>
      <c r="I1" s="41"/>
      <c r="K1" s="84"/>
    </row>
    <row r="2" spans="1:14" ht="15.5" x14ac:dyDescent="0.35">
      <c r="A2" s="42" t="str">
        <f>IF(title="&gt; Enter workbook title here","Enter workbook title in Cover sheet",title)</f>
        <v>Police_S - Consolidated Factor Spreadsheet</v>
      </c>
      <c r="B2" s="43"/>
      <c r="C2" s="43"/>
      <c r="D2" s="43"/>
      <c r="E2" s="43"/>
      <c r="F2" s="43"/>
      <c r="G2" s="43"/>
      <c r="H2" s="43"/>
      <c r="I2" s="43"/>
    </row>
    <row r="3" spans="1:14" ht="15.5" x14ac:dyDescent="0.35">
      <c r="A3" s="156" t="str">
        <f>TABLE_FACTOR_TYPE_1&amp;" - x-"&amp;TABLE_SERIES_NUMBER_1</f>
        <v>Pension Debit - x-321</v>
      </c>
      <c r="B3" s="43"/>
      <c r="C3" s="43"/>
      <c r="D3" s="43"/>
      <c r="E3" s="43"/>
      <c r="F3" s="43"/>
      <c r="G3" s="43"/>
      <c r="H3" s="43"/>
      <c r="I3" s="43"/>
    </row>
    <row r="4" spans="1:14" x14ac:dyDescent="0.25">
      <c r="A4" s="45"/>
    </row>
    <row r="6" spans="1:14" ht="13" x14ac:dyDescent="0.3">
      <c r="A6" s="76" t="s">
        <v>606</v>
      </c>
      <c r="B6" s="78" t="s">
        <v>607</v>
      </c>
      <c r="C6" s="78"/>
      <c r="D6" s="109"/>
      <c r="E6" s="109"/>
      <c r="F6" s="109"/>
      <c r="G6" s="109"/>
      <c r="H6" s="109"/>
      <c r="I6" s="109"/>
      <c r="J6" s="109"/>
      <c r="K6" s="109"/>
      <c r="L6" s="109"/>
      <c r="M6" s="109"/>
      <c r="N6" s="109"/>
    </row>
    <row r="7" spans="1:14" x14ac:dyDescent="0.25">
      <c r="A7" s="77" t="s">
        <v>273</v>
      </c>
      <c r="B7" s="79" t="s">
        <v>72</v>
      </c>
      <c r="C7" s="79"/>
      <c r="D7" s="109"/>
      <c r="E7" s="109"/>
      <c r="F7" s="109"/>
      <c r="G7" s="109"/>
      <c r="H7" s="109"/>
      <c r="I7" s="109"/>
      <c r="J7" s="109"/>
      <c r="K7" s="109"/>
      <c r="L7" s="109"/>
      <c r="M7" s="109"/>
      <c r="N7" s="109"/>
    </row>
    <row r="8" spans="1:14" x14ac:dyDescent="0.25">
      <c r="A8" s="77" t="s">
        <v>274</v>
      </c>
      <c r="B8" s="79">
        <v>1987</v>
      </c>
      <c r="C8" s="79"/>
      <c r="D8" s="109"/>
      <c r="E8" s="109"/>
      <c r="F8" s="109"/>
      <c r="G8" s="109"/>
      <c r="H8" s="109"/>
      <c r="I8" s="109"/>
      <c r="J8" s="109"/>
      <c r="K8" s="109"/>
      <c r="L8" s="109"/>
      <c r="M8" s="109"/>
      <c r="N8" s="109"/>
    </row>
    <row r="9" spans="1:14" x14ac:dyDescent="0.25">
      <c r="A9" s="77" t="s">
        <v>275</v>
      </c>
      <c r="B9" s="79" t="s">
        <v>400</v>
      </c>
      <c r="C9" s="79"/>
      <c r="D9" s="109"/>
      <c r="E9" s="109"/>
      <c r="F9" s="109"/>
      <c r="G9" s="109"/>
      <c r="H9" s="109"/>
      <c r="I9" s="109"/>
      <c r="J9" s="109"/>
      <c r="K9" s="109"/>
      <c r="L9" s="109"/>
      <c r="M9" s="109"/>
      <c r="N9" s="109"/>
    </row>
    <row r="10" spans="1:14" ht="37.5" x14ac:dyDescent="0.25">
      <c r="A10" s="77" t="s">
        <v>6</v>
      </c>
      <c r="B10" s="79" t="s">
        <v>408</v>
      </c>
      <c r="C10" s="79"/>
      <c r="D10" s="109"/>
      <c r="E10" s="109"/>
      <c r="F10" s="109"/>
      <c r="G10" s="109"/>
      <c r="H10" s="109"/>
      <c r="I10" s="109"/>
      <c r="J10" s="109"/>
      <c r="K10" s="109"/>
      <c r="L10" s="109"/>
      <c r="M10" s="109"/>
      <c r="N10" s="109"/>
    </row>
    <row r="11" spans="1:14" x14ac:dyDescent="0.25">
      <c r="A11" s="77" t="s">
        <v>276</v>
      </c>
      <c r="B11" s="79" t="s">
        <v>308</v>
      </c>
      <c r="C11" s="79"/>
      <c r="D11" s="109"/>
      <c r="E11" s="109"/>
      <c r="F11" s="109"/>
      <c r="G11" s="109"/>
      <c r="H11" s="109"/>
      <c r="I11" s="109"/>
      <c r="J11" s="109"/>
      <c r="K11" s="109"/>
      <c r="L11" s="109"/>
      <c r="M11" s="109"/>
      <c r="N11" s="109"/>
    </row>
    <row r="12" spans="1:14" x14ac:dyDescent="0.25">
      <c r="A12" s="77" t="s">
        <v>277</v>
      </c>
      <c r="B12" s="79" t="s">
        <v>412</v>
      </c>
      <c r="C12" s="79"/>
      <c r="D12" s="109"/>
      <c r="E12" s="109"/>
      <c r="F12" s="109"/>
      <c r="G12" s="109"/>
      <c r="H12" s="109"/>
      <c r="I12" s="109"/>
      <c r="J12" s="109"/>
      <c r="K12" s="109"/>
      <c r="L12" s="109"/>
      <c r="M12" s="109"/>
      <c r="N12" s="109"/>
    </row>
    <row r="13" spans="1:14" x14ac:dyDescent="0.25">
      <c r="A13" s="77" t="s">
        <v>614</v>
      </c>
      <c r="B13" s="79">
        <v>2</v>
      </c>
      <c r="C13" s="79"/>
      <c r="D13" s="109"/>
      <c r="E13" s="109"/>
      <c r="F13" s="109"/>
      <c r="G13" s="109"/>
      <c r="H13" s="109"/>
      <c r="I13" s="109"/>
      <c r="J13" s="109"/>
      <c r="K13" s="109"/>
      <c r="L13" s="109"/>
      <c r="M13" s="109"/>
      <c r="N13" s="109"/>
    </row>
    <row r="14" spans="1:14" x14ac:dyDescent="0.25">
      <c r="A14" s="77" t="s">
        <v>279</v>
      </c>
      <c r="B14" s="79">
        <v>321</v>
      </c>
      <c r="C14" s="79"/>
      <c r="D14" s="109"/>
      <c r="E14" s="109"/>
      <c r="F14" s="109"/>
      <c r="G14" s="109"/>
      <c r="H14" s="109"/>
      <c r="I14" s="109"/>
      <c r="J14" s="109"/>
      <c r="K14" s="109"/>
      <c r="L14" s="109"/>
      <c r="M14" s="109"/>
      <c r="N14" s="109"/>
    </row>
    <row r="15" spans="1:14" x14ac:dyDescent="0.25">
      <c r="A15" s="77" t="s">
        <v>617</v>
      </c>
      <c r="B15" s="79">
        <v>321</v>
      </c>
      <c r="C15" s="79"/>
      <c r="D15" s="109"/>
      <c r="E15" s="109"/>
      <c r="F15" s="109"/>
      <c r="G15" s="109"/>
      <c r="H15" s="109"/>
      <c r="I15" s="109"/>
      <c r="J15" s="109"/>
      <c r="K15" s="109"/>
      <c r="L15" s="109"/>
      <c r="M15" s="109"/>
      <c r="N15" s="109"/>
    </row>
    <row r="16" spans="1:14" x14ac:dyDescent="0.25">
      <c r="A16" s="77" t="s">
        <v>281</v>
      </c>
      <c r="B16" s="79" t="s">
        <v>424</v>
      </c>
      <c r="C16" s="79"/>
      <c r="D16" s="109"/>
      <c r="E16" s="109"/>
      <c r="F16" s="109"/>
      <c r="G16" s="109"/>
      <c r="H16" s="109"/>
      <c r="I16" s="109"/>
      <c r="J16" s="109"/>
      <c r="K16" s="109"/>
      <c r="L16" s="109"/>
      <c r="M16" s="109"/>
      <c r="N16" s="109"/>
    </row>
    <row r="17" spans="1:14" x14ac:dyDescent="0.25">
      <c r="A17" s="77" t="s">
        <v>282</v>
      </c>
      <c r="B17" s="203"/>
      <c r="C17" s="203"/>
      <c r="D17" s="109"/>
      <c r="E17" s="109"/>
      <c r="F17" s="109"/>
      <c r="G17" s="109"/>
      <c r="H17" s="109"/>
      <c r="I17" s="109"/>
      <c r="J17" s="109"/>
      <c r="K17" s="109"/>
      <c r="L17" s="109"/>
      <c r="M17" s="109"/>
      <c r="N17" s="109"/>
    </row>
    <row r="18" spans="1:14" x14ac:dyDescent="0.25">
      <c r="A18" s="77" t="s">
        <v>283</v>
      </c>
      <c r="B18" s="142" t="str">
        <f>"24 May 2023"</f>
        <v>24 May 2023</v>
      </c>
      <c r="C18" s="79"/>
      <c r="D18" s="109"/>
      <c r="E18" s="109"/>
      <c r="F18" s="109"/>
      <c r="G18" s="109"/>
      <c r="H18" s="109"/>
      <c r="I18" s="109"/>
      <c r="J18" s="109"/>
      <c r="K18" s="109"/>
      <c r="L18" s="109"/>
      <c r="M18" s="109"/>
      <c r="N18" s="109"/>
    </row>
    <row r="19" spans="1:14" x14ac:dyDescent="0.25">
      <c r="A19" s="77" t="s">
        <v>284</v>
      </c>
      <c r="B19" s="142">
        <v>45014</v>
      </c>
      <c r="C19" s="79"/>
      <c r="D19" s="109"/>
      <c r="E19" s="109"/>
      <c r="F19" s="109"/>
      <c r="G19" s="109"/>
      <c r="H19" s="109"/>
      <c r="I19" s="109"/>
      <c r="J19" s="109"/>
      <c r="K19" s="109"/>
      <c r="L19" s="109"/>
      <c r="M19" s="109"/>
      <c r="N19" s="109"/>
    </row>
    <row r="20" spans="1:14" x14ac:dyDescent="0.25">
      <c r="A20" s="77" t="s">
        <v>285</v>
      </c>
      <c r="B20" s="79" t="s">
        <v>293</v>
      </c>
      <c r="C20" s="79"/>
      <c r="D20" s="109"/>
      <c r="E20" s="109"/>
      <c r="F20" s="109"/>
      <c r="G20" s="109"/>
      <c r="H20" s="109"/>
      <c r="I20" s="109"/>
      <c r="J20" s="109"/>
      <c r="K20" s="109"/>
      <c r="L20" s="109"/>
      <c r="M20" s="109"/>
      <c r="N20" s="109"/>
    </row>
    <row r="21" spans="1:14" x14ac:dyDescent="0.25">
      <c r="A21" s="77" t="s">
        <v>689</v>
      </c>
      <c r="B21" s="79" t="s">
        <v>294</v>
      </c>
      <c r="C21" s="79"/>
      <c r="D21" s="109"/>
      <c r="E21" s="109"/>
      <c r="F21" s="109"/>
      <c r="G21" s="109"/>
      <c r="H21" s="109"/>
      <c r="I21" s="109"/>
      <c r="J21" s="109"/>
      <c r="K21" s="109"/>
      <c r="L21" s="109"/>
      <c r="M21" s="109"/>
      <c r="N21" s="109"/>
    </row>
    <row r="23" spans="1:14" x14ac:dyDescent="0.25">
      <c r="B23" s="84" t="str">
        <f>HYPERLINK("#'Factor List'!A1","Back to Factor List")</f>
        <v>Back to Factor List</v>
      </c>
    </row>
    <row r="24" spans="1:14" x14ac:dyDescent="0.25">
      <c r="B24" s="84" t="str">
        <f>HYPERLINK("#'Assumptions'!A1","Assumptions")</f>
        <v>Assumptions</v>
      </c>
    </row>
    <row r="26" spans="1:14" ht="13" x14ac:dyDescent="0.25">
      <c r="A26" s="90" t="s">
        <v>711</v>
      </c>
      <c r="B26" s="90">
        <v>48</v>
      </c>
      <c r="C26" s="90">
        <v>49</v>
      </c>
      <c r="D26" s="90">
        <v>50</v>
      </c>
      <c r="E26" s="90">
        <v>51</v>
      </c>
      <c r="F26" s="90">
        <v>52</v>
      </c>
      <c r="G26" s="90">
        <v>53</v>
      </c>
      <c r="H26" s="90">
        <v>54</v>
      </c>
      <c r="I26" s="90">
        <v>55</v>
      </c>
      <c r="J26" s="90">
        <v>56</v>
      </c>
      <c r="K26" s="90">
        <v>57</v>
      </c>
      <c r="L26" s="90">
        <v>58</v>
      </c>
      <c r="M26" s="90">
        <v>59</v>
      </c>
      <c r="N26" s="90">
        <v>60</v>
      </c>
    </row>
    <row r="27" spans="1:14" x14ac:dyDescent="0.25">
      <c r="A27" s="91">
        <v>0</v>
      </c>
      <c r="B27" s="92">
        <v>17.07</v>
      </c>
      <c r="C27" s="92">
        <v>17.34</v>
      </c>
      <c r="D27" s="92">
        <v>17.62</v>
      </c>
      <c r="E27" s="92">
        <v>17.899999999999999</v>
      </c>
      <c r="F27" s="92">
        <v>18.2</v>
      </c>
      <c r="G27" s="92">
        <v>18.5</v>
      </c>
      <c r="H27" s="92">
        <v>18.809999999999999</v>
      </c>
      <c r="I27" s="92">
        <v>19.12</v>
      </c>
      <c r="J27" s="92">
        <v>19.45</v>
      </c>
      <c r="K27" s="92">
        <v>19.79</v>
      </c>
      <c r="L27" s="92">
        <v>20.13</v>
      </c>
      <c r="M27" s="92">
        <v>20.49</v>
      </c>
      <c r="N27" s="92">
        <v>20.87</v>
      </c>
    </row>
    <row r="28" spans="1:14" x14ac:dyDescent="0.25">
      <c r="A28" s="91">
        <v>1</v>
      </c>
      <c r="B28" s="92">
        <v>17.09</v>
      </c>
      <c r="C28" s="92">
        <v>17.36</v>
      </c>
      <c r="D28" s="92">
        <v>17.64</v>
      </c>
      <c r="E28" s="92">
        <v>17.93</v>
      </c>
      <c r="F28" s="92">
        <v>18.22</v>
      </c>
      <c r="G28" s="92">
        <v>18.52</v>
      </c>
      <c r="H28" s="92">
        <v>18.829999999999998</v>
      </c>
      <c r="I28" s="92">
        <v>19.149999999999999</v>
      </c>
      <c r="J28" s="92">
        <v>19.48</v>
      </c>
      <c r="K28" s="92">
        <v>19.809999999999999</v>
      </c>
      <c r="L28" s="92">
        <v>20.16</v>
      </c>
      <c r="M28" s="92">
        <v>20.52</v>
      </c>
      <c r="N28" s="92"/>
    </row>
    <row r="29" spans="1:14" x14ac:dyDescent="0.25">
      <c r="A29" s="91">
        <v>2</v>
      </c>
      <c r="B29" s="92">
        <v>17.11</v>
      </c>
      <c r="C29" s="92">
        <v>17.39</v>
      </c>
      <c r="D29" s="92">
        <v>17.670000000000002</v>
      </c>
      <c r="E29" s="92">
        <v>17.95</v>
      </c>
      <c r="F29" s="92">
        <v>18.25</v>
      </c>
      <c r="G29" s="92">
        <v>18.55</v>
      </c>
      <c r="H29" s="92">
        <v>18.86</v>
      </c>
      <c r="I29" s="92">
        <v>19.18</v>
      </c>
      <c r="J29" s="92">
        <v>19.510000000000002</v>
      </c>
      <c r="K29" s="92">
        <v>19.84</v>
      </c>
      <c r="L29" s="92">
        <v>20.190000000000001</v>
      </c>
      <c r="M29" s="92">
        <v>20.55</v>
      </c>
      <c r="N29" s="92"/>
    </row>
    <row r="30" spans="1:14" x14ac:dyDescent="0.25">
      <c r="A30" s="91">
        <v>3</v>
      </c>
      <c r="B30" s="92">
        <v>17.13</v>
      </c>
      <c r="C30" s="92">
        <v>17.41</v>
      </c>
      <c r="D30" s="92">
        <v>17.690000000000001</v>
      </c>
      <c r="E30" s="92">
        <v>17.98</v>
      </c>
      <c r="F30" s="92">
        <v>18.27</v>
      </c>
      <c r="G30" s="92">
        <v>18.57</v>
      </c>
      <c r="H30" s="92">
        <v>18.89</v>
      </c>
      <c r="I30" s="92">
        <v>19.2</v>
      </c>
      <c r="J30" s="92">
        <v>19.53</v>
      </c>
      <c r="K30" s="92">
        <v>19.87</v>
      </c>
      <c r="L30" s="92">
        <v>20.22</v>
      </c>
      <c r="M30" s="92">
        <v>20.59</v>
      </c>
      <c r="N30" s="92"/>
    </row>
    <row r="31" spans="1:14" x14ac:dyDescent="0.25">
      <c r="A31" s="91">
        <v>4</v>
      </c>
      <c r="B31" s="92">
        <v>17.16</v>
      </c>
      <c r="C31" s="92">
        <v>17.43</v>
      </c>
      <c r="D31" s="92">
        <v>17.71</v>
      </c>
      <c r="E31" s="92">
        <v>18</v>
      </c>
      <c r="F31" s="92">
        <v>18.3</v>
      </c>
      <c r="G31" s="92">
        <v>18.600000000000001</v>
      </c>
      <c r="H31" s="92">
        <v>18.91</v>
      </c>
      <c r="I31" s="92">
        <v>19.23</v>
      </c>
      <c r="J31" s="92">
        <v>19.559999999999999</v>
      </c>
      <c r="K31" s="92">
        <v>19.899999999999999</v>
      </c>
      <c r="L31" s="92">
        <v>20.25</v>
      </c>
      <c r="M31" s="92">
        <v>20.62</v>
      </c>
      <c r="N31" s="92"/>
    </row>
    <row r="32" spans="1:14" x14ac:dyDescent="0.25">
      <c r="A32" s="91">
        <v>5</v>
      </c>
      <c r="B32" s="92">
        <v>17.18</v>
      </c>
      <c r="C32" s="92">
        <v>17.46</v>
      </c>
      <c r="D32" s="92">
        <v>17.739999999999998</v>
      </c>
      <c r="E32" s="92">
        <v>18.03</v>
      </c>
      <c r="F32" s="92">
        <v>18.32</v>
      </c>
      <c r="G32" s="92">
        <v>18.63</v>
      </c>
      <c r="H32" s="92">
        <v>18.940000000000001</v>
      </c>
      <c r="I32" s="92">
        <v>19.260000000000002</v>
      </c>
      <c r="J32" s="92">
        <v>19.59</v>
      </c>
      <c r="K32" s="92">
        <v>19.93</v>
      </c>
      <c r="L32" s="92">
        <v>20.28</v>
      </c>
      <c r="M32" s="92">
        <v>20.65</v>
      </c>
      <c r="N32" s="92"/>
    </row>
    <row r="33" spans="1:14" x14ac:dyDescent="0.25">
      <c r="A33" s="91">
        <v>6</v>
      </c>
      <c r="B33" s="92">
        <v>17.2</v>
      </c>
      <c r="C33" s="92">
        <v>17.48</v>
      </c>
      <c r="D33" s="92">
        <v>17.760000000000002</v>
      </c>
      <c r="E33" s="92">
        <v>18.05</v>
      </c>
      <c r="F33" s="92">
        <v>18.350000000000001</v>
      </c>
      <c r="G33" s="92">
        <v>18.649999999999999</v>
      </c>
      <c r="H33" s="92">
        <v>18.96</v>
      </c>
      <c r="I33" s="92">
        <v>19.29</v>
      </c>
      <c r="J33" s="92">
        <v>19.62</v>
      </c>
      <c r="K33" s="92">
        <v>19.96</v>
      </c>
      <c r="L33" s="92">
        <v>20.309999999999999</v>
      </c>
      <c r="M33" s="92">
        <v>20.68</v>
      </c>
      <c r="N33" s="92"/>
    </row>
    <row r="34" spans="1:14" x14ac:dyDescent="0.25">
      <c r="A34" s="91">
        <v>7</v>
      </c>
      <c r="B34" s="92">
        <v>17.23</v>
      </c>
      <c r="C34" s="92">
        <v>17.5</v>
      </c>
      <c r="D34" s="92">
        <v>17.79</v>
      </c>
      <c r="E34" s="92">
        <v>18.079999999999998</v>
      </c>
      <c r="F34" s="92">
        <v>18.37</v>
      </c>
      <c r="G34" s="92">
        <v>18.68</v>
      </c>
      <c r="H34" s="92">
        <v>18.989999999999998</v>
      </c>
      <c r="I34" s="92">
        <v>19.309999999999999</v>
      </c>
      <c r="J34" s="92">
        <v>19.649999999999999</v>
      </c>
      <c r="K34" s="92">
        <v>19.989999999999998</v>
      </c>
      <c r="L34" s="92">
        <v>20.34</v>
      </c>
      <c r="M34" s="92">
        <v>20.71</v>
      </c>
      <c r="N34" s="92"/>
    </row>
    <row r="35" spans="1:14" x14ac:dyDescent="0.25">
      <c r="A35" s="91">
        <v>8</v>
      </c>
      <c r="B35" s="92">
        <v>17.25</v>
      </c>
      <c r="C35" s="92">
        <v>17.53</v>
      </c>
      <c r="D35" s="92">
        <v>17.809999999999999</v>
      </c>
      <c r="E35" s="92">
        <v>18.100000000000001</v>
      </c>
      <c r="F35" s="92">
        <v>18.399999999999999</v>
      </c>
      <c r="G35" s="92">
        <v>18.7</v>
      </c>
      <c r="H35" s="92">
        <v>19.02</v>
      </c>
      <c r="I35" s="92">
        <v>19.34</v>
      </c>
      <c r="J35" s="92">
        <v>19.670000000000002</v>
      </c>
      <c r="K35" s="92">
        <v>20.02</v>
      </c>
      <c r="L35" s="92">
        <v>20.37</v>
      </c>
      <c r="M35" s="92">
        <v>20.74</v>
      </c>
      <c r="N35" s="92"/>
    </row>
    <row r="36" spans="1:14" x14ac:dyDescent="0.25">
      <c r="A36" s="91">
        <v>9</v>
      </c>
      <c r="B36" s="92">
        <v>17.27</v>
      </c>
      <c r="C36" s="92">
        <v>17.55</v>
      </c>
      <c r="D36" s="92">
        <v>17.829999999999998</v>
      </c>
      <c r="E36" s="92">
        <v>18.12</v>
      </c>
      <c r="F36" s="92">
        <v>18.420000000000002</v>
      </c>
      <c r="G36" s="92">
        <v>18.73</v>
      </c>
      <c r="H36" s="92">
        <v>19.04</v>
      </c>
      <c r="I36" s="92">
        <v>19.37</v>
      </c>
      <c r="J36" s="92">
        <v>19.7</v>
      </c>
      <c r="K36" s="92">
        <v>20.05</v>
      </c>
      <c r="L36" s="92">
        <v>20.399999999999999</v>
      </c>
      <c r="M36" s="92">
        <v>20.77</v>
      </c>
      <c r="N36" s="92"/>
    </row>
    <row r="37" spans="1:14" x14ac:dyDescent="0.25">
      <c r="A37" s="91">
        <v>10</v>
      </c>
      <c r="B37" s="92">
        <v>17.29</v>
      </c>
      <c r="C37" s="92">
        <v>17.57</v>
      </c>
      <c r="D37" s="92">
        <v>17.86</v>
      </c>
      <c r="E37" s="92">
        <v>18.149999999999999</v>
      </c>
      <c r="F37" s="92">
        <v>18.45</v>
      </c>
      <c r="G37" s="92">
        <v>18.75</v>
      </c>
      <c r="H37" s="92">
        <v>19.07</v>
      </c>
      <c r="I37" s="92">
        <v>19.399999999999999</v>
      </c>
      <c r="J37" s="92">
        <v>19.73</v>
      </c>
      <c r="K37" s="92">
        <v>20.079999999999998</v>
      </c>
      <c r="L37" s="92">
        <v>20.43</v>
      </c>
      <c r="M37" s="92">
        <v>20.8</v>
      </c>
      <c r="N37" s="92"/>
    </row>
    <row r="38" spans="1:14" x14ac:dyDescent="0.25">
      <c r="A38" s="91">
        <v>11</v>
      </c>
      <c r="B38" s="92">
        <v>17.32</v>
      </c>
      <c r="C38" s="92">
        <v>17.600000000000001</v>
      </c>
      <c r="D38" s="92">
        <v>17.88</v>
      </c>
      <c r="E38" s="92">
        <v>18.170000000000002</v>
      </c>
      <c r="F38" s="92">
        <v>18.47</v>
      </c>
      <c r="G38" s="92">
        <v>18.78</v>
      </c>
      <c r="H38" s="92">
        <v>19.100000000000001</v>
      </c>
      <c r="I38" s="92">
        <v>19.420000000000002</v>
      </c>
      <c r="J38" s="92">
        <v>19.760000000000002</v>
      </c>
      <c r="K38" s="92">
        <v>20.100000000000001</v>
      </c>
      <c r="L38" s="92">
        <v>20.46</v>
      </c>
      <c r="M38" s="92">
        <v>20.83</v>
      </c>
      <c r="N38" s="92"/>
    </row>
    <row r="39" spans="1:14" x14ac:dyDescent="0.25">
      <c r="A39"/>
      <c r="B39"/>
    </row>
    <row r="40" spans="1:14" ht="27.65" customHeight="1" x14ac:dyDescent="0.25">
      <c r="A40"/>
      <c r="B40"/>
    </row>
    <row r="41" spans="1:14" x14ac:dyDescent="0.25">
      <c r="A41"/>
      <c r="B41"/>
    </row>
    <row r="42" spans="1:14" x14ac:dyDescent="0.25">
      <c r="A42"/>
      <c r="B42"/>
    </row>
    <row r="43" spans="1:14" x14ac:dyDescent="0.25">
      <c r="A43"/>
      <c r="B43"/>
    </row>
    <row r="44" spans="1:14" x14ac:dyDescent="0.25">
      <c r="A44"/>
      <c r="B44"/>
    </row>
    <row r="45" spans="1:14" x14ac:dyDescent="0.25">
      <c r="A45"/>
      <c r="B45"/>
    </row>
    <row r="46" spans="1:14" x14ac:dyDescent="0.25">
      <c r="A46"/>
      <c r="B46"/>
    </row>
    <row r="47" spans="1:14" x14ac:dyDescent="0.25">
      <c r="A47"/>
      <c r="B47"/>
    </row>
    <row r="48" spans="1:14"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sheetData>
  <sheetProtection algorithmName="SHA-512" hashValue="obTbsSIXdUJFOVfIzBP0Plwn0iLHzXLiVjIhdgTHGV86trQJa62eNoQlfk/BPGBxWqDVr9w2Nb2L8DvQz1LBNw==" saltValue="pZvAt4NvLF2MMYH3ucCVkg==" spinCount="100000" sheet="1" objects="1" scenarios="1"/>
  <conditionalFormatting sqref="A26:A38">
    <cfRule type="expression" dxfId="1233" priority="29" stopIfTrue="1">
      <formula>MOD(ROW(),2)=0</formula>
    </cfRule>
    <cfRule type="expression" dxfId="1232" priority="30" stopIfTrue="1">
      <formula>MOD(ROW(),2)&lt;&gt;0</formula>
    </cfRule>
  </conditionalFormatting>
  <conditionalFormatting sqref="B26:N38">
    <cfRule type="expression" dxfId="1231" priority="31" stopIfTrue="1">
      <formula>MOD(ROW(),2)=0</formula>
    </cfRule>
    <cfRule type="expression" dxfId="1230" priority="32" stopIfTrue="1">
      <formula>MOD(ROW(),2)&lt;&gt;0</formula>
    </cfRule>
  </conditionalFormatting>
  <conditionalFormatting sqref="D6:N21">
    <cfRule type="expression" dxfId="1229" priority="21" stopIfTrue="1">
      <formula>MOD(ROW(),2)=0</formula>
    </cfRule>
    <cfRule type="expression" dxfId="1228" priority="22" stopIfTrue="1">
      <formula>MOD(ROW(),2)&lt;&gt;0</formula>
    </cfRule>
  </conditionalFormatting>
  <conditionalFormatting sqref="A6:A21">
    <cfRule type="expression" dxfId="1227" priority="19" stopIfTrue="1">
      <formula>MOD(ROW(),2)=0</formula>
    </cfRule>
    <cfRule type="expression" dxfId="1226" priority="20" stopIfTrue="1">
      <formula>MOD(ROW(),2)&lt;&gt;0</formula>
    </cfRule>
  </conditionalFormatting>
  <conditionalFormatting sqref="B6:C16">
    <cfRule type="expression" dxfId="1225" priority="9" stopIfTrue="1">
      <formula>MOD(ROW(),2)=0</formula>
    </cfRule>
    <cfRule type="expression" dxfId="1224" priority="10" stopIfTrue="1">
      <formula>MOD(ROW(),2)&lt;&gt;0</formula>
    </cfRule>
  </conditionalFormatting>
  <conditionalFormatting sqref="B18:C18 B17">
    <cfRule type="expression" dxfId="1223" priority="11" stopIfTrue="1">
      <formula>MOD(ROW(),2)=0</formula>
    </cfRule>
    <cfRule type="expression" dxfId="1222" priority="12" stopIfTrue="1">
      <formula>MOD(ROW(),2)&lt;&gt;0</formula>
    </cfRule>
  </conditionalFormatting>
  <conditionalFormatting sqref="C17">
    <cfRule type="expression" dxfId="1221" priority="7" stopIfTrue="1">
      <formula>MOD(ROW(),2)=0</formula>
    </cfRule>
    <cfRule type="expression" dxfId="1220" priority="8" stopIfTrue="1">
      <formula>MOD(ROW(),2)&lt;&gt;0</formula>
    </cfRule>
  </conditionalFormatting>
  <conditionalFormatting sqref="B20:B21">
    <cfRule type="expression" dxfId="1219" priority="3" stopIfTrue="1">
      <formula>MOD(ROW(),2)=0</formula>
    </cfRule>
    <cfRule type="expression" dxfId="1218" priority="4" stopIfTrue="1">
      <formula>MOD(ROW(),2)&lt;&gt;0</formula>
    </cfRule>
  </conditionalFormatting>
  <conditionalFormatting sqref="C19:C21">
    <cfRule type="expression" dxfId="1217" priority="5" stopIfTrue="1">
      <formula>MOD(ROW(),2)=0</formula>
    </cfRule>
    <cfRule type="expression" dxfId="1216" priority="6" stopIfTrue="1">
      <formula>MOD(ROW(),2)&lt;&gt;0</formula>
    </cfRule>
  </conditionalFormatting>
  <conditionalFormatting sqref="B19">
    <cfRule type="expression" dxfId="1215" priority="1" stopIfTrue="1">
      <formula>MOD(ROW(),2)=0</formula>
    </cfRule>
    <cfRule type="expression" dxfId="1214" priority="2" stopIfTrue="1">
      <formula>MOD(ROW(),2)&lt;&gt;0</formula>
    </cfRule>
  </conditionalFormatting>
  <hyperlinks>
    <hyperlink ref="B24" location="Assumptions!A1" display="Assumptions" xr:uid="{3AB14A11-2784-4101-9057-320BE0905759}"/>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codeName="Sheet92"/>
  <dimension ref="A1:AK59"/>
  <sheetViews>
    <sheetView showGridLines="0" zoomScale="85" zoomScaleNormal="85" workbookViewId="0">
      <selection activeCell="A4" sqref="A4"/>
    </sheetView>
  </sheetViews>
  <sheetFormatPr defaultColWidth="10" defaultRowHeight="12.5" x14ac:dyDescent="0.25"/>
  <cols>
    <col min="1" max="1" width="31.6328125" style="28" customWidth="1"/>
    <col min="2" max="37" width="22.6328125" style="28" customWidth="1"/>
    <col min="38" max="16384" width="10" style="28"/>
  </cols>
  <sheetData>
    <row r="1" spans="1:37" ht="20" x14ac:dyDescent="0.4">
      <c r="A1" s="40" t="s">
        <v>0</v>
      </c>
      <c r="B1" s="41"/>
      <c r="C1" s="41"/>
      <c r="D1" s="41"/>
      <c r="E1" s="41"/>
      <c r="F1" s="41"/>
      <c r="G1" s="41"/>
      <c r="H1" s="41"/>
      <c r="I1" s="41"/>
      <c r="K1" s="84"/>
    </row>
    <row r="2" spans="1:37" ht="15.5" x14ac:dyDescent="0.35">
      <c r="A2" s="42" t="str">
        <f>IF(title="&gt; Enter workbook title here","Enter workbook title in Cover sheet",title)</f>
        <v>Police_S - Consolidated Factor Spreadsheet</v>
      </c>
      <c r="B2" s="43"/>
      <c r="C2" s="43"/>
      <c r="D2" s="43"/>
      <c r="E2" s="43"/>
      <c r="F2" s="43"/>
      <c r="G2" s="43"/>
      <c r="H2" s="43"/>
      <c r="I2" s="43"/>
    </row>
    <row r="3" spans="1:37" ht="15.5" x14ac:dyDescent="0.35">
      <c r="A3" s="156" t="str">
        <f>TABLE_FACTOR_TYPE_1&amp;" - x-"&amp;TABLE_SERIES_NUMBER_1</f>
        <v>Pension Debit - x-322</v>
      </c>
      <c r="B3" s="43"/>
      <c r="C3" s="43"/>
      <c r="D3" s="43"/>
      <c r="E3" s="43"/>
      <c r="F3" s="43"/>
      <c r="G3" s="43"/>
      <c r="H3" s="43"/>
      <c r="I3" s="43"/>
    </row>
    <row r="4" spans="1:37" x14ac:dyDescent="0.25">
      <c r="A4" s="45"/>
    </row>
    <row r="6" spans="1:37" ht="13" x14ac:dyDescent="0.3">
      <c r="A6" s="76" t="s">
        <v>606</v>
      </c>
      <c r="B6" s="78" t="s">
        <v>607</v>
      </c>
      <c r="C6" s="78"/>
      <c r="D6" s="109"/>
      <c r="E6" s="109"/>
      <c r="F6" s="109"/>
      <c r="G6" s="109"/>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9"/>
    </row>
    <row r="7" spans="1:37" x14ac:dyDescent="0.25">
      <c r="A7" s="77" t="s">
        <v>273</v>
      </c>
      <c r="B7" s="79" t="s">
        <v>72</v>
      </c>
      <c r="C7" s="79"/>
      <c r="D7" s="109"/>
      <c r="E7" s="109"/>
      <c r="F7" s="109"/>
      <c r="G7" s="109"/>
      <c r="H7" s="109"/>
      <c r="I7" s="109"/>
      <c r="J7" s="109"/>
      <c r="K7" s="109"/>
      <c r="L7" s="109"/>
      <c r="M7" s="109"/>
      <c r="N7" s="109"/>
      <c r="O7" s="109"/>
      <c r="P7" s="109"/>
      <c r="Q7" s="109"/>
      <c r="R7" s="109"/>
      <c r="S7" s="109"/>
      <c r="T7" s="109"/>
      <c r="U7" s="109"/>
      <c r="V7" s="109"/>
      <c r="W7" s="109"/>
      <c r="X7" s="109"/>
      <c r="Y7" s="109"/>
      <c r="Z7" s="109"/>
      <c r="AA7" s="109"/>
      <c r="AB7" s="109"/>
      <c r="AC7" s="109"/>
      <c r="AD7" s="109"/>
      <c r="AE7" s="109"/>
      <c r="AF7" s="109"/>
      <c r="AG7" s="109"/>
      <c r="AH7" s="109"/>
      <c r="AI7" s="109"/>
      <c r="AJ7" s="109"/>
      <c r="AK7" s="109"/>
    </row>
    <row r="8" spans="1:37" x14ac:dyDescent="0.25">
      <c r="A8" s="77" t="s">
        <v>274</v>
      </c>
      <c r="B8" s="79">
        <v>1987</v>
      </c>
      <c r="C8" s="79"/>
      <c r="D8" s="109"/>
      <c r="E8" s="109"/>
      <c r="F8" s="109"/>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109"/>
      <c r="AJ8" s="109"/>
      <c r="AK8" s="109"/>
    </row>
    <row r="9" spans="1:37" x14ac:dyDescent="0.25">
      <c r="A9" s="77" t="s">
        <v>275</v>
      </c>
      <c r="B9" s="79" t="s">
        <v>400</v>
      </c>
      <c r="C9" s="79"/>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9"/>
    </row>
    <row r="10" spans="1:37" ht="37.5" x14ac:dyDescent="0.25">
      <c r="A10" s="77" t="s">
        <v>6</v>
      </c>
      <c r="B10" s="79" t="s">
        <v>420</v>
      </c>
      <c r="C10" s="7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09"/>
    </row>
    <row r="11" spans="1:37" x14ac:dyDescent="0.25">
      <c r="A11" s="77" t="s">
        <v>276</v>
      </c>
      <c r="B11" s="79" t="s">
        <v>308</v>
      </c>
      <c r="C11" s="7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row>
    <row r="12" spans="1:37" x14ac:dyDescent="0.25">
      <c r="A12" s="77" t="s">
        <v>277</v>
      </c>
      <c r="B12" s="79" t="s">
        <v>412</v>
      </c>
      <c r="C12" s="7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9"/>
    </row>
    <row r="13" spans="1:37" x14ac:dyDescent="0.25">
      <c r="A13" s="77" t="s">
        <v>614</v>
      </c>
      <c r="B13" s="79">
        <v>2</v>
      </c>
      <c r="C13" s="79"/>
      <c r="D13" s="109"/>
      <c r="E13" s="109"/>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109"/>
    </row>
    <row r="14" spans="1:37" x14ac:dyDescent="0.25">
      <c r="A14" s="77" t="s">
        <v>279</v>
      </c>
      <c r="B14" s="79">
        <v>322</v>
      </c>
      <c r="C14" s="79"/>
      <c r="D14" s="109"/>
      <c r="E14" s="109"/>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row>
    <row r="15" spans="1:37" x14ac:dyDescent="0.25">
      <c r="A15" s="77" t="s">
        <v>617</v>
      </c>
      <c r="B15" s="79">
        <v>322</v>
      </c>
      <c r="C15" s="79"/>
      <c r="D15" s="109"/>
      <c r="E15" s="109"/>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109"/>
    </row>
    <row r="16" spans="1:37" x14ac:dyDescent="0.25">
      <c r="A16" s="77" t="s">
        <v>281</v>
      </c>
      <c r="B16" s="79" t="s">
        <v>426</v>
      </c>
      <c r="C16" s="7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09"/>
    </row>
    <row r="17" spans="1:37" x14ac:dyDescent="0.25">
      <c r="A17" s="77" t="s">
        <v>282</v>
      </c>
      <c r="B17" s="203"/>
      <c r="C17" s="203"/>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row>
    <row r="18" spans="1:37" x14ac:dyDescent="0.25">
      <c r="A18" s="77" t="s">
        <v>283</v>
      </c>
      <c r="B18" s="142" t="str">
        <f>"24 May 2023"</f>
        <v>24 May 2023</v>
      </c>
      <c r="C18" s="79"/>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109"/>
    </row>
    <row r="19" spans="1:37" x14ac:dyDescent="0.25">
      <c r="A19" s="77" t="s">
        <v>284</v>
      </c>
      <c r="B19" s="142">
        <v>45014</v>
      </c>
      <c r="C19" s="7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row>
    <row r="20" spans="1:37" x14ac:dyDescent="0.25">
      <c r="A20" s="77" t="s">
        <v>285</v>
      </c>
      <c r="B20" s="79" t="s">
        <v>293</v>
      </c>
      <c r="C20" s="79"/>
      <c r="D20" s="109"/>
      <c r="E20" s="109"/>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109"/>
    </row>
    <row r="21" spans="1:37" x14ac:dyDescent="0.25">
      <c r="A21" s="77" t="s">
        <v>689</v>
      </c>
      <c r="B21" s="79" t="s">
        <v>294</v>
      </c>
      <c r="C21" s="79"/>
      <c r="D21" s="109"/>
      <c r="E21" s="109"/>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109"/>
    </row>
    <row r="23" spans="1:37" x14ac:dyDescent="0.25">
      <c r="B23" s="84" t="str">
        <f>HYPERLINK("#'Factor List'!A1","Back to Factor List")</f>
        <v>Back to Factor List</v>
      </c>
    </row>
    <row r="24" spans="1:37" x14ac:dyDescent="0.25">
      <c r="B24" s="84" t="str">
        <f>HYPERLINK("#'Assumptions'!A1","Assumptions")</f>
        <v>Assumptions</v>
      </c>
    </row>
    <row r="26" spans="1:37" ht="13" x14ac:dyDescent="0.25">
      <c r="A26" s="90" t="s">
        <v>711</v>
      </c>
      <c r="B26" s="90">
        <v>25</v>
      </c>
      <c r="C26" s="90">
        <v>26</v>
      </c>
      <c r="D26" s="90">
        <v>27</v>
      </c>
      <c r="E26" s="90">
        <v>28</v>
      </c>
      <c r="F26" s="90">
        <v>29</v>
      </c>
      <c r="G26" s="90">
        <v>30</v>
      </c>
      <c r="H26" s="90">
        <v>31</v>
      </c>
      <c r="I26" s="90">
        <v>32</v>
      </c>
      <c r="J26" s="90">
        <v>33</v>
      </c>
      <c r="K26" s="90">
        <v>34</v>
      </c>
      <c r="L26" s="90">
        <v>35</v>
      </c>
      <c r="M26" s="90">
        <v>36</v>
      </c>
      <c r="N26" s="90">
        <v>37</v>
      </c>
      <c r="O26" s="90">
        <v>38</v>
      </c>
      <c r="P26" s="90">
        <v>39</v>
      </c>
      <c r="Q26" s="90">
        <v>40</v>
      </c>
      <c r="R26" s="90">
        <v>41</v>
      </c>
      <c r="S26" s="90">
        <v>42</v>
      </c>
      <c r="T26" s="90">
        <v>43</v>
      </c>
      <c r="U26" s="90">
        <v>44</v>
      </c>
      <c r="V26" s="90">
        <v>45</v>
      </c>
      <c r="W26" s="90">
        <v>46</v>
      </c>
      <c r="X26" s="90">
        <v>47</v>
      </c>
      <c r="Y26" s="90">
        <v>48</v>
      </c>
      <c r="Z26" s="90">
        <v>49</v>
      </c>
      <c r="AA26" s="90">
        <v>50</v>
      </c>
      <c r="AB26" s="90">
        <v>51</v>
      </c>
      <c r="AC26" s="90">
        <v>52</v>
      </c>
      <c r="AD26" s="90">
        <v>53</v>
      </c>
      <c r="AE26" s="90">
        <v>54</v>
      </c>
      <c r="AF26" s="90">
        <v>55</v>
      </c>
      <c r="AG26" s="90">
        <v>56</v>
      </c>
      <c r="AH26" s="90">
        <v>57</v>
      </c>
      <c r="AI26" s="90">
        <v>58</v>
      </c>
      <c r="AJ26" s="90">
        <v>59</v>
      </c>
      <c r="AK26" s="90">
        <v>60</v>
      </c>
    </row>
    <row r="27" spans="1:37" x14ac:dyDescent="0.25">
      <c r="A27" s="91">
        <v>0</v>
      </c>
      <c r="B27" s="92">
        <v>11.17</v>
      </c>
      <c r="C27" s="92">
        <v>11.32</v>
      </c>
      <c r="D27" s="92">
        <v>11.48</v>
      </c>
      <c r="E27" s="92">
        <v>11.64</v>
      </c>
      <c r="F27" s="92">
        <v>11.81</v>
      </c>
      <c r="G27" s="92">
        <v>11.97</v>
      </c>
      <c r="H27" s="92">
        <v>12.14</v>
      </c>
      <c r="I27" s="92">
        <v>12.31</v>
      </c>
      <c r="J27" s="92">
        <v>12.49</v>
      </c>
      <c r="K27" s="92">
        <v>12.67</v>
      </c>
      <c r="L27" s="92">
        <v>12.85</v>
      </c>
      <c r="M27" s="92">
        <v>13.03</v>
      </c>
      <c r="N27" s="92">
        <v>13.22</v>
      </c>
      <c r="O27" s="92">
        <v>13.42</v>
      </c>
      <c r="P27" s="92">
        <v>13.61</v>
      </c>
      <c r="Q27" s="92">
        <v>13.81</v>
      </c>
      <c r="R27" s="92">
        <v>14.01</v>
      </c>
      <c r="S27" s="92">
        <v>14.22</v>
      </c>
      <c r="T27" s="92">
        <v>14.44</v>
      </c>
      <c r="U27" s="92">
        <v>14.66</v>
      </c>
      <c r="V27" s="92">
        <v>14.88</v>
      </c>
      <c r="W27" s="92">
        <v>15.11</v>
      </c>
      <c r="X27" s="92">
        <v>15.35</v>
      </c>
      <c r="Y27" s="92">
        <v>15.59</v>
      </c>
      <c r="Z27" s="92">
        <v>15.84</v>
      </c>
      <c r="AA27" s="92">
        <v>16.09</v>
      </c>
      <c r="AB27" s="92">
        <v>16.36</v>
      </c>
      <c r="AC27" s="92">
        <v>16.63</v>
      </c>
      <c r="AD27" s="92">
        <v>16.91</v>
      </c>
      <c r="AE27" s="92">
        <v>17.2</v>
      </c>
      <c r="AF27" s="92">
        <v>17.5</v>
      </c>
      <c r="AG27" s="92">
        <v>17.82</v>
      </c>
      <c r="AH27" s="92">
        <v>18.14</v>
      </c>
      <c r="AI27" s="92">
        <v>18.48</v>
      </c>
      <c r="AJ27" s="92">
        <v>18.84</v>
      </c>
      <c r="AK27" s="92">
        <v>19.22</v>
      </c>
    </row>
    <row r="28" spans="1:37" x14ac:dyDescent="0.25">
      <c r="A28" s="91">
        <v>1</v>
      </c>
      <c r="B28" s="92">
        <v>11.18</v>
      </c>
      <c r="C28" s="92">
        <v>11.34</v>
      </c>
      <c r="D28" s="92">
        <v>11.49</v>
      </c>
      <c r="E28" s="92">
        <v>11.66</v>
      </c>
      <c r="F28" s="92">
        <v>11.82</v>
      </c>
      <c r="G28" s="92">
        <v>11.99</v>
      </c>
      <c r="H28" s="92">
        <v>12.16</v>
      </c>
      <c r="I28" s="92">
        <v>12.33</v>
      </c>
      <c r="J28" s="92">
        <v>12.5</v>
      </c>
      <c r="K28" s="92">
        <v>12.68</v>
      </c>
      <c r="L28" s="92">
        <v>12.86</v>
      </c>
      <c r="M28" s="92">
        <v>13.05</v>
      </c>
      <c r="N28" s="92">
        <v>13.24</v>
      </c>
      <c r="O28" s="92">
        <v>13.43</v>
      </c>
      <c r="P28" s="92">
        <v>13.63</v>
      </c>
      <c r="Q28" s="92">
        <v>13.83</v>
      </c>
      <c r="R28" s="92">
        <v>14.03</v>
      </c>
      <c r="S28" s="92">
        <v>14.24</v>
      </c>
      <c r="T28" s="92">
        <v>14.46</v>
      </c>
      <c r="U28" s="92">
        <v>14.67</v>
      </c>
      <c r="V28" s="92">
        <v>14.9</v>
      </c>
      <c r="W28" s="92">
        <v>15.13</v>
      </c>
      <c r="X28" s="92">
        <v>15.37</v>
      </c>
      <c r="Y28" s="92">
        <v>15.61</v>
      </c>
      <c r="Z28" s="92">
        <v>15.86</v>
      </c>
      <c r="AA28" s="92">
        <v>16.12</v>
      </c>
      <c r="AB28" s="92">
        <v>16.38</v>
      </c>
      <c r="AC28" s="92">
        <v>16.649999999999999</v>
      </c>
      <c r="AD28" s="92">
        <v>16.940000000000001</v>
      </c>
      <c r="AE28" s="92">
        <v>17.23</v>
      </c>
      <c r="AF28" s="92">
        <v>17.53</v>
      </c>
      <c r="AG28" s="92">
        <v>17.84</v>
      </c>
      <c r="AH28" s="92">
        <v>18.170000000000002</v>
      </c>
      <c r="AI28" s="92">
        <v>18.510000000000002</v>
      </c>
      <c r="AJ28" s="92">
        <v>18.87</v>
      </c>
      <c r="AK28" s="92"/>
    </row>
    <row r="29" spans="1:37" x14ac:dyDescent="0.25">
      <c r="A29" s="91">
        <v>2</v>
      </c>
      <c r="B29" s="92">
        <v>11.19</v>
      </c>
      <c r="C29" s="92">
        <v>11.35</v>
      </c>
      <c r="D29" s="92">
        <v>11.51</v>
      </c>
      <c r="E29" s="92">
        <v>11.67</v>
      </c>
      <c r="F29" s="92">
        <v>11.83</v>
      </c>
      <c r="G29" s="92">
        <v>12</v>
      </c>
      <c r="H29" s="92">
        <v>12.17</v>
      </c>
      <c r="I29" s="92">
        <v>12.34</v>
      </c>
      <c r="J29" s="92">
        <v>12.52</v>
      </c>
      <c r="K29" s="92">
        <v>12.7</v>
      </c>
      <c r="L29" s="92">
        <v>12.88</v>
      </c>
      <c r="M29" s="92">
        <v>13.07</v>
      </c>
      <c r="N29" s="92">
        <v>13.26</v>
      </c>
      <c r="O29" s="92">
        <v>13.45</v>
      </c>
      <c r="P29" s="92">
        <v>13.64</v>
      </c>
      <c r="Q29" s="92">
        <v>13.84</v>
      </c>
      <c r="R29" s="92">
        <v>14.05</v>
      </c>
      <c r="S29" s="92">
        <v>14.26</v>
      </c>
      <c r="T29" s="92">
        <v>14.47</v>
      </c>
      <c r="U29" s="92">
        <v>14.69</v>
      </c>
      <c r="V29" s="92">
        <v>14.92</v>
      </c>
      <c r="W29" s="92">
        <v>15.15</v>
      </c>
      <c r="X29" s="92">
        <v>15.39</v>
      </c>
      <c r="Y29" s="92">
        <v>15.63</v>
      </c>
      <c r="Z29" s="92">
        <v>15.88</v>
      </c>
      <c r="AA29" s="92">
        <v>16.14</v>
      </c>
      <c r="AB29" s="92">
        <v>16.399999999999999</v>
      </c>
      <c r="AC29" s="92">
        <v>16.68</v>
      </c>
      <c r="AD29" s="92">
        <v>16.96</v>
      </c>
      <c r="AE29" s="92">
        <v>17.25</v>
      </c>
      <c r="AF29" s="92">
        <v>17.559999999999999</v>
      </c>
      <c r="AG29" s="92">
        <v>17.87</v>
      </c>
      <c r="AH29" s="92">
        <v>18.2</v>
      </c>
      <c r="AI29" s="92">
        <v>18.54</v>
      </c>
      <c r="AJ29" s="92">
        <v>18.899999999999999</v>
      </c>
      <c r="AK29" s="92"/>
    </row>
    <row r="30" spans="1:37" x14ac:dyDescent="0.25">
      <c r="A30" s="91">
        <v>3</v>
      </c>
      <c r="B30" s="92">
        <v>11.2</v>
      </c>
      <c r="C30" s="92">
        <v>11.36</v>
      </c>
      <c r="D30" s="92">
        <v>11.52</v>
      </c>
      <c r="E30" s="92">
        <v>11.68</v>
      </c>
      <c r="F30" s="92">
        <v>11.85</v>
      </c>
      <c r="G30" s="92">
        <v>12.01</v>
      </c>
      <c r="H30" s="92">
        <v>12.18</v>
      </c>
      <c r="I30" s="92">
        <v>12.36</v>
      </c>
      <c r="J30" s="92">
        <v>12.53</v>
      </c>
      <c r="K30" s="92">
        <v>12.71</v>
      </c>
      <c r="L30" s="92">
        <v>12.9</v>
      </c>
      <c r="M30" s="92">
        <v>13.08</v>
      </c>
      <c r="N30" s="92">
        <v>13.27</v>
      </c>
      <c r="O30" s="92">
        <v>13.46</v>
      </c>
      <c r="P30" s="92">
        <v>13.66</v>
      </c>
      <c r="Q30" s="92">
        <v>13.86</v>
      </c>
      <c r="R30" s="92">
        <v>14.07</v>
      </c>
      <c r="S30" s="92">
        <v>14.28</v>
      </c>
      <c r="T30" s="92">
        <v>14.49</v>
      </c>
      <c r="U30" s="92">
        <v>14.71</v>
      </c>
      <c r="V30" s="92">
        <v>14.94</v>
      </c>
      <c r="W30" s="92">
        <v>15.17</v>
      </c>
      <c r="X30" s="92">
        <v>15.41</v>
      </c>
      <c r="Y30" s="92">
        <v>15.65</v>
      </c>
      <c r="Z30" s="92">
        <v>15.9</v>
      </c>
      <c r="AA30" s="92">
        <v>16.16</v>
      </c>
      <c r="AB30" s="92">
        <v>16.43</v>
      </c>
      <c r="AC30" s="92">
        <v>16.7</v>
      </c>
      <c r="AD30" s="92">
        <v>16.98</v>
      </c>
      <c r="AE30" s="92">
        <v>17.28</v>
      </c>
      <c r="AF30" s="92">
        <v>17.579999999999998</v>
      </c>
      <c r="AG30" s="92">
        <v>17.899999999999999</v>
      </c>
      <c r="AH30" s="92">
        <v>18.23</v>
      </c>
      <c r="AI30" s="92">
        <v>18.57</v>
      </c>
      <c r="AJ30" s="92">
        <v>18.93</v>
      </c>
      <c r="AK30" s="92"/>
    </row>
    <row r="31" spans="1:37" x14ac:dyDescent="0.25">
      <c r="A31" s="91">
        <v>4</v>
      </c>
      <c r="B31" s="92">
        <v>11.22</v>
      </c>
      <c r="C31" s="92">
        <v>11.37</v>
      </c>
      <c r="D31" s="92">
        <v>11.53</v>
      </c>
      <c r="E31" s="92">
        <v>11.7</v>
      </c>
      <c r="F31" s="92">
        <v>11.86</v>
      </c>
      <c r="G31" s="92">
        <v>12.03</v>
      </c>
      <c r="H31" s="92">
        <v>12.2</v>
      </c>
      <c r="I31" s="92">
        <v>12.37</v>
      </c>
      <c r="J31" s="92">
        <v>12.55</v>
      </c>
      <c r="K31" s="92">
        <v>12.73</v>
      </c>
      <c r="L31" s="92">
        <v>12.91</v>
      </c>
      <c r="M31" s="92">
        <v>13.1</v>
      </c>
      <c r="N31" s="92">
        <v>13.29</v>
      </c>
      <c r="O31" s="92">
        <v>13.48</v>
      </c>
      <c r="P31" s="92">
        <v>13.68</v>
      </c>
      <c r="Q31" s="92">
        <v>13.88</v>
      </c>
      <c r="R31" s="92">
        <v>14.08</v>
      </c>
      <c r="S31" s="92">
        <v>14.29</v>
      </c>
      <c r="T31" s="92">
        <v>14.51</v>
      </c>
      <c r="U31" s="92">
        <v>14.73</v>
      </c>
      <c r="V31" s="92">
        <v>14.96</v>
      </c>
      <c r="W31" s="92">
        <v>15.19</v>
      </c>
      <c r="X31" s="92">
        <v>15.43</v>
      </c>
      <c r="Y31" s="92">
        <v>15.67</v>
      </c>
      <c r="Z31" s="92">
        <v>15.92</v>
      </c>
      <c r="AA31" s="92">
        <v>16.18</v>
      </c>
      <c r="AB31" s="92">
        <v>16.45</v>
      </c>
      <c r="AC31" s="92">
        <v>16.72</v>
      </c>
      <c r="AD31" s="92">
        <v>17.010000000000002</v>
      </c>
      <c r="AE31" s="92">
        <v>17.3</v>
      </c>
      <c r="AF31" s="92">
        <v>17.61</v>
      </c>
      <c r="AG31" s="92">
        <v>17.93</v>
      </c>
      <c r="AH31" s="92">
        <v>18.260000000000002</v>
      </c>
      <c r="AI31" s="92">
        <v>18.600000000000001</v>
      </c>
      <c r="AJ31" s="92">
        <v>18.97</v>
      </c>
      <c r="AK31" s="92"/>
    </row>
    <row r="32" spans="1:37" x14ac:dyDescent="0.25">
      <c r="A32" s="91">
        <v>5</v>
      </c>
      <c r="B32" s="92">
        <v>11.23</v>
      </c>
      <c r="C32" s="92">
        <v>11.39</v>
      </c>
      <c r="D32" s="92">
        <v>11.55</v>
      </c>
      <c r="E32" s="92">
        <v>11.71</v>
      </c>
      <c r="F32" s="92">
        <v>11.87</v>
      </c>
      <c r="G32" s="92">
        <v>12.04</v>
      </c>
      <c r="H32" s="92">
        <v>12.21</v>
      </c>
      <c r="I32" s="92">
        <v>12.39</v>
      </c>
      <c r="J32" s="92">
        <v>12.56</v>
      </c>
      <c r="K32" s="92">
        <v>12.74</v>
      </c>
      <c r="L32" s="92">
        <v>12.93</v>
      </c>
      <c r="M32" s="92">
        <v>13.11</v>
      </c>
      <c r="N32" s="92">
        <v>13.3</v>
      </c>
      <c r="O32" s="92">
        <v>13.5</v>
      </c>
      <c r="P32" s="92">
        <v>13.69</v>
      </c>
      <c r="Q32" s="92">
        <v>13.9</v>
      </c>
      <c r="R32" s="92">
        <v>14.1</v>
      </c>
      <c r="S32" s="92">
        <v>14.31</v>
      </c>
      <c r="T32" s="92">
        <v>14.53</v>
      </c>
      <c r="U32" s="92">
        <v>14.75</v>
      </c>
      <c r="V32" s="92">
        <v>14.98</v>
      </c>
      <c r="W32" s="92">
        <v>15.21</v>
      </c>
      <c r="X32" s="92">
        <v>15.45</v>
      </c>
      <c r="Y32" s="92">
        <v>15.69</v>
      </c>
      <c r="Z32" s="92">
        <v>15.94</v>
      </c>
      <c r="AA32" s="92">
        <v>16.2</v>
      </c>
      <c r="AB32" s="92">
        <v>16.47</v>
      </c>
      <c r="AC32" s="92">
        <v>16.75</v>
      </c>
      <c r="AD32" s="92">
        <v>17.03</v>
      </c>
      <c r="AE32" s="92">
        <v>17.329999999999998</v>
      </c>
      <c r="AF32" s="92">
        <v>17.63</v>
      </c>
      <c r="AG32" s="92">
        <v>17.95</v>
      </c>
      <c r="AH32" s="92">
        <v>18.28</v>
      </c>
      <c r="AI32" s="92">
        <v>18.63</v>
      </c>
      <c r="AJ32" s="92">
        <v>19</v>
      </c>
      <c r="AK32" s="92"/>
    </row>
    <row r="33" spans="1:37" x14ac:dyDescent="0.25">
      <c r="A33" s="91">
        <v>6</v>
      </c>
      <c r="B33" s="92">
        <v>11.24</v>
      </c>
      <c r="C33" s="92">
        <v>11.4</v>
      </c>
      <c r="D33" s="92">
        <v>11.56</v>
      </c>
      <c r="E33" s="92">
        <v>11.72</v>
      </c>
      <c r="F33" s="92">
        <v>11.89</v>
      </c>
      <c r="G33" s="92">
        <v>12.06</v>
      </c>
      <c r="H33" s="92">
        <v>12.23</v>
      </c>
      <c r="I33" s="92">
        <v>12.4</v>
      </c>
      <c r="J33" s="92">
        <v>12.58</v>
      </c>
      <c r="K33" s="92">
        <v>12.76</v>
      </c>
      <c r="L33" s="92">
        <v>12.94</v>
      </c>
      <c r="M33" s="92">
        <v>13.13</v>
      </c>
      <c r="N33" s="92">
        <v>13.32</v>
      </c>
      <c r="O33" s="92">
        <v>13.51</v>
      </c>
      <c r="P33" s="92">
        <v>13.71</v>
      </c>
      <c r="Q33" s="92">
        <v>13.91</v>
      </c>
      <c r="R33" s="92">
        <v>14.12</v>
      </c>
      <c r="S33" s="92">
        <v>14.33</v>
      </c>
      <c r="T33" s="92">
        <v>14.55</v>
      </c>
      <c r="U33" s="92">
        <v>14.77</v>
      </c>
      <c r="V33" s="92">
        <v>14.99</v>
      </c>
      <c r="W33" s="92">
        <v>15.23</v>
      </c>
      <c r="X33" s="92">
        <v>15.47</v>
      </c>
      <c r="Y33" s="92">
        <v>15.71</v>
      </c>
      <c r="Z33" s="92">
        <v>15.96</v>
      </c>
      <c r="AA33" s="92">
        <v>16.23</v>
      </c>
      <c r="AB33" s="92">
        <v>16.489999999999998</v>
      </c>
      <c r="AC33" s="92">
        <v>16.77</v>
      </c>
      <c r="AD33" s="92">
        <v>17.059999999999999</v>
      </c>
      <c r="AE33" s="92">
        <v>17.350000000000001</v>
      </c>
      <c r="AF33" s="92">
        <v>17.66</v>
      </c>
      <c r="AG33" s="92">
        <v>17.98</v>
      </c>
      <c r="AH33" s="92">
        <v>18.309999999999999</v>
      </c>
      <c r="AI33" s="92">
        <v>18.66</v>
      </c>
      <c r="AJ33" s="92">
        <v>19.03</v>
      </c>
      <c r="AK33" s="92"/>
    </row>
    <row r="34" spans="1:37" x14ac:dyDescent="0.25">
      <c r="A34" s="91">
        <v>7</v>
      </c>
      <c r="B34" s="92">
        <v>11.26</v>
      </c>
      <c r="C34" s="92">
        <v>11.41</v>
      </c>
      <c r="D34" s="92">
        <v>11.57</v>
      </c>
      <c r="E34" s="92">
        <v>11.74</v>
      </c>
      <c r="F34" s="92">
        <v>11.9</v>
      </c>
      <c r="G34" s="92">
        <v>12.07</v>
      </c>
      <c r="H34" s="92">
        <v>12.24</v>
      </c>
      <c r="I34" s="92">
        <v>12.42</v>
      </c>
      <c r="J34" s="92">
        <v>12.59</v>
      </c>
      <c r="K34" s="92">
        <v>12.77</v>
      </c>
      <c r="L34" s="92">
        <v>12.96</v>
      </c>
      <c r="M34" s="92">
        <v>13.14</v>
      </c>
      <c r="N34" s="92">
        <v>13.34</v>
      </c>
      <c r="O34" s="92">
        <v>13.53</v>
      </c>
      <c r="P34" s="92">
        <v>13.73</v>
      </c>
      <c r="Q34" s="92">
        <v>13.93</v>
      </c>
      <c r="R34" s="92">
        <v>14.14</v>
      </c>
      <c r="S34" s="92">
        <v>14.35</v>
      </c>
      <c r="T34" s="92">
        <v>14.56</v>
      </c>
      <c r="U34" s="92">
        <v>14.79</v>
      </c>
      <c r="V34" s="92">
        <v>15.01</v>
      </c>
      <c r="W34" s="92">
        <v>15.25</v>
      </c>
      <c r="X34" s="92">
        <v>15.49</v>
      </c>
      <c r="Y34" s="92">
        <v>15.73</v>
      </c>
      <c r="Z34" s="92">
        <v>15.99</v>
      </c>
      <c r="AA34" s="92">
        <v>16.25</v>
      </c>
      <c r="AB34" s="92">
        <v>16.52</v>
      </c>
      <c r="AC34" s="92">
        <v>16.79</v>
      </c>
      <c r="AD34" s="92">
        <v>17.079999999999998</v>
      </c>
      <c r="AE34" s="92">
        <v>17.38</v>
      </c>
      <c r="AF34" s="92">
        <v>17.690000000000001</v>
      </c>
      <c r="AG34" s="92">
        <v>18.010000000000002</v>
      </c>
      <c r="AH34" s="92">
        <v>18.34</v>
      </c>
      <c r="AI34" s="92">
        <v>18.690000000000001</v>
      </c>
      <c r="AJ34" s="92">
        <v>19.059999999999999</v>
      </c>
      <c r="AK34" s="92"/>
    </row>
    <row r="35" spans="1:37" x14ac:dyDescent="0.25">
      <c r="A35" s="91">
        <v>8</v>
      </c>
      <c r="B35" s="92">
        <v>11.27</v>
      </c>
      <c r="C35" s="92">
        <v>11.43</v>
      </c>
      <c r="D35" s="92">
        <v>11.59</v>
      </c>
      <c r="E35" s="92">
        <v>11.75</v>
      </c>
      <c r="F35" s="92">
        <v>11.92</v>
      </c>
      <c r="G35" s="92">
        <v>12.08</v>
      </c>
      <c r="H35" s="92">
        <v>12.26</v>
      </c>
      <c r="I35" s="92">
        <v>12.43</v>
      </c>
      <c r="J35" s="92">
        <v>12.61</v>
      </c>
      <c r="K35" s="92">
        <v>12.79</v>
      </c>
      <c r="L35" s="92">
        <v>12.97</v>
      </c>
      <c r="M35" s="92">
        <v>13.16</v>
      </c>
      <c r="N35" s="92">
        <v>13.35</v>
      </c>
      <c r="O35" s="92">
        <v>13.55</v>
      </c>
      <c r="P35" s="92">
        <v>13.74</v>
      </c>
      <c r="Q35" s="92">
        <v>13.95</v>
      </c>
      <c r="R35" s="92">
        <v>14.15</v>
      </c>
      <c r="S35" s="92">
        <v>14.37</v>
      </c>
      <c r="T35" s="92">
        <v>14.58</v>
      </c>
      <c r="U35" s="92">
        <v>14.81</v>
      </c>
      <c r="V35" s="92">
        <v>15.03</v>
      </c>
      <c r="W35" s="92">
        <v>15.27</v>
      </c>
      <c r="X35" s="92">
        <v>15.51</v>
      </c>
      <c r="Y35" s="92">
        <v>15.75</v>
      </c>
      <c r="Z35" s="92">
        <v>16.010000000000002</v>
      </c>
      <c r="AA35" s="92">
        <v>16.27</v>
      </c>
      <c r="AB35" s="92">
        <v>16.54</v>
      </c>
      <c r="AC35" s="92">
        <v>16.82</v>
      </c>
      <c r="AD35" s="92">
        <v>17.100000000000001</v>
      </c>
      <c r="AE35" s="92">
        <v>17.399999999999999</v>
      </c>
      <c r="AF35" s="92">
        <v>17.71</v>
      </c>
      <c r="AG35" s="92">
        <v>18.03</v>
      </c>
      <c r="AH35" s="92">
        <v>18.37</v>
      </c>
      <c r="AI35" s="92">
        <v>18.72</v>
      </c>
      <c r="AJ35" s="92">
        <v>19.09</v>
      </c>
      <c r="AK35" s="92"/>
    </row>
    <row r="36" spans="1:37" x14ac:dyDescent="0.25">
      <c r="A36" s="91">
        <v>9</v>
      </c>
      <c r="B36" s="92">
        <v>11.28</v>
      </c>
      <c r="C36" s="92">
        <v>11.44</v>
      </c>
      <c r="D36" s="92">
        <v>11.6</v>
      </c>
      <c r="E36" s="92">
        <v>11.76</v>
      </c>
      <c r="F36" s="92">
        <v>11.93</v>
      </c>
      <c r="G36" s="92">
        <v>12.1</v>
      </c>
      <c r="H36" s="92">
        <v>12.27</v>
      </c>
      <c r="I36" s="92">
        <v>12.45</v>
      </c>
      <c r="J36" s="92">
        <v>12.62</v>
      </c>
      <c r="K36" s="92">
        <v>12.8</v>
      </c>
      <c r="L36" s="92">
        <v>12.99</v>
      </c>
      <c r="M36" s="92">
        <v>13.18</v>
      </c>
      <c r="N36" s="92">
        <v>13.37</v>
      </c>
      <c r="O36" s="92">
        <v>13.56</v>
      </c>
      <c r="P36" s="92">
        <v>13.76</v>
      </c>
      <c r="Q36" s="92">
        <v>13.96</v>
      </c>
      <c r="R36" s="92">
        <v>14.17</v>
      </c>
      <c r="S36" s="92">
        <v>14.38</v>
      </c>
      <c r="T36" s="92">
        <v>14.6</v>
      </c>
      <c r="U36" s="92">
        <v>14.82</v>
      </c>
      <c r="V36" s="92">
        <v>15.05</v>
      </c>
      <c r="W36" s="92">
        <v>15.29</v>
      </c>
      <c r="X36" s="92">
        <v>15.53</v>
      </c>
      <c r="Y36" s="92">
        <v>15.77</v>
      </c>
      <c r="Z36" s="92">
        <v>16.03</v>
      </c>
      <c r="AA36" s="92">
        <v>16.29</v>
      </c>
      <c r="AB36" s="92">
        <v>16.559999999999999</v>
      </c>
      <c r="AC36" s="92">
        <v>16.84</v>
      </c>
      <c r="AD36" s="92">
        <v>17.13</v>
      </c>
      <c r="AE36" s="92">
        <v>17.43</v>
      </c>
      <c r="AF36" s="92">
        <v>17.739999999999998</v>
      </c>
      <c r="AG36" s="92">
        <v>18.059999999999999</v>
      </c>
      <c r="AH36" s="92">
        <v>18.399999999999999</v>
      </c>
      <c r="AI36" s="92">
        <v>18.75</v>
      </c>
      <c r="AJ36" s="92">
        <v>19.12</v>
      </c>
      <c r="AK36" s="92"/>
    </row>
    <row r="37" spans="1:37" x14ac:dyDescent="0.25">
      <c r="A37" s="91">
        <v>10</v>
      </c>
      <c r="B37" s="92">
        <v>11.3</v>
      </c>
      <c r="C37" s="92">
        <v>11.45</v>
      </c>
      <c r="D37" s="92">
        <v>11.61</v>
      </c>
      <c r="E37" s="92">
        <v>11.78</v>
      </c>
      <c r="F37" s="92">
        <v>11.94</v>
      </c>
      <c r="G37" s="92">
        <v>12.11</v>
      </c>
      <c r="H37" s="92">
        <v>12.29</v>
      </c>
      <c r="I37" s="92">
        <v>12.46</v>
      </c>
      <c r="J37" s="92">
        <v>12.64</v>
      </c>
      <c r="K37" s="92">
        <v>12.82</v>
      </c>
      <c r="L37" s="92">
        <v>13</v>
      </c>
      <c r="M37" s="92">
        <v>13.19</v>
      </c>
      <c r="N37" s="92">
        <v>13.38</v>
      </c>
      <c r="O37" s="92">
        <v>13.58</v>
      </c>
      <c r="P37" s="92">
        <v>13.78</v>
      </c>
      <c r="Q37" s="92">
        <v>13.98</v>
      </c>
      <c r="R37" s="92">
        <v>14.19</v>
      </c>
      <c r="S37" s="92">
        <v>14.4</v>
      </c>
      <c r="T37" s="92">
        <v>14.62</v>
      </c>
      <c r="U37" s="92">
        <v>14.84</v>
      </c>
      <c r="V37" s="92">
        <v>15.07</v>
      </c>
      <c r="W37" s="92">
        <v>15.31</v>
      </c>
      <c r="X37" s="92">
        <v>15.55</v>
      </c>
      <c r="Y37" s="92">
        <v>15.8</v>
      </c>
      <c r="Z37" s="92">
        <v>16.05</v>
      </c>
      <c r="AA37" s="92">
        <v>16.309999999999999</v>
      </c>
      <c r="AB37" s="92">
        <v>16.579999999999998</v>
      </c>
      <c r="AC37" s="92">
        <v>16.86</v>
      </c>
      <c r="AD37" s="92">
        <v>17.149999999999999</v>
      </c>
      <c r="AE37" s="92">
        <v>17.45</v>
      </c>
      <c r="AF37" s="92">
        <v>17.760000000000002</v>
      </c>
      <c r="AG37" s="92">
        <v>18.09</v>
      </c>
      <c r="AH37" s="92">
        <v>18.43</v>
      </c>
      <c r="AI37" s="92">
        <v>18.78</v>
      </c>
      <c r="AJ37" s="92">
        <v>19.149999999999999</v>
      </c>
      <c r="AK37" s="92"/>
    </row>
    <row r="38" spans="1:37" x14ac:dyDescent="0.25">
      <c r="A38" s="91">
        <v>11</v>
      </c>
      <c r="B38" s="92">
        <v>11.31</v>
      </c>
      <c r="C38" s="92">
        <v>11.47</v>
      </c>
      <c r="D38" s="92">
        <v>11.63</v>
      </c>
      <c r="E38" s="92">
        <v>11.79</v>
      </c>
      <c r="F38" s="92">
        <v>11.96</v>
      </c>
      <c r="G38" s="92">
        <v>12.13</v>
      </c>
      <c r="H38" s="92">
        <v>12.3</v>
      </c>
      <c r="I38" s="92">
        <v>12.47</v>
      </c>
      <c r="J38" s="92">
        <v>12.65</v>
      </c>
      <c r="K38" s="92">
        <v>12.83</v>
      </c>
      <c r="L38" s="92">
        <v>13.02</v>
      </c>
      <c r="M38" s="92">
        <v>13.21</v>
      </c>
      <c r="N38" s="92">
        <v>13.4</v>
      </c>
      <c r="O38" s="92">
        <v>13.59</v>
      </c>
      <c r="P38" s="92">
        <v>13.79</v>
      </c>
      <c r="Q38" s="92">
        <v>14</v>
      </c>
      <c r="R38" s="92">
        <v>14.21</v>
      </c>
      <c r="S38" s="92">
        <v>14.42</v>
      </c>
      <c r="T38" s="92">
        <v>14.64</v>
      </c>
      <c r="U38" s="92">
        <v>14.86</v>
      </c>
      <c r="V38" s="92">
        <v>15.09</v>
      </c>
      <c r="W38" s="92">
        <v>15.33</v>
      </c>
      <c r="X38" s="92">
        <v>15.57</v>
      </c>
      <c r="Y38" s="92">
        <v>15.82</v>
      </c>
      <c r="Z38" s="92">
        <v>16.07</v>
      </c>
      <c r="AA38" s="92">
        <v>16.34</v>
      </c>
      <c r="AB38" s="92">
        <v>16.61</v>
      </c>
      <c r="AC38" s="92">
        <v>16.89</v>
      </c>
      <c r="AD38" s="92">
        <v>17.18</v>
      </c>
      <c r="AE38" s="92">
        <v>17.48</v>
      </c>
      <c r="AF38" s="92">
        <v>17.79</v>
      </c>
      <c r="AG38" s="92">
        <v>18.12</v>
      </c>
      <c r="AH38" s="92">
        <v>18.46</v>
      </c>
      <c r="AI38" s="92">
        <v>18.809999999999999</v>
      </c>
      <c r="AJ38" s="92">
        <v>19.190000000000001</v>
      </c>
      <c r="AK38" s="92"/>
    </row>
    <row r="39" spans="1:37" x14ac:dyDescent="0.25">
      <c r="A39"/>
      <c r="B39"/>
    </row>
    <row r="40" spans="1:37" ht="27.65" customHeight="1" x14ac:dyDescent="0.25">
      <c r="A40"/>
      <c r="B40"/>
    </row>
    <row r="41" spans="1:37" x14ac:dyDescent="0.25">
      <c r="A41"/>
      <c r="B41"/>
    </row>
    <row r="42" spans="1:37" x14ac:dyDescent="0.25">
      <c r="A42"/>
      <c r="B42"/>
    </row>
    <row r="43" spans="1:37" x14ac:dyDescent="0.25">
      <c r="A43"/>
      <c r="B43"/>
    </row>
    <row r="44" spans="1:37" x14ac:dyDescent="0.25">
      <c r="A44"/>
      <c r="B44"/>
    </row>
    <row r="45" spans="1:37" x14ac:dyDescent="0.25">
      <c r="A45"/>
      <c r="B45"/>
    </row>
    <row r="46" spans="1:37" x14ac:dyDescent="0.25">
      <c r="A46"/>
      <c r="B46"/>
    </row>
    <row r="47" spans="1:37" x14ac:dyDescent="0.25">
      <c r="A47"/>
      <c r="B47"/>
    </row>
    <row r="48" spans="1:37"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sheetData>
  <sheetProtection algorithmName="SHA-512" hashValue="tLZjUI8Ips9AtJBvz7sIKtes8OT2kMz5fHhX0/ek6/WKLIuIFQdp1ak23kjjfhFR3l7ufp2W4SHjQlcsM17oqA==" saltValue="IVGpn0fG6FZFXrXOiHfdQQ==" spinCount="100000" sheet="1" objects="1" scenarios="1"/>
  <conditionalFormatting sqref="B26:AK38">
    <cfRule type="expression" dxfId="1213" priority="29" stopIfTrue="1">
      <formula>MOD(ROW(),2)=0</formula>
    </cfRule>
    <cfRule type="expression" dxfId="1212" priority="30" stopIfTrue="1">
      <formula>MOD(ROW(),2)&lt;&gt;0</formula>
    </cfRule>
  </conditionalFormatting>
  <conditionalFormatting sqref="A26:A38">
    <cfRule type="expression" dxfId="1211" priority="27" stopIfTrue="1">
      <formula>MOD(ROW(),2)=0</formula>
    </cfRule>
    <cfRule type="expression" dxfId="1210" priority="28" stopIfTrue="1">
      <formula>MOD(ROW(),2)&lt;&gt;0</formula>
    </cfRule>
  </conditionalFormatting>
  <conditionalFormatting sqref="A6:A21">
    <cfRule type="expression" dxfId="1209" priority="17" stopIfTrue="1">
      <formula>MOD(ROW(),2)=0</formula>
    </cfRule>
    <cfRule type="expression" dxfId="1208" priority="18" stopIfTrue="1">
      <formula>MOD(ROW(),2)&lt;&gt;0</formula>
    </cfRule>
  </conditionalFormatting>
  <conditionalFormatting sqref="D6:AK21">
    <cfRule type="expression" dxfId="1207" priority="19" stopIfTrue="1">
      <formula>MOD(ROW(),2)=0</formula>
    </cfRule>
    <cfRule type="expression" dxfId="1206" priority="20" stopIfTrue="1">
      <formula>MOD(ROW(),2)&lt;&gt;0</formula>
    </cfRule>
  </conditionalFormatting>
  <conditionalFormatting sqref="B6:C16">
    <cfRule type="expression" dxfId="1205" priority="9" stopIfTrue="1">
      <formula>MOD(ROW(),2)=0</formula>
    </cfRule>
    <cfRule type="expression" dxfId="1204" priority="10" stopIfTrue="1">
      <formula>MOD(ROW(),2)&lt;&gt;0</formula>
    </cfRule>
  </conditionalFormatting>
  <conditionalFormatting sqref="B18:C18 B17">
    <cfRule type="expression" dxfId="1203" priority="11" stopIfTrue="1">
      <formula>MOD(ROW(),2)=0</formula>
    </cfRule>
    <cfRule type="expression" dxfId="1202" priority="12" stopIfTrue="1">
      <formula>MOD(ROW(),2)&lt;&gt;0</formula>
    </cfRule>
  </conditionalFormatting>
  <conditionalFormatting sqref="C17">
    <cfRule type="expression" dxfId="1201" priority="7" stopIfTrue="1">
      <formula>MOD(ROW(),2)=0</formula>
    </cfRule>
    <cfRule type="expression" dxfId="1200" priority="8" stopIfTrue="1">
      <formula>MOD(ROW(),2)&lt;&gt;0</formula>
    </cfRule>
  </conditionalFormatting>
  <conditionalFormatting sqref="B20:B21">
    <cfRule type="expression" dxfId="1199" priority="3" stopIfTrue="1">
      <formula>MOD(ROW(),2)=0</formula>
    </cfRule>
    <cfRule type="expression" dxfId="1198" priority="4" stopIfTrue="1">
      <formula>MOD(ROW(),2)&lt;&gt;0</formula>
    </cfRule>
  </conditionalFormatting>
  <conditionalFormatting sqref="C19:C21">
    <cfRule type="expression" dxfId="1197" priority="5" stopIfTrue="1">
      <formula>MOD(ROW(),2)=0</formula>
    </cfRule>
    <cfRule type="expression" dxfId="1196" priority="6" stopIfTrue="1">
      <formula>MOD(ROW(),2)&lt;&gt;0</formula>
    </cfRule>
  </conditionalFormatting>
  <conditionalFormatting sqref="B19">
    <cfRule type="expression" dxfId="1195" priority="1" stopIfTrue="1">
      <formula>MOD(ROW(),2)=0</formula>
    </cfRule>
    <cfRule type="expression" dxfId="1194" priority="2" stopIfTrue="1">
      <formula>MOD(ROW(),2)&lt;&gt;0</formula>
    </cfRule>
  </conditionalFormatting>
  <hyperlinks>
    <hyperlink ref="B24" location="Assumptions!A1" display="Assumptions" xr:uid="{B3FD348C-2A80-4D82-B3D1-852A6812CE9E}"/>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codeName="Sheet93"/>
  <dimension ref="A1:L59"/>
  <sheetViews>
    <sheetView showGridLines="0" zoomScale="85" zoomScaleNormal="85" workbookViewId="0">
      <selection activeCell="A4" sqref="A4"/>
    </sheetView>
  </sheetViews>
  <sheetFormatPr defaultColWidth="10" defaultRowHeight="12.5" x14ac:dyDescent="0.25"/>
  <cols>
    <col min="1" max="1" width="31.6328125" style="28" customWidth="1"/>
    <col min="2" max="12" width="22.6328125" style="28" customWidth="1"/>
    <col min="13" max="16384" width="10" style="28"/>
  </cols>
  <sheetData>
    <row r="1" spans="1:12" ht="20" x14ac:dyDescent="0.4">
      <c r="A1" s="40" t="s">
        <v>0</v>
      </c>
      <c r="B1" s="41"/>
      <c r="C1" s="41"/>
      <c r="D1" s="41"/>
      <c r="E1" s="41"/>
      <c r="F1" s="41"/>
      <c r="G1" s="41"/>
      <c r="H1" s="41"/>
      <c r="I1" s="41"/>
      <c r="K1" s="84"/>
    </row>
    <row r="2" spans="1:12" ht="15.5" x14ac:dyDescent="0.35">
      <c r="A2" s="42" t="str">
        <f>IF(title="&gt; Enter workbook title here","Enter workbook title in Cover sheet",title)</f>
        <v>Police_S - Consolidated Factor Spreadsheet</v>
      </c>
      <c r="B2" s="43"/>
      <c r="C2" s="43"/>
      <c r="D2" s="43"/>
      <c r="E2" s="43"/>
      <c r="F2" s="43"/>
      <c r="G2" s="43"/>
      <c r="H2" s="43"/>
      <c r="I2" s="43"/>
    </row>
    <row r="3" spans="1:12" ht="15.5" x14ac:dyDescent="0.35">
      <c r="A3" s="156" t="str">
        <f>TABLE_FACTOR_TYPE_1&amp;" - x-"&amp;TABLE_SERIES_NUMBER_1</f>
        <v>Pension Debit - x-323</v>
      </c>
      <c r="B3" s="43"/>
      <c r="C3" s="43"/>
      <c r="D3" s="43"/>
      <c r="E3" s="43"/>
      <c r="F3" s="43"/>
      <c r="G3" s="43"/>
      <c r="H3" s="43"/>
      <c r="I3" s="43"/>
    </row>
    <row r="4" spans="1:12" x14ac:dyDescent="0.25">
      <c r="A4" s="45"/>
    </row>
    <row r="6" spans="1:12" ht="13" x14ac:dyDescent="0.3">
      <c r="A6" s="76" t="s">
        <v>606</v>
      </c>
      <c r="B6" s="78" t="s">
        <v>607</v>
      </c>
      <c r="C6" s="78"/>
      <c r="D6" s="109"/>
      <c r="E6" s="109"/>
      <c r="F6" s="109"/>
      <c r="G6" s="109"/>
      <c r="H6" s="109"/>
      <c r="I6" s="109"/>
      <c r="J6" s="109"/>
      <c r="K6" s="109"/>
      <c r="L6" s="109"/>
    </row>
    <row r="7" spans="1:12" x14ac:dyDescent="0.25">
      <c r="A7" s="77" t="s">
        <v>273</v>
      </c>
      <c r="B7" s="79" t="s">
        <v>72</v>
      </c>
      <c r="C7" s="79"/>
      <c r="D7" s="109"/>
      <c r="E7" s="109"/>
      <c r="F7" s="109"/>
      <c r="G7" s="109"/>
      <c r="H7" s="109"/>
      <c r="I7" s="109"/>
      <c r="J7" s="109"/>
      <c r="K7" s="109"/>
      <c r="L7" s="109"/>
    </row>
    <row r="8" spans="1:12" x14ac:dyDescent="0.25">
      <c r="A8" s="77" t="s">
        <v>274</v>
      </c>
      <c r="B8" s="79">
        <v>1987</v>
      </c>
      <c r="C8" s="79"/>
      <c r="D8" s="109"/>
      <c r="E8" s="109"/>
      <c r="F8" s="109"/>
      <c r="G8" s="109"/>
      <c r="H8" s="109"/>
      <c r="I8" s="109"/>
      <c r="J8" s="109"/>
      <c r="K8" s="109"/>
      <c r="L8" s="109"/>
    </row>
    <row r="9" spans="1:12" x14ac:dyDescent="0.25">
      <c r="A9" s="77" t="s">
        <v>275</v>
      </c>
      <c r="B9" s="79" t="s">
        <v>400</v>
      </c>
      <c r="C9" s="79"/>
      <c r="D9" s="109"/>
      <c r="E9" s="109"/>
      <c r="F9" s="109"/>
      <c r="G9" s="109"/>
      <c r="H9" s="109"/>
      <c r="I9" s="109"/>
      <c r="J9" s="109"/>
      <c r="K9" s="109"/>
      <c r="L9" s="109"/>
    </row>
    <row r="10" spans="1:12" ht="37.5" x14ac:dyDescent="0.25">
      <c r="A10" s="77" t="s">
        <v>6</v>
      </c>
      <c r="B10" s="79" t="s">
        <v>427</v>
      </c>
      <c r="C10" s="79"/>
      <c r="D10" s="109"/>
      <c r="E10" s="109"/>
      <c r="F10" s="109"/>
      <c r="G10" s="109"/>
      <c r="H10" s="109"/>
      <c r="I10" s="109"/>
      <c r="J10" s="109"/>
      <c r="K10" s="109"/>
      <c r="L10" s="109"/>
    </row>
    <row r="11" spans="1:12" x14ac:dyDescent="0.25">
      <c r="A11" s="77" t="s">
        <v>276</v>
      </c>
      <c r="B11" s="79" t="s">
        <v>308</v>
      </c>
      <c r="C11" s="79"/>
      <c r="D11" s="109"/>
      <c r="E11" s="109"/>
      <c r="F11" s="109"/>
      <c r="G11" s="109"/>
      <c r="H11" s="109"/>
      <c r="I11" s="109"/>
      <c r="J11" s="109"/>
      <c r="K11" s="109"/>
      <c r="L11" s="109"/>
    </row>
    <row r="12" spans="1:12" x14ac:dyDescent="0.25">
      <c r="A12" s="77" t="s">
        <v>277</v>
      </c>
      <c r="B12" s="79" t="s">
        <v>412</v>
      </c>
      <c r="C12" s="79"/>
      <c r="D12" s="109"/>
      <c r="E12" s="109"/>
      <c r="F12" s="109"/>
      <c r="G12" s="109"/>
      <c r="H12" s="109"/>
      <c r="I12" s="109"/>
      <c r="J12" s="109"/>
      <c r="K12" s="109"/>
      <c r="L12" s="109"/>
    </row>
    <row r="13" spans="1:12" x14ac:dyDescent="0.25">
      <c r="A13" s="77" t="s">
        <v>614</v>
      </c>
      <c r="B13" s="79">
        <v>2</v>
      </c>
      <c r="C13" s="79"/>
      <c r="D13" s="109"/>
      <c r="E13" s="109"/>
      <c r="F13" s="109"/>
      <c r="G13" s="109"/>
      <c r="H13" s="109"/>
      <c r="I13" s="109"/>
      <c r="J13" s="109"/>
      <c r="K13" s="109"/>
      <c r="L13" s="109"/>
    </row>
    <row r="14" spans="1:12" x14ac:dyDescent="0.25">
      <c r="A14" s="77" t="s">
        <v>279</v>
      </c>
      <c r="B14" s="79">
        <v>323</v>
      </c>
      <c r="C14" s="79"/>
      <c r="D14" s="109"/>
      <c r="E14" s="109"/>
      <c r="F14" s="109"/>
      <c r="G14" s="109"/>
      <c r="H14" s="109"/>
      <c r="I14" s="109"/>
      <c r="J14" s="109"/>
      <c r="K14" s="109"/>
      <c r="L14" s="109"/>
    </row>
    <row r="15" spans="1:12" x14ac:dyDescent="0.25">
      <c r="A15" s="77" t="s">
        <v>617</v>
      </c>
      <c r="B15" s="79">
        <v>323</v>
      </c>
      <c r="C15" s="79"/>
      <c r="D15" s="109"/>
      <c r="E15" s="109"/>
      <c r="F15" s="109"/>
      <c r="G15" s="109"/>
      <c r="H15" s="109"/>
      <c r="I15" s="109"/>
      <c r="J15" s="109"/>
      <c r="K15" s="109"/>
      <c r="L15" s="109"/>
    </row>
    <row r="16" spans="1:12" x14ac:dyDescent="0.25">
      <c r="A16" s="77" t="s">
        <v>281</v>
      </c>
      <c r="B16" s="79" t="s">
        <v>429</v>
      </c>
      <c r="C16" s="79"/>
      <c r="D16" s="109"/>
      <c r="E16" s="109"/>
      <c r="F16" s="109"/>
      <c r="G16" s="109"/>
      <c r="H16" s="109"/>
      <c r="I16" s="109"/>
      <c r="J16" s="109"/>
      <c r="K16" s="109"/>
      <c r="L16" s="109"/>
    </row>
    <row r="17" spans="1:12" x14ac:dyDescent="0.25">
      <c r="A17" s="77" t="s">
        <v>282</v>
      </c>
      <c r="B17" s="203"/>
      <c r="C17" s="203"/>
      <c r="D17" s="109"/>
      <c r="E17" s="109"/>
      <c r="F17" s="109"/>
      <c r="G17" s="109"/>
      <c r="H17" s="109"/>
      <c r="I17" s="109"/>
      <c r="J17" s="109"/>
      <c r="K17" s="109"/>
      <c r="L17" s="109"/>
    </row>
    <row r="18" spans="1:12" x14ac:dyDescent="0.25">
      <c r="A18" s="77" t="s">
        <v>283</v>
      </c>
      <c r="B18" s="142" t="str">
        <f>"24 May 2023"</f>
        <v>24 May 2023</v>
      </c>
      <c r="C18" s="79"/>
      <c r="D18" s="109"/>
      <c r="E18" s="109"/>
      <c r="F18" s="109"/>
      <c r="G18" s="109"/>
      <c r="H18" s="109"/>
      <c r="I18" s="109"/>
      <c r="J18" s="109"/>
      <c r="K18" s="109"/>
      <c r="L18" s="109"/>
    </row>
    <row r="19" spans="1:12" x14ac:dyDescent="0.25">
      <c r="A19" s="77" t="s">
        <v>284</v>
      </c>
      <c r="B19" s="142">
        <v>45014</v>
      </c>
      <c r="C19" s="79"/>
      <c r="D19" s="109"/>
      <c r="E19" s="109"/>
      <c r="F19" s="109"/>
      <c r="G19" s="109"/>
      <c r="H19" s="109"/>
      <c r="I19" s="109"/>
      <c r="J19" s="109"/>
      <c r="K19" s="109"/>
      <c r="L19" s="109"/>
    </row>
    <row r="20" spans="1:12" x14ac:dyDescent="0.25">
      <c r="A20" s="77" t="s">
        <v>285</v>
      </c>
      <c r="B20" s="79" t="s">
        <v>293</v>
      </c>
      <c r="C20" s="79"/>
      <c r="D20" s="109"/>
      <c r="E20" s="109"/>
      <c r="F20" s="109"/>
      <c r="G20" s="109"/>
      <c r="H20" s="109"/>
      <c r="I20" s="109"/>
      <c r="J20" s="109"/>
      <c r="K20" s="109"/>
      <c r="L20" s="109"/>
    </row>
    <row r="21" spans="1:12" x14ac:dyDescent="0.25">
      <c r="A21" s="77" t="s">
        <v>689</v>
      </c>
      <c r="B21" s="79" t="s">
        <v>294</v>
      </c>
      <c r="C21" s="79"/>
      <c r="D21" s="109"/>
      <c r="E21" s="109"/>
      <c r="F21" s="109"/>
      <c r="G21" s="109"/>
      <c r="H21" s="109"/>
      <c r="I21" s="109"/>
      <c r="J21" s="109"/>
      <c r="K21" s="109"/>
      <c r="L21" s="109"/>
    </row>
    <row r="23" spans="1:12" x14ac:dyDescent="0.25">
      <c r="B23" s="84" t="str">
        <f>HYPERLINK("#'Factor List'!A1","Back to Factor List")</f>
        <v>Back to Factor List</v>
      </c>
    </row>
    <row r="24" spans="1:12" x14ac:dyDescent="0.25">
      <c r="B24" s="84" t="str">
        <f>HYPERLINK("#'Assumptions'!A1","Assumptions")</f>
        <v>Assumptions</v>
      </c>
    </row>
    <row r="26" spans="1:12" ht="13" x14ac:dyDescent="0.25">
      <c r="A26" s="90" t="s">
        <v>711</v>
      </c>
      <c r="B26" s="90">
        <v>55</v>
      </c>
      <c r="C26" s="90">
        <v>56</v>
      </c>
      <c r="D26" s="90">
        <v>57</v>
      </c>
      <c r="E26" s="90">
        <v>58</v>
      </c>
      <c r="F26" s="90">
        <v>59</v>
      </c>
      <c r="G26" s="90">
        <v>60</v>
      </c>
      <c r="H26" s="90">
        <v>61</v>
      </c>
      <c r="I26" s="90">
        <v>62</v>
      </c>
      <c r="J26" s="90">
        <v>63</v>
      </c>
      <c r="K26" s="90">
        <v>64</v>
      </c>
      <c r="L26" s="90">
        <v>65</v>
      </c>
    </row>
    <row r="27" spans="1:12" x14ac:dyDescent="0.25">
      <c r="A27" s="91">
        <v>0</v>
      </c>
      <c r="B27" s="92">
        <v>23.88</v>
      </c>
      <c r="C27" s="92">
        <v>23.29</v>
      </c>
      <c r="D27" s="92">
        <v>22.7</v>
      </c>
      <c r="E27" s="92">
        <v>22.09</v>
      </c>
      <c r="F27" s="92">
        <v>21.48</v>
      </c>
      <c r="G27" s="92">
        <v>20.87</v>
      </c>
      <c r="H27" s="92">
        <v>20.239999999999998</v>
      </c>
      <c r="I27" s="92">
        <v>19.61</v>
      </c>
      <c r="J27" s="92">
        <v>18.98</v>
      </c>
      <c r="K27" s="92">
        <v>18.34</v>
      </c>
      <c r="L27" s="92">
        <v>17.71</v>
      </c>
    </row>
    <row r="28" spans="1:12" x14ac:dyDescent="0.25">
      <c r="A28" s="91">
        <v>1</v>
      </c>
      <c r="B28" s="92">
        <v>23.83</v>
      </c>
      <c r="C28" s="92">
        <v>23.24</v>
      </c>
      <c r="D28" s="92">
        <v>22.65</v>
      </c>
      <c r="E28" s="92">
        <v>22.04</v>
      </c>
      <c r="F28" s="92">
        <v>21.43</v>
      </c>
      <c r="G28" s="92">
        <v>20.81</v>
      </c>
      <c r="H28" s="92">
        <v>20.190000000000001</v>
      </c>
      <c r="I28" s="92">
        <v>19.559999999999999</v>
      </c>
      <c r="J28" s="92">
        <v>18.93</v>
      </c>
      <c r="K28" s="92">
        <v>18.29</v>
      </c>
      <c r="L28" s="92"/>
    </row>
    <row r="29" spans="1:12" x14ac:dyDescent="0.25">
      <c r="A29" s="91">
        <v>2</v>
      </c>
      <c r="B29" s="92">
        <v>23.79</v>
      </c>
      <c r="C29" s="92">
        <v>23.19</v>
      </c>
      <c r="D29" s="92">
        <v>22.6</v>
      </c>
      <c r="E29" s="92">
        <v>21.99</v>
      </c>
      <c r="F29" s="92">
        <v>21.38</v>
      </c>
      <c r="G29" s="92">
        <v>20.76</v>
      </c>
      <c r="H29" s="92">
        <v>20.14</v>
      </c>
      <c r="I29" s="92">
        <v>19.510000000000002</v>
      </c>
      <c r="J29" s="92">
        <v>18.88</v>
      </c>
      <c r="K29" s="92">
        <v>18.239999999999998</v>
      </c>
      <c r="L29" s="92"/>
    </row>
    <row r="30" spans="1:12" x14ac:dyDescent="0.25">
      <c r="A30" s="91">
        <v>3</v>
      </c>
      <c r="B30" s="92">
        <v>23.74</v>
      </c>
      <c r="C30" s="92">
        <v>23.14</v>
      </c>
      <c r="D30" s="92">
        <v>22.55</v>
      </c>
      <c r="E30" s="92">
        <v>21.94</v>
      </c>
      <c r="F30" s="92">
        <v>21.33</v>
      </c>
      <c r="G30" s="92">
        <v>20.71</v>
      </c>
      <c r="H30" s="92">
        <v>20.09</v>
      </c>
      <c r="I30" s="92">
        <v>19.46</v>
      </c>
      <c r="J30" s="92">
        <v>18.82</v>
      </c>
      <c r="K30" s="92">
        <v>18.18</v>
      </c>
      <c r="L30" s="92"/>
    </row>
    <row r="31" spans="1:12" x14ac:dyDescent="0.25">
      <c r="A31" s="91">
        <v>4</v>
      </c>
      <c r="B31" s="92">
        <v>23.69</v>
      </c>
      <c r="C31" s="92">
        <v>23.1</v>
      </c>
      <c r="D31" s="92">
        <v>22.5</v>
      </c>
      <c r="E31" s="92">
        <v>21.89</v>
      </c>
      <c r="F31" s="92">
        <v>21.28</v>
      </c>
      <c r="G31" s="92">
        <v>20.66</v>
      </c>
      <c r="H31" s="92">
        <v>20.03</v>
      </c>
      <c r="I31" s="92">
        <v>19.399999999999999</v>
      </c>
      <c r="J31" s="92">
        <v>18.77</v>
      </c>
      <c r="K31" s="92">
        <v>18.13</v>
      </c>
      <c r="L31" s="92"/>
    </row>
    <row r="32" spans="1:12" x14ac:dyDescent="0.25">
      <c r="A32" s="91">
        <v>5</v>
      </c>
      <c r="B32" s="92">
        <v>23.64</v>
      </c>
      <c r="C32" s="92">
        <v>23.05</v>
      </c>
      <c r="D32" s="92">
        <v>22.45</v>
      </c>
      <c r="E32" s="92">
        <v>21.84</v>
      </c>
      <c r="F32" s="92">
        <v>21.23</v>
      </c>
      <c r="G32" s="92">
        <v>20.61</v>
      </c>
      <c r="H32" s="92">
        <v>19.98</v>
      </c>
      <c r="I32" s="92">
        <v>19.350000000000001</v>
      </c>
      <c r="J32" s="92">
        <v>18.72</v>
      </c>
      <c r="K32" s="92">
        <v>18.079999999999998</v>
      </c>
      <c r="L32" s="92"/>
    </row>
    <row r="33" spans="1:12" x14ac:dyDescent="0.25">
      <c r="A33" s="91">
        <v>6</v>
      </c>
      <c r="B33" s="92">
        <v>23.59</v>
      </c>
      <c r="C33" s="92">
        <v>23</v>
      </c>
      <c r="D33" s="92">
        <v>22.4</v>
      </c>
      <c r="E33" s="92">
        <v>21.79</v>
      </c>
      <c r="F33" s="92">
        <v>21.17</v>
      </c>
      <c r="G33" s="92">
        <v>20.55</v>
      </c>
      <c r="H33" s="92">
        <v>19.93</v>
      </c>
      <c r="I33" s="92">
        <v>19.3</v>
      </c>
      <c r="J33" s="92">
        <v>18.66</v>
      </c>
      <c r="K33" s="92">
        <v>18.03</v>
      </c>
      <c r="L33" s="92"/>
    </row>
    <row r="34" spans="1:12" x14ac:dyDescent="0.25">
      <c r="A34" s="91">
        <v>7</v>
      </c>
      <c r="B34" s="92">
        <v>23.54</v>
      </c>
      <c r="C34" s="92">
        <v>22.95</v>
      </c>
      <c r="D34" s="92">
        <v>22.34</v>
      </c>
      <c r="E34" s="92">
        <v>21.74</v>
      </c>
      <c r="F34" s="92">
        <v>21.12</v>
      </c>
      <c r="G34" s="92">
        <v>20.5</v>
      </c>
      <c r="H34" s="92">
        <v>19.88</v>
      </c>
      <c r="I34" s="92">
        <v>19.25</v>
      </c>
      <c r="J34" s="92">
        <v>18.61</v>
      </c>
      <c r="K34" s="92">
        <v>17.97</v>
      </c>
      <c r="L34" s="92"/>
    </row>
    <row r="35" spans="1:12" x14ac:dyDescent="0.25">
      <c r="A35" s="91">
        <v>8</v>
      </c>
      <c r="B35" s="92">
        <v>23.49</v>
      </c>
      <c r="C35" s="92">
        <v>22.9</v>
      </c>
      <c r="D35" s="92">
        <v>22.29</v>
      </c>
      <c r="E35" s="92">
        <v>21.69</v>
      </c>
      <c r="F35" s="92">
        <v>21.07</v>
      </c>
      <c r="G35" s="92">
        <v>20.45</v>
      </c>
      <c r="H35" s="92">
        <v>19.82</v>
      </c>
      <c r="I35" s="92">
        <v>19.190000000000001</v>
      </c>
      <c r="J35" s="92">
        <v>18.559999999999999</v>
      </c>
      <c r="K35" s="92">
        <v>17.920000000000002</v>
      </c>
      <c r="L35" s="92"/>
    </row>
    <row r="36" spans="1:12" x14ac:dyDescent="0.25">
      <c r="A36" s="91">
        <v>9</v>
      </c>
      <c r="B36" s="92">
        <v>23.44</v>
      </c>
      <c r="C36" s="92">
        <v>22.85</v>
      </c>
      <c r="D36" s="92">
        <v>22.24</v>
      </c>
      <c r="E36" s="92">
        <v>21.64</v>
      </c>
      <c r="F36" s="92">
        <v>21.02</v>
      </c>
      <c r="G36" s="92">
        <v>20.399999999999999</v>
      </c>
      <c r="H36" s="92">
        <v>19.77</v>
      </c>
      <c r="I36" s="92">
        <v>19.14</v>
      </c>
      <c r="J36" s="92">
        <v>18.5</v>
      </c>
      <c r="K36" s="92">
        <v>17.87</v>
      </c>
      <c r="L36" s="92"/>
    </row>
    <row r="37" spans="1:12" x14ac:dyDescent="0.25">
      <c r="A37" s="91">
        <v>10</v>
      </c>
      <c r="B37" s="92">
        <v>23.39</v>
      </c>
      <c r="C37" s="92">
        <v>22.8</v>
      </c>
      <c r="D37" s="92">
        <v>22.19</v>
      </c>
      <c r="E37" s="92">
        <v>21.58</v>
      </c>
      <c r="F37" s="92">
        <v>20.97</v>
      </c>
      <c r="G37" s="92">
        <v>20.350000000000001</v>
      </c>
      <c r="H37" s="92">
        <v>19.72</v>
      </c>
      <c r="I37" s="92">
        <v>19.09</v>
      </c>
      <c r="J37" s="92">
        <v>18.45</v>
      </c>
      <c r="K37" s="92">
        <v>17.809999999999999</v>
      </c>
      <c r="L37" s="92"/>
    </row>
    <row r="38" spans="1:12" x14ac:dyDescent="0.25">
      <c r="A38" s="91">
        <v>11</v>
      </c>
      <c r="B38" s="92">
        <v>23.34</v>
      </c>
      <c r="C38" s="92">
        <v>22.75</v>
      </c>
      <c r="D38" s="92">
        <v>22.14</v>
      </c>
      <c r="E38" s="92">
        <v>21.53</v>
      </c>
      <c r="F38" s="92">
        <v>20.92</v>
      </c>
      <c r="G38" s="92">
        <v>20.29</v>
      </c>
      <c r="H38" s="92">
        <v>19.670000000000002</v>
      </c>
      <c r="I38" s="92">
        <v>19.03</v>
      </c>
      <c r="J38" s="92">
        <v>18.399999999999999</v>
      </c>
      <c r="K38" s="92">
        <v>17.760000000000002</v>
      </c>
      <c r="L38" s="92"/>
    </row>
    <row r="39" spans="1:12" x14ac:dyDescent="0.25">
      <c r="A39"/>
      <c r="B39"/>
    </row>
    <row r="40" spans="1:12" ht="27.65" customHeight="1" x14ac:dyDescent="0.25">
      <c r="A40"/>
      <c r="B40"/>
    </row>
    <row r="41" spans="1:12" x14ac:dyDescent="0.25">
      <c r="A41"/>
      <c r="B41"/>
    </row>
    <row r="42" spans="1:12" x14ac:dyDescent="0.25">
      <c r="A42"/>
      <c r="B42"/>
    </row>
    <row r="43" spans="1:12" x14ac:dyDescent="0.25">
      <c r="A43"/>
      <c r="B43"/>
    </row>
    <row r="44" spans="1:12" x14ac:dyDescent="0.25">
      <c r="A44"/>
      <c r="B44"/>
    </row>
    <row r="45" spans="1:12" x14ac:dyDescent="0.25">
      <c r="A45"/>
      <c r="B45"/>
    </row>
    <row r="46" spans="1:12" x14ac:dyDescent="0.25">
      <c r="A46"/>
      <c r="B46"/>
    </row>
    <row r="47" spans="1:12" x14ac:dyDescent="0.25">
      <c r="A47"/>
      <c r="B47"/>
    </row>
    <row r="48" spans="1:1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sheetData>
  <sheetProtection algorithmName="SHA-512" hashValue="Qj8zrY5jrGfW55TAl23DH/4PrnIGmyb/Eo9YOvvd0XQnjdW1g1Yc3OcC5rQbRrQ7hDMm6Q0qTdUOt5WKlEXM/A==" saltValue="TZzNSKqNOxIJPekUqvXUgQ==" spinCount="100000" sheet="1" objects="1" scenarios="1"/>
  <conditionalFormatting sqref="B26:L38">
    <cfRule type="expression" dxfId="1193" priority="29" stopIfTrue="1">
      <formula>MOD(ROW(),2)=0</formula>
    </cfRule>
    <cfRule type="expression" dxfId="1192" priority="30" stopIfTrue="1">
      <formula>MOD(ROW(),2)&lt;&gt;0</formula>
    </cfRule>
  </conditionalFormatting>
  <conditionalFormatting sqref="A26:A38">
    <cfRule type="expression" dxfId="1191" priority="27" stopIfTrue="1">
      <formula>MOD(ROW(),2)=0</formula>
    </cfRule>
    <cfRule type="expression" dxfId="1190" priority="28" stopIfTrue="1">
      <formula>MOD(ROW(),2)&lt;&gt;0</formula>
    </cfRule>
  </conditionalFormatting>
  <conditionalFormatting sqref="A6:A21">
    <cfRule type="expression" dxfId="1189" priority="17" stopIfTrue="1">
      <formula>MOD(ROW(),2)=0</formula>
    </cfRule>
    <cfRule type="expression" dxfId="1188" priority="18" stopIfTrue="1">
      <formula>MOD(ROW(),2)&lt;&gt;0</formula>
    </cfRule>
  </conditionalFormatting>
  <conditionalFormatting sqref="D6:L21">
    <cfRule type="expression" dxfId="1187" priority="19" stopIfTrue="1">
      <formula>MOD(ROW(),2)=0</formula>
    </cfRule>
    <cfRule type="expression" dxfId="1186" priority="20" stopIfTrue="1">
      <formula>MOD(ROW(),2)&lt;&gt;0</formula>
    </cfRule>
  </conditionalFormatting>
  <conditionalFormatting sqref="B6:C16">
    <cfRule type="expression" dxfId="1185" priority="9" stopIfTrue="1">
      <formula>MOD(ROW(),2)=0</formula>
    </cfRule>
    <cfRule type="expression" dxfId="1184" priority="10" stopIfTrue="1">
      <formula>MOD(ROW(),2)&lt;&gt;0</formula>
    </cfRule>
  </conditionalFormatting>
  <conditionalFormatting sqref="B18:C18 B17">
    <cfRule type="expression" dxfId="1183" priority="11" stopIfTrue="1">
      <formula>MOD(ROW(),2)=0</formula>
    </cfRule>
    <cfRule type="expression" dxfId="1182" priority="12" stopIfTrue="1">
      <formula>MOD(ROW(),2)&lt;&gt;0</formula>
    </cfRule>
  </conditionalFormatting>
  <conditionalFormatting sqref="C17">
    <cfRule type="expression" dxfId="1181" priority="7" stopIfTrue="1">
      <formula>MOD(ROW(),2)=0</formula>
    </cfRule>
    <cfRule type="expression" dxfId="1180" priority="8" stopIfTrue="1">
      <formula>MOD(ROW(),2)&lt;&gt;0</formula>
    </cfRule>
  </conditionalFormatting>
  <conditionalFormatting sqref="B20:B21">
    <cfRule type="expression" dxfId="1179" priority="3" stopIfTrue="1">
      <formula>MOD(ROW(),2)=0</formula>
    </cfRule>
    <cfRule type="expression" dxfId="1178" priority="4" stopIfTrue="1">
      <formula>MOD(ROW(),2)&lt;&gt;0</formula>
    </cfRule>
  </conditionalFormatting>
  <conditionalFormatting sqref="C19:C21">
    <cfRule type="expression" dxfId="1177" priority="5" stopIfTrue="1">
      <formula>MOD(ROW(),2)=0</formula>
    </cfRule>
    <cfRule type="expression" dxfId="1176" priority="6" stopIfTrue="1">
      <formula>MOD(ROW(),2)&lt;&gt;0</formula>
    </cfRule>
  </conditionalFormatting>
  <conditionalFormatting sqref="B19">
    <cfRule type="expression" dxfId="1175" priority="1" stopIfTrue="1">
      <formula>MOD(ROW(),2)=0</formula>
    </cfRule>
    <cfRule type="expression" dxfId="1174" priority="2" stopIfTrue="1">
      <formula>MOD(ROW(),2)&lt;&gt;0</formula>
    </cfRule>
  </conditionalFormatting>
  <hyperlinks>
    <hyperlink ref="B24" location="Assumptions!A1" display="Assumptions" xr:uid="{85411282-CC6C-4563-90A2-1A37BBFB2A66}"/>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codeName="Sheet94"/>
  <dimension ref="A1:AF59"/>
  <sheetViews>
    <sheetView showGridLines="0" zoomScale="85" zoomScaleNormal="85" workbookViewId="0">
      <selection activeCell="A4" sqref="A4"/>
    </sheetView>
  </sheetViews>
  <sheetFormatPr defaultColWidth="10" defaultRowHeight="12.5" x14ac:dyDescent="0.25"/>
  <cols>
    <col min="1" max="1" width="31.6328125" style="28" customWidth="1"/>
    <col min="2" max="32" width="22.6328125" style="28" customWidth="1"/>
    <col min="33" max="16384" width="10" style="28"/>
  </cols>
  <sheetData>
    <row r="1" spans="1:32" ht="20" x14ac:dyDescent="0.4">
      <c r="A1" s="40" t="s">
        <v>0</v>
      </c>
      <c r="B1" s="41"/>
      <c r="C1" s="41"/>
      <c r="D1" s="41"/>
      <c r="E1" s="41"/>
      <c r="F1" s="41"/>
      <c r="G1" s="41"/>
      <c r="H1" s="41"/>
      <c r="I1" s="41"/>
      <c r="K1" s="84"/>
    </row>
    <row r="2" spans="1:32" ht="15.5" x14ac:dyDescent="0.35">
      <c r="A2" s="42" t="str">
        <f>IF(title="&gt; Enter workbook title here","Enter workbook title in Cover sheet",title)</f>
        <v>Police_S - Consolidated Factor Spreadsheet</v>
      </c>
      <c r="B2" s="43"/>
      <c r="C2" s="43"/>
      <c r="D2" s="43"/>
      <c r="E2" s="43"/>
      <c r="F2" s="43"/>
      <c r="G2" s="43"/>
      <c r="H2" s="43"/>
      <c r="I2" s="43"/>
    </row>
    <row r="3" spans="1:32" ht="15.5" x14ac:dyDescent="0.35">
      <c r="A3" s="156" t="str">
        <f>TABLE_FACTOR_TYPE_1&amp;" - x-"&amp;TABLE_SERIES_NUMBER_1</f>
        <v>Pension Debit - x-324</v>
      </c>
      <c r="B3" s="43"/>
      <c r="C3" s="43"/>
      <c r="D3" s="43"/>
      <c r="E3" s="43"/>
      <c r="F3" s="43"/>
      <c r="G3" s="43"/>
      <c r="H3" s="43"/>
      <c r="I3" s="43"/>
    </row>
    <row r="4" spans="1:32" x14ac:dyDescent="0.25">
      <c r="A4" s="45"/>
    </row>
    <row r="6" spans="1:32" ht="13" x14ac:dyDescent="0.3">
      <c r="A6" s="76" t="s">
        <v>606</v>
      </c>
      <c r="B6" s="78" t="s">
        <v>607</v>
      </c>
      <c r="C6" s="78"/>
      <c r="D6" s="109"/>
      <c r="E6" s="109"/>
      <c r="F6" s="109"/>
      <c r="G6" s="109"/>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row>
    <row r="7" spans="1:32" x14ac:dyDescent="0.25">
      <c r="A7" s="77" t="s">
        <v>273</v>
      </c>
      <c r="B7" s="79" t="s">
        <v>72</v>
      </c>
      <c r="C7" s="79"/>
      <c r="D7" s="109"/>
      <c r="E7" s="109"/>
      <c r="F7" s="109"/>
      <c r="G7" s="109"/>
      <c r="H7" s="109"/>
      <c r="I7" s="109"/>
      <c r="J7" s="109"/>
      <c r="K7" s="109"/>
      <c r="L7" s="109"/>
      <c r="M7" s="109"/>
      <c r="N7" s="109"/>
      <c r="O7" s="109"/>
      <c r="P7" s="109"/>
      <c r="Q7" s="109"/>
      <c r="R7" s="109"/>
      <c r="S7" s="109"/>
      <c r="T7" s="109"/>
      <c r="U7" s="109"/>
      <c r="V7" s="109"/>
      <c r="W7" s="109"/>
      <c r="X7" s="109"/>
      <c r="Y7" s="109"/>
      <c r="Z7" s="109"/>
      <c r="AA7" s="109"/>
      <c r="AB7" s="109"/>
      <c r="AC7" s="109"/>
      <c r="AD7" s="109"/>
      <c r="AE7" s="109"/>
      <c r="AF7" s="109"/>
    </row>
    <row r="8" spans="1:32" x14ac:dyDescent="0.25">
      <c r="A8" s="77" t="s">
        <v>274</v>
      </c>
      <c r="B8" s="79">
        <v>1987</v>
      </c>
      <c r="C8" s="79"/>
      <c r="D8" s="109"/>
      <c r="E8" s="109"/>
      <c r="F8" s="109"/>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row>
    <row r="9" spans="1:32" x14ac:dyDescent="0.25">
      <c r="A9" s="77" t="s">
        <v>275</v>
      </c>
      <c r="B9" s="79" t="s">
        <v>400</v>
      </c>
      <c r="C9" s="79"/>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row>
    <row r="10" spans="1:32" ht="37.5" x14ac:dyDescent="0.25">
      <c r="A10" s="77" t="s">
        <v>6</v>
      </c>
      <c r="B10" s="79" t="s">
        <v>430</v>
      </c>
      <c r="C10" s="7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row>
    <row r="11" spans="1:32" x14ac:dyDescent="0.25">
      <c r="A11" s="77" t="s">
        <v>276</v>
      </c>
      <c r="B11" s="79" t="s">
        <v>308</v>
      </c>
      <c r="C11" s="7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row>
    <row r="12" spans="1:32" x14ac:dyDescent="0.25">
      <c r="A12" s="77" t="s">
        <v>277</v>
      </c>
      <c r="B12" s="79" t="s">
        <v>412</v>
      </c>
      <c r="C12" s="7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row>
    <row r="13" spans="1:32" x14ac:dyDescent="0.25">
      <c r="A13" s="77" t="s">
        <v>614</v>
      </c>
      <c r="B13" s="79">
        <v>2</v>
      </c>
      <c r="C13" s="79"/>
      <c r="D13" s="109"/>
      <c r="E13" s="109"/>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row>
    <row r="14" spans="1:32" x14ac:dyDescent="0.25">
      <c r="A14" s="77" t="s">
        <v>279</v>
      </c>
      <c r="B14" s="79">
        <v>324</v>
      </c>
      <c r="C14" s="79"/>
      <c r="D14" s="109"/>
      <c r="E14" s="109"/>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row>
    <row r="15" spans="1:32" x14ac:dyDescent="0.25">
      <c r="A15" s="77" t="s">
        <v>617</v>
      </c>
      <c r="B15" s="79">
        <v>324</v>
      </c>
      <c r="C15" s="79"/>
      <c r="D15" s="109"/>
      <c r="E15" s="109"/>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row>
    <row r="16" spans="1:32" x14ac:dyDescent="0.25">
      <c r="A16" s="77" t="s">
        <v>281</v>
      </c>
      <c r="B16" s="79" t="s">
        <v>432</v>
      </c>
      <c r="C16" s="7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row>
    <row r="17" spans="1:32" x14ac:dyDescent="0.25">
      <c r="A17" s="77" t="s">
        <v>282</v>
      </c>
      <c r="B17" s="203"/>
      <c r="C17" s="203"/>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row>
    <row r="18" spans="1:32" x14ac:dyDescent="0.25">
      <c r="A18" s="77" t="s">
        <v>283</v>
      </c>
      <c r="B18" s="142" t="str">
        <f>"24 May 2023"</f>
        <v>24 May 2023</v>
      </c>
      <c r="C18" s="79"/>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row>
    <row r="19" spans="1:32" x14ac:dyDescent="0.25">
      <c r="A19" s="77" t="s">
        <v>284</v>
      </c>
      <c r="B19" s="142">
        <v>45014</v>
      </c>
      <c r="C19" s="7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row>
    <row r="20" spans="1:32" x14ac:dyDescent="0.25">
      <c r="A20" s="77" t="s">
        <v>285</v>
      </c>
      <c r="B20" s="79" t="s">
        <v>293</v>
      </c>
      <c r="C20" s="79"/>
      <c r="D20" s="109"/>
      <c r="E20" s="109"/>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row>
    <row r="21" spans="1:32" x14ac:dyDescent="0.25">
      <c r="A21" s="77" t="s">
        <v>689</v>
      </c>
      <c r="B21" s="79" t="s">
        <v>294</v>
      </c>
      <c r="C21" s="79"/>
      <c r="D21" s="109"/>
      <c r="E21" s="109"/>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row>
    <row r="23" spans="1:32" x14ac:dyDescent="0.25">
      <c r="B23" s="84" t="str">
        <f>HYPERLINK("#'Factor List'!A1","Back to Factor List")</f>
        <v>Back to Factor List</v>
      </c>
    </row>
    <row r="24" spans="1:32" x14ac:dyDescent="0.25">
      <c r="B24" s="84" t="str">
        <f>HYPERLINK("#'Assumptions'!A1","Assumptions")</f>
        <v>Assumptions</v>
      </c>
    </row>
    <row r="26" spans="1:32" ht="13" x14ac:dyDescent="0.25">
      <c r="A26" s="90" t="s">
        <v>711</v>
      </c>
      <c r="B26" s="90">
        <v>25</v>
      </c>
      <c r="C26" s="90">
        <v>26</v>
      </c>
      <c r="D26" s="90">
        <v>27</v>
      </c>
      <c r="E26" s="90">
        <v>28</v>
      </c>
      <c r="F26" s="90">
        <v>29</v>
      </c>
      <c r="G26" s="90">
        <v>30</v>
      </c>
      <c r="H26" s="90">
        <v>31</v>
      </c>
      <c r="I26" s="90">
        <v>32</v>
      </c>
      <c r="J26" s="90">
        <v>33</v>
      </c>
      <c r="K26" s="90">
        <v>34</v>
      </c>
      <c r="L26" s="90">
        <v>35</v>
      </c>
      <c r="M26" s="90">
        <v>36</v>
      </c>
      <c r="N26" s="90">
        <v>37</v>
      </c>
      <c r="O26" s="90">
        <v>38</v>
      </c>
      <c r="P26" s="90">
        <v>39</v>
      </c>
      <c r="Q26" s="90">
        <v>40</v>
      </c>
      <c r="R26" s="90">
        <v>41</v>
      </c>
      <c r="S26" s="90">
        <v>42</v>
      </c>
      <c r="T26" s="90">
        <v>43</v>
      </c>
      <c r="U26" s="90">
        <v>44</v>
      </c>
      <c r="V26" s="90">
        <v>45</v>
      </c>
      <c r="W26" s="90">
        <v>46</v>
      </c>
      <c r="X26" s="90">
        <v>47</v>
      </c>
      <c r="Y26" s="90">
        <v>48</v>
      </c>
      <c r="Z26" s="90">
        <v>49</v>
      </c>
      <c r="AA26" s="90">
        <v>50</v>
      </c>
      <c r="AB26" s="90">
        <v>51</v>
      </c>
      <c r="AC26" s="90">
        <v>52</v>
      </c>
      <c r="AD26" s="90">
        <v>53</v>
      </c>
      <c r="AE26" s="90">
        <v>54</v>
      </c>
      <c r="AF26" s="90">
        <v>55</v>
      </c>
    </row>
    <row r="27" spans="1:32" x14ac:dyDescent="0.25">
      <c r="A27" s="91">
        <v>0</v>
      </c>
      <c r="B27" s="92">
        <v>37.18</v>
      </c>
      <c r="C27" s="92">
        <v>36.78</v>
      </c>
      <c r="D27" s="92">
        <v>36.369999999999997</v>
      </c>
      <c r="E27" s="92">
        <v>35.950000000000003</v>
      </c>
      <c r="F27" s="92">
        <v>35.53</v>
      </c>
      <c r="G27" s="92">
        <v>35.1</v>
      </c>
      <c r="H27" s="92">
        <v>34.67</v>
      </c>
      <c r="I27" s="92">
        <v>34.229999999999997</v>
      </c>
      <c r="J27" s="92">
        <v>33.78</v>
      </c>
      <c r="K27" s="92">
        <v>33.32</v>
      </c>
      <c r="L27" s="92">
        <v>32.86</v>
      </c>
      <c r="M27" s="92">
        <v>32.39</v>
      </c>
      <c r="N27" s="92">
        <v>31.92</v>
      </c>
      <c r="O27" s="92">
        <v>31.44</v>
      </c>
      <c r="P27" s="92">
        <v>30.95</v>
      </c>
      <c r="Q27" s="92">
        <v>30.45</v>
      </c>
      <c r="R27" s="92">
        <v>29.95</v>
      </c>
      <c r="S27" s="92">
        <v>29.44</v>
      </c>
      <c r="T27" s="92">
        <v>28.93</v>
      </c>
      <c r="U27" s="92">
        <v>28.4</v>
      </c>
      <c r="V27" s="92">
        <v>27.88</v>
      </c>
      <c r="W27" s="92">
        <v>27.34</v>
      </c>
      <c r="X27" s="92">
        <v>26.8</v>
      </c>
      <c r="Y27" s="92">
        <v>26.25</v>
      </c>
      <c r="Z27" s="92">
        <v>25.7</v>
      </c>
      <c r="AA27" s="92">
        <v>25.14</v>
      </c>
      <c r="AB27" s="92">
        <v>24.57</v>
      </c>
      <c r="AC27" s="92">
        <v>24</v>
      </c>
      <c r="AD27" s="92">
        <v>23.42</v>
      </c>
      <c r="AE27" s="92">
        <v>22.84</v>
      </c>
      <c r="AF27" s="92">
        <v>22.24</v>
      </c>
    </row>
    <row r="28" spans="1:32" x14ac:dyDescent="0.25">
      <c r="A28" s="91">
        <v>1</v>
      </c>
      <c r="B28" s="92">
        <v>37.15</v>
      </c>
      <c r="C28" s="92">
        <v>36.74</v>
      </c>
      <c r="D28" s="92">
        <v>36.33</v>
      </c>
      <c r="E28" s="92">
        <v>35.92</v>
      </c>
      <c r="F28" s="92">
        <v>35.49</v>
      </c>
      <c r="G28" s="92">
        <v>35.07</v>
      </c>
      <c r="H28" s="92">
        <v>34.630000000000003</v>
      </c>
      <c r="I28" s="92">
        <v>34.19</v>
      </c>
      <c r="J28" s="92">
        <v>33.74</v>
      </c>
      <c r="K28" s="92">
        <v>33.29</v>
      </c>
      <c r="L28" s="92">
        <v>32.82</v>
      </c>
      <c r="M28" s="92">
        <v>32.36</v>
      </c>
      <c r="N28" s="92">
        <v>31.88</v>
      </c>
      <c r="O28" s="92">
        <v>31.4</v>
      </c>
      <c r="P28" s="92">
        <v>30.91</v>
      </c>
      <c r="Q28" s="92">
        <v>30.41</v>
      </c>
      <c r="R28" s="92">
        <v>29.91</v>
      </c>
      <c r="S28" s="92">
        <v>29.4</v>
      </c>
      <c r="T28" s="92">
        <v>28.88</v>
      </c>
      <c r="U28" s="92">
        <v>28.36</v>
      </c>
      <c r="V28" s="92">
        <v>27.83</v>
      </c>
      <c r="W28" s="92">
        <v>27.3</v>
      </c>
      <c r="X28" s="92">
        <v>26.76</v>
      </c>
      <c r="Y28" s="92">
        <v>26.21</v>
      </c>
      <c r="Z28" s="92">
        <v>25.65</v>
      </c>
      <c r="AA28" s="92">
        <v>25.09</v>
      </c>
      <c r="AB28" s="92">
        <v>24.53</v>
      </c>
      <c r="AC28" s="92">
        <v>23.95</v>
      </c>
      <c r="AD28" s="92">
        <v>23.37</v>
      </c>
      <c r="AE28" s="92">
        <v>22.79</v>
      </c>
      <c r="AF28" s="92"/>
    </row>
    <row r="29" spans="1:32" x14ac:dyDescent="0.25">
      <c r="A29" s="91">
        <v>2</v>
      </c>
      <c r="B29" s="92">
        <v>37.11</v>
      </c>
      <c r="C29" s="92">
        <v>36.71</v>
      </c>
      <c r="D29" s="92">
        <v>36.299999999999997</v>
      </c>
      <c r="E29" s="92">
        <v>35.880000000000003</v>
      </c>
      <c r="F29" s="92">
        <v>35.46</v>
      </c>
      <c r="G29" s="92">
        <v>35.03</v>
      </c>
      <c r="H29" s="92">
        <v>34.590000000000003</v>
      </c>
      <c r="I29" s="92">
        <v>34.15</v>
      </c>
      <c r="J29" s="92">
        <v>33.700000000000003</v>
      </c>
      <c r="K29" s="92">
        <v>33.25</v>
      </c>
      <c r="L29" s="92">
        <v>32.78</v>
      </c>
      <c r="M29" s="92">
        <v>32.32</v>
      </c>
      <c r="N29" s="92">
        <v>31.84</v>
      </c>
      <c r="O29" s="92">
        <v>31.36</v>
      </c>
      <c r="P29" s="92">
        <v>30.87</v>
      </c>
      <c r="Q29" s="92">
        <v>30.37</v>
      </c>
      <c r="R29" s="92">
        <v>29.87</v>
      </c>
      <c r="S29" s="92">
        <v>29.36</v>
      </c>
      <c r="T29" s="92">
        <v>28.84</v>
      </c>
      <c r="U29" s="92">
        <v>28.32</v>
      </c>
      <c r="V29" s="92">
        <v>27.79</v>
      </c>
      <c r="W29" s="92">
        <v>27.25</v>
      </c>
      <c r="X29" s="92">
        <v>26.71</v>
      </c>
      <c r="Y29" s="92">
        <v>26.16</v>
      </c>
      <c r="Z29" s="92">
        <v>25.61</v>
      </c>
      <c r="AA29" s="92">
        <v>25.05</v>
      </c>
      <c r="AB29" s="92">
        <v>24.48</v>
      </c>
      <c r="AC29" s="92">
        <v>23.9</v>
      </c>
      <c r="AD29" s="92">
        <v>23.32</v>
      </c>
      <c r="AE29" s="92">
        <v>22.74</v>
      </c>
      <c r="AF29" s="92"/>
    </row>
    <row r="30" spans="1:32" x14ac:dyDescent="0.25">
      <c r="A30" s="91">
        <v>3</v>
      </c>
      <c r="B30" s="92">
        <v>37.08</v>
      </c>
      <c r="C30" s="92">
        <v>36.67</v>
      </c>
      <c r="D30" s="92">
        <v>36.26</v>
      </c>
      <c r="E30" s="92">
        <v>35.85</v>
      </c>
      <c r="F30" s="92">
        <v>35.42</v>
      </c>
      <c r="G30" s="92">
        <v>34.99</v>
      </c>
      <c r="H30" s="92">
        <v>34.56</v>
      </c>
      <c r="I30" s="92">
        <v>34.11</v>
      </c>
      <c r="J30" s="92">
        <v>33.659999999999997</v>
      </c>
      <c r="K30" s="92">
        <v>33.21</v>
      </c>
      <c r="L30" s="92">
        <v>32.75</v>
      </c>
      <c r="M30" s="92">
        <v>32.28</v>
      </c>
      <c r="N30" s="92">
        <v>31.8</v>
      </c>
      <c r="O30" s="92">
        <v>31.32</v>
      </c>
      <c r="P30" s="92">
        <v>30.83</v>
      </c>
      <c r="Q30" s="92">
        <v>30.33</v>
      </c>
      <c r="R30" s="92">
        <v>29.82</v>
      </c>
      <c r="S30" s="92">
        <v>29.31</v>
      </c>
      <c r="T30" s="92">
        <v>28.8</v>
      </c>
      <c r="U30" s="92">
        <v>28.27</v>
      </c>
      <c r="V30" s="92">
        <v>27.74</v>
      </c>
      <c r="W30" s="92">
        <v>27.21</v>
      </c>
      <c r="X30" s="92">
        <v>26.66</v>
      </c>
      <c r="Y30" s="92">
        <v>26.11</v>
      </c>
      <c r="Z30" s="92">
        <v>25.56</v>
      </c>
      <c r="AA30" s="92">
        <v>25</v>
      </c>
      <c r="AB30" s="92">
        <v>24.43</v>
      </c>
      <c r="AC30" s="92">
        <v>23.86</v>
      </c>
      <c r="AD30" s="92">
        <v>23.27</v>
      </c>
      <c r="AE30" s="92">
        <v>22.69</v>
      </c>
      <c r="AF30" s="92"/>
    </row>
    <row r="31" spans="1:32" x14ac:dyDescent="0.25">
      <c r="A31" s="91">
        <v>4</v>
      </c>
      <c r="B31" s="92">
        <v>37.04</v>
      </c>
      <c r="C31" s="92">
        <v>36.64</v>
      </c>
      <c r="D31" s="92">
        <v>36.229999999999997</v>
      </c>
      <c r="E31" s="92">
        <v>35.81</v>
      </c>
      <c r="F31" s="92">
        <v>35.39</v>
      </c>
      <c r="G31" s="92">
        <v>34.96</v>
      </c>
      <c r="H31" s="92">
        <v>34.520000000000003</v>
      </c>
      <c r="I31" s="92">
        <v>34.08</v>
      </c>
      <c r="J31" s="92">
        <v>33.630000000000003</v>
      </c>
      <c r="K31" s="92">
        <v>33.17</v>
      </c>
      <c r="L31" s="92">
        <v>32.71</v>
      </c>
      <c r="M31" s="92">
        <v>32.24</v>
      </c>
      <c r="N31" s="92">
        <v>31.76</v>
      </c>
      <c r="O31" s="92">
        <v>31.28</v>
      </c>
      <c r="P31" s="92">
        <v>30.78</v>
      </c>
      <c r="Q31" s="92">
        <v>30.29</v>
      </c>
      <c r="R31" s="92">
        <v>29.78</v>
      </c>
      <c r="S31" s="92">
        <v>29.27</v>
      </c>
      <c r="T31" s="92">
        <v>28.75</v>
      </c>
      <c r="U31" s="92">
        <v>28.23</v>
      </c>
      <c r="V31" s="92">
        <v>27.7</v>
      </c>
      <c r="W31" s="92">
        <v>27.16</v>
      </c>
      <c r="X31" s="92">
        <v>26.62</v>
      </c>
      <c r="Y31" s="92">
        <v>26.07</v>
      </c>
      <c r="Z31" s="92">
        <v>25.51</v>
      </c>
      <c r="AA31" s="92">
        <v>24.95</v>
      </c>
      <c r="AB31" s="92">
        <v>24.38</v>
      </c>
      <c r="AC31" s="92">
        <v>23.81</v>
      </c>
      <c r="AD31" s="92">
        <v>23.23</v>
      </c>
      <c r="AE31" s="92">
        <v>22.64</v>
      </c>
      <c r="AF31" s="92"/>
    </row>
    <row r="32" spans="1:32" x14ac:dyDescent="0.25">
      <c r="A32" s="91">
        <v>5</v>
      </c>
      <c r="B32" s="92">
        <v>37.01</v>
      </c>
      <c r="C32" s="92">
        <v>36.61</v>
      </c>
      <c r="D32" s="92">
        <v>36.19</v>
      </c>
      <c r="E32" s="92">
        <v>35.78</v>
      </c>
      <c r="F32" s="92">
        <v>35.35</v>
      </c>
      <c r="G32" s="92">
        <v>34.92</v>
      </c>
      <c r="H32" s="92">
        <v>34.479999999999997</v>
      </c>
      <c r="I32" s="92">
        <v>34.04</v>
      </c>
      <c r="J32" s="92">
        <v>33.590000000000003</v>
      </c>
      <c r="K32" s="92">
        <v>33.130000000000003</v>
      </c>
      <c r="L32" s="92">
        <v>32.67</v>
      </c>
      <c r="M32" s="92">
        <v>32.200000000000003</v>
      </c>
      <c r="N32" s="92">
        <v>31.72</v>
      </c>
      <c r="O32" s="92">
        <v>31.23</v>
      </c>
      <c r="P32" s="92">
        <v>30.74</v>
      </c>
      <c r="Q32" s="92">
        <v>30.24</v>
      </c>
      <c r="R32" s="92">
        <v>29.74</v>
      </c>
      <c r="S32" s="92">
        <v>29.23</v>
      </c>
      <c r="T32" s="92">
        <v>28.71</v>
      </c>
      <c r="U32" s="92">
        <v>28.18</v>
      </c>
      <c r="V32" s="92">
        <v>27.65</v>
      </c>
      <c r="W32" s="92">
        <v>27.12</v>
      </c>
      <c r="X32" s="92">
        <v>26.57</v>
      </c>
      <c r="Y32" s="92">
        <v>26.02</v>
      </c>
      <c r="Z32" s="92">
        <v>25.47</v>
      </c>
      <c r="AA32" s="92">
        <v>24.9</v>
      </c>
      <c r="AB32" s="92">
        <v>24.33</v>
      </c>
      <c r="AC32" s="92">
        <v>23.76</v>
      </c>
      <c r="AD32" s="92">
        <v>23.18</v>
      </c>
      <c r="AE32" s="92">
        <v>22.59</v>
      </c>
      <c r="AF32" s="92"/>
    </row>
    <row r="33" spans="1:32" x14ac:dyDescent="0.25">
      <c r="A33" s="91">
        <v>6</v>
      </c>
      <c r="B33" s="92">
        <v>36.979999999999997</v>
      </c>
      <c r="C33" s="92">
        <v>36.57</v>
      </c>
      <c r="D33" s="92">
        <v>36.159999999999997</v>
      </c>
      <c r="E33" s="92">
        <v>35.74</v>
      </c>
      <c r="F33" s="92">
        <v>35.32</v>
      </c>
      <c r="G33" s="92">
        <v>34.880000000000003</v>
      </c>
      <c r="H33" s="92">
        <v>34.450000000000003</v>
      </c>
      <c r="I33" s="92">
        <v>34</v>
      </c>
      <c r="J33" s="92">
        <v>33.549999999999997</v>
      </c>
      <c r="K33" s="92">
        <v>33.090000000000003</v>
      </c>
      <c r="L33" s="92">
        <v>32.630000000000003</v>
      </c>
      <c r="M33" s="92">
        <v>32.159999999999997</v>
      </c>
      <c r="N33" s="92">
        <v>31.68</v>
      </c>
      <c r="O33" s="92">
        <v>31.19</v>
      </c>
      <c r="P33" s="92">
        <v>30.7</v>
      </c>
      <c r="Q33" s="92">
        <v>30.2</v>
      </c>
      <c r="R33" s="92">
        <v>29.7</v>
      </c>
      <c r="S33" s="92">
        <v>29.18</v>
      </c>
      <c r="T33" s="92">
        <v>28.67</v>
      </c>
      <c r="U33" s="92">
        <v>28.14</v>
      </c>
      <c r="V33" s="92">
        <v>27.61</v>
      </c>
      <c r="W33" s="92">
        <v>27.07</v>
      </c>
      <c r="X33" s="92">
        <v>26.53</v>
      </c>
      <c r="Y33" s="92">
        <v>25.98</v>
      </c>
      <c r="Z33" s="92">
        <v>25.42</v>
      </c>
      <c r="AA33" s="92">
        <v>24.86</v>
      </c>
      <c r="AB33" s="92">
        <v>24.29</v>
      </c>
      <c r="AC33" s="92">
        <v>23.71</v>
      </c>
      <c r="AD33" s="92">
        <v>23.13</v>
      </c>
      <c r="AE33" s="92">
        <v>22.54</v>
      </c>
      <c r="AF33" s="92"/>
    </row>
    <row r="34" spans="1:32" x14ac:dyDescent="0.25">
      <c r="A34" s="91">
        <v>7</v>
      </c>
      <c r="B34" s="92">
        <v>36.94</v>
      </c>
      <c r="C34" s="92">
        <v>36.54</v>
      </c>
      <c r="D34" s="92">
        <v>36.119999999999997</v>
      </c>
      <c r="E34" s="92">
        <v>35.71</v>
      </c>
      <c r="F34" s="92">
        <v>35.28</v>
      </c>
      <c r="G34" s="92">
        <v>34.85</v>
      </c>
      <c r="H34" s="92">
        <v>34.409999999999997</v>
      </c>
      <c r="I34" s="92">
        <v>33.96</v>
      </c>
      <c r="J34" s="92">
        <v>33.51</v>
      </c>
      <c r="K34" s="92">
        <v>33.049999999999997</v>
      </c>
      <c r="L34" s="92">
        <v>32.590000000000003</v>
      </c>
      <c r="M34" s="92">
        <v>32.119999999999997</v>
      </c>
      <c r="N34" s="92">
        <v>31.64</v>
      </c>
      <c r="O34" s="92">
        <v>31.15</v>
      </c>
      <c r="P34" s="92">
        <v>30.66</v>
      </c>
      <c r="Q34" s="92">
        <v>30.16</v>
      </c>
      <c r="R34" s="92">
        <v>29.65</v>
      </c>
      <c r="S34" s="92">
        <v>29.14</v>
      </c>
      <c r="T34" s="92">
        <v>28.62</v>
      </c>
      <c r="U34" s="92">
        <v>28.1</v>
      </c>
      <c r="V34" s="92">
        <v>27.56</v>
      </c>
      <c r="W34" s="92">
        <v>27.03</v>
      </c>
      <c r="X34" s="92">
        <v>26.48</v>
      </c>
      <c r="Y34" s="92">
        <v>25.93</v>
      </c>
      <c r="Z34" s="92">
        <v>25.37</v>
      </c>
      <c r="AA34" s="92">
        <v>24.81</v>
      </c>
      <c r="AB34" s="92">
        <v>24.24</v>
      </c>
      <c r="AC34" s="92">
        <v>23.66</v>
      </c>
      <c r="AD34" s="92">
        <v>23.08</v>
      </c>
      <c r="AE34" s="92">
        <v>22.49</v>
      </c>
      <c r="AF34" s="92"/>
    </row>
    <row r="35" spans="1:32" x14ac:dyDescent="0.25">
      <c r="A35" s="91">
        <v>8</v>
      </c>
      <c r="B35" s="92">
        <v>36.909999999999997</v>
      </c>
      <c r="C35" s="92">
        <v>36.5</v>
      </c>
      <c r="D35" s="92">
        <v>36.090000000000003</v>
      </c>
      <c r="E35" s="92">
        <v>35.67</v>
      </c>
      <c r="F35" s="92">
        <v>35.24</v>
      </c>
      <c r="G35" s="92">
        <v>34.81</v>
      </c>
      <c r="H35" s="92">
        <v>34.369999999999997</v>
      </c>
      <c r="I35" s="92">
        <v>33.93</v>
      </c>
      <c r="J35" s="92">
        <v>33.47</v>
      </c>
      <c r="K35" s="92">
        <v>33.020000000000003</v>
      </c>
      <c r="L35" s="92">
        <v>32.549999999999997</v>
      </c>
      <c r="M35" s="92">
        <v>32.08</v>
      </c>
      <c r="N35" s="92">
        <v>31.6</v>
      </c>
      <c r="O35" s="92">
        <v>31.11</v>
      </c>
      <c r="P35" s="92">
        <v>30.62</v>
      </c>
      <c r="Q35" s="92">
        <v>30.12</v>
      </c>
      <c r="R35" s="92">
        <v>29.61</v>
      </c>
      <c r="S35" s="92">
        <v>29.1</v>
      </c>
      <c r="T35" s="92">
        <v>28.58</v>
      </c>
      <c r="U35" s="92">
        <v>28.05</v>
      </c>
      <c r="V35" s="92">
        <v>27.52</v>
      </c>
      <c r="W35" s="92">
        <v>26.98</v>
      </c>
      <c r="X35" s="92">
        <v>26.44</v>
      </c>
      <c r="Y35" s="92">
        <v>25.88</v>
      </c>
      <c r="Z35" s="92">
        <v>25.33</v>
      </c>
      <c r="AA35" s="92">
        <v>24.76</v>
      </c>
      <c r="AB35" s="92">
        <v>24.19</v>
      </c>
      <c r="AC35" s="92">
        <v>23.61</v>
      </c>
      <c r="AD35" s="92">
        <v>23.03</v>
      </c>
      <c r="AE35" s="92">
        <v>22.44</v>
      </c>
      <c r="AF35" s="92"/>
    </row>
    <row r="36" spans="1:32" x14ac:dyDescent="0.25">
      <c r="A36" s="91">
        <v>9</v>
      </c>
      <c r="B36" s="92">
        <v>36.880000000000003</v>
      </c>
      <c r="C36" s="92">
        <v>36.47</v>
      </c>
      <c r="D36" s="92">
        <v>36.06</v>
      </c>
      <c r="E36" s="92">
        <v>35.64</v>
      </c>
      <c r="F36" s="92">
        <v>35.21</v>
      </c>
      <c r="G36" s="92">
        <v>34.78</v>
      </c>
      <c r="H36" s="92">
        <v>34.340000000000003</v>
      </c>
      <c r="I36" s="92">
        <v>33.89</v>
      </c>
      <c r="J36" s="92">
        <v>33.44</v>
      </c>
      <c r="K36" s="92">
        <v>32.979999999999997</v>
      </c>
      <c r="L36" s="92">
        <v>32.51</v>
      </c>
      <c r="M36" s="92">
        <v>32.04</v>
      </c>
      <c r="N36" s="92">
        <v>31.56</v>
      </c>
      <c r="O36" s="92">
        <v>31.07</v>
      </c>
      <c r="P36" s="92">
        <v>30.58</v>
      </c>
      <c r="Q36" s="92">
        <v>30.08</v>
      </c>
      <c r="R36" s="92">
        <v>29.57</v>
      </c>
      <c r="S36" s="92">
        <v>29.06</v>
      </c>
      <c r="T36" s="92">
        <v>28.54</v>
      </c>
      <c r="U36" s="92">
        <v>28.01</v>
      </c>
      <c r="V36" s="92">
        <v>27.48</v>
      </c>
      <c r="W36" s="92">
        <v>26.94</v>
      </c>
      <c r="X36" s="92">
        <v>26.39</v>
      </c>
      <c r="Y36" s="92">
        <v>25.84</v>
      </c>
      <c r="Z36" s="92">
        <v>25.28</v>
      </c>
      <c r="AA36" s="92">
        <v>24.71</v>
      </c>
      <c r="AB36" s="92">
        <v>24.14</v>
      </c>
      <c r="AC36" s="92">
        <v>23.57</v>
      </c>
      <c r="AD36" s="92">
        <v>22.98</v>
      </c>
      <c r="AE36" s="92">
        <v>22.39</v>
      </c>
      <c r="AF36" s="92"/>
    </row>
    <row r="37" spans="1:32" x14ac:dyDescent="0.25">
      <c r="A37" s="91">
        <v>10</v>
      </c>
      <c r="B37" s="92">
        <v>36.840000000000003</v>
      </c>
      <c r="C37" s="92">
        <v>36.44</v>
      </c>
      <c r="D37" s="92">
        <v>36.020000000000003</v>
      </c>
      <c r="E37" s="92">
        <v>35.6</v>
      </c>
      <c r="F37" s="92">
        <v>35.17</v>
      </c>
      <c r="G37" s="92">
        <v>34.74</v>
      </c>
      <c r="H37" s="92">
        <v>34.299999999999997</v>
      </c>
      <c r="I37" s="92">
        <v>33.85</v>
      </c>
      <c r="J37" s="92">
        <v>33.4</v>
      </c>
      <c r="K37" s="92">
        <v>32.94</v>
      </c>
      <c r="L37" s="92">
        <v>32.47</v>
      </c>
      <c r="M37" s="92">
        <v>32</v>
      </c>
      <c r="N37" s="92">
        <v>31.52</v>
      </c>
      <c r="O37" s="92">
        <v>31.03</v>
      </c>
      <c r="P37" s="92">
        <v>30.54</v>
      </c>
      <c r="Q37" s="92">
        <v>30.03</v>
      </c>
      <c r="R37" s="92">
        <v>29.53</v>
      </c>
      <c r="S37" s="92">
        <v>29.01</v>
      </c>
      <c r="T37" s="92">
        <v>28.49</v>
      </c>
      <c r="U37" s="92">
        <v>27.96</v>
      </c>
      <c r="V37" s="92">
        <v>27.43</v>
      </c>
      <c r="W37" s="92">
        <v>26.89</v>
      </c>
      <c r="X37" s="92">
        <v>26.34</v>
      </c>
      <c r="Y37" s="92">
        <v>25.79</v>
      </c>
      <c r="Z37" s="92">
        <v>25.23</v>
      </c>
      <c r="AA37" s="92">
        <v>24.67</v>
      </c>
      <c r="AB37" s="92">
        <v>24.1</v>
      </c>
      <c r="AC37" s="92">
        <v>23.52</v>
      </c>
      <c r="AD37" s="92">
        <v>22.93</v>
      </c>
      <c r="AE37" s="92">
        <v>22.34</v>
      </c>
      <c r="AF37" s="92"/>
    </row>
    <row r="38" spans="1:32" x14ac:dyDescent="0.25">
      <c r="A38" s="91">
        <v>11</v>
      </c>
      <c r="B38" s="92">
        <v>36.81</v>
      </c>
      <c r="C38" s="92">
        <v>36.4</v>
      </c>
      <c r="D38" s="92">
        <v>35.99</v>
      </c>
      <c r="E38" s="92">
        <v>35.56</v>
      </c>
      <c r="F38" s="92">
        <v>35.14</v>
      </c>
      <c r="G38" s="92">
        <v>34.700000000000003</v>
      </c>
      <c r="H38" s="92">
        <v>34.26</v>
      </c>
      <c r="I38" s="92">
        <v>33.82</v>
      </c>
      <c r="J38" s="92">
        <v>33.36</v>
      </c>
      <c r="K38" s="92">
        <v>32.9</v>
      </c>
      <c r="L38" s="92">
        <v>32.43</v>
      </c>
      <c r="M38" s="92">
        <v>31.96</v>
      </c>
      <c r="N38" s="92">
        <v>31.48</v>
      </c>
      <c r="O38" s="92">
        <v>30.99</v>
      </c>
      <c r="P38" s="92">
        <v>30.49</v>
      </c>
      <c r="Q38" s="92">
        <v>29.99</v>
      </c>
      <c r="R38" s="92">
        <v>29.48</v>
      </c>
      <c r="S38" s="92">
        <v>28.97</v>
      </c>
      <c r="T38" s="92">
        <v>28.45</v>
      </c>
      <c r="U38" s="92">
        <v>27.92</v>
      </c>
      <c r="V38" s="92">
        <v>27.39</v>
      </c>
      <c r="W38" s="92">
        <v>26.85</v>
      </c>
      <c r="X38" s="92">
        <v>26.3</v>
      </c>
      <c r="Y38" s="92">
        <v>25.75</v>
      </c>
      <c r="Z38" s="92">
        <v>25.19</v>
      </c>
      <c r="AA38" s="92">
        <v>24.62</v>
      </c>
      <c r="AB38" s="92">
        <v>24.05</v>
      </c>
      <c r="AC38" s="92">
        <v>23.47</v>
      </c>
      <c r="AD38" s="92">
        <v>22.88</v>
      </c>
      <c r="AE38" s="92">
        <v>22.29</v>
      </c>
      <c r="AF38" s="92"/>
    </row>
    <row r="39" spans="1:32" x14ac:dyDescent="0.25">
      <c r="A39"/>
      <c r="B39"/>
    </row>
    <row r="40" spans="1:32" ht="27.65" customHeight="1" x14ac:dyDescent="0.25">
      <c r="A40"/>
      <c r="B40"/>
    </row>
    <row r="41" spans="1:32" x14ac:dyDescent="0.25">
      <c r="A41"/>
      <c r="B41"/>
    </row>
    <row r="42" spans="1:32" x14ac:dyDescent="0.25">
      <c r="A42"/>
      <c r="B42"/>
    </row>
    <row r="43" spans="1:32" x14ac:dyDescent="0.25">
      <c r="A43"/>
      <c r="B43"/>
    </row>
    <row r="44" spans="1:32" x14ac:dyDescent="0.25">
      <c r="A44"/>
      <c r="B44"/>
    </row>
    <row r="45" spans="1:32" x14ac:dyDescent="0.25">
      <c r="A45"/>
      <c r="B45"/>
    </row>
    <row r="46" spans="1:32" x14ac:dyDescent="0.25">
      <c r="A46"/>
      <c r="B46"/>
    </row>
    <row r="47" spans="1:32" x14ac:dyDescent="0.25">
      <c r="A47"/>
      <c r="B47"/>
    </row>
    <row r="48" spans="1:3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sheetData>
  <sheetProtection algorithmName="SHA-512" hashValue="FCOOvVgH2t9nJYM5SEEglueqMAwkLpTuC3ONpn/xeckNgK0ru0aKxWRoFvT6u7wvfk5wtwJrjFPbgVVokpeMLA==" saltValue="FvevzxgQQKgwKAVSet7gvw==" spinCount="100000" sheet="1" objects="1" scenarios="1"/>
  <conditionalFormatting sqref="B26:AF38">
    <cfRule type="expression" dxfId="1173" priority="29" stopIfTrue="1">
      <formula>MOD(ROW(),2)=0</formula>
    </cfRule>
    <cfRule type="expression" dxfId="1172" priority="30" stopIfTrue="1">
      <formula>MOD(ROW(),2)&lt;&gt;0</formula>
    </cfRule>
  </conditionalFormatting>
  <conditionalFormatting sqref="A26:A38">
    <cfRule type="expression" dxfId="1171" priority="27" stopIfTrue="1">
      <formula>MOD(ROW(),2)=0</formula>
    </cfRule>
    <cfRule type="expression" dxfId="1170" priority="28" stopIfTrue="1">
      <formula>MOD(ROW(),2)&lt;&gt;0</formula>
    </cfRule>
  </conditionalFormatting>
  <conditionalFormatting sqref="A6:A21">
    <cfRule type="expression" dxfId="1169" priority="17" stopIfTrue="1">
      <formula>MOD(ROW(),2)=0</formula>
    </cfRule>
    <cfRule type="expression" dxfId="1168" priority="18" stopIfTrue="1">
      <formula>MOD(ROW(),2)&lt;&gt;0</formula>
    </cfRule>
  </conditionalFormatting>
  <conditionalFormatting sqref="D6:AF21">
    <cfRule type="expression" dxfId="1167" priority="19" stopIfTrue="1">
      <formula>MOD(ROW(),2)=0</formula>
    </cfRule>
    <cfRule type="expression" dxfId="1166" priority="20" stopIfTrue="1">
      <formula>MOD(ROW(),2)&lt;&gt;0</formula>
    </cfRule>
  </conditionalFormatting>
  <conditionalFormatting sqref="B6:C16">
    <cfRule type="expression" dxfId="1165" priority="9" stopIfTrue="1">
      <formula>MOD(ROW(),2)=0</formula>
    </cfRule>
    <cfRule type="expression" dxfId="1164" priority="10" stopIfTrue="1">
      <formula>MOD(ROW(),2)&lt;&gt;0</formula>
    </cfRule>
  </conditionalFormatting>
  <conditionalFormatting sqref="B18:C18 B17">
    <cfRule type="expression" dxfId="1163" priority="11" stopIfTrue="1">
      <formula>MOD(ROW(),2)=0</formula>
    </cfRule>
    <cfRule type="expression" dxfId="1162" priority="12" stopIfTrue="1">
      <formula>MOD(ROW(),2)&lt;&gt;0</formula>
    </cfRule>
  </conditionalFormatting>
  <conditionalFormatting sqref="C17">
    <cfRule type="expression" dxfId="1161" priority="7" stopIfTrue="1">
      <formula>MOD(ROW(),2)=0</formula>
    </cfRule>
    <cfRule type="expression" dxfId="1160" priority="8" stopIfTrue="1">
      <formula>MOD(ROW(),2)&lt;&gt;0</formula>
    </cfRule>
  </conditionalFormatting>
  <conditionalFormatting sqref="B20:B21">
    <cfRule type="expression" dxfId="1159" priority="3" stopIfTrue="1">
      <formula>MOD(ROW(),2)=0</formula>
    </cfRule>
    <cfRule type="expression" dxfId="1158" priority="4" stopIfTrue="1">
      <formula>MOD(ROW(),2)&lt;&gt;0</formula>
    </cfRule>
  </conditionalFormatting>
  <conditionalFormatting sqref="C19:C21">
    <cfRule type="expression" dxfId="1157" priority="5" stopIfTrue="1">
      <formula>MOD(ROW(),2)=0</formula>
    </cfRule>
    <cfRule type="expression" dxfId="1156" priority="6" stopIfTrue="1">
      <formula>MOD(ROW(),2)&lt;&gt;0</formula>
    </cfRule>
  </conditionalFormatting>
  <conditionalFormatting sqref="B19">
    <cfRule type="expression" dxfId="1155" priority="1" stopIfTrue="1">
      <formula>MOD(ROW(),2)=0</formula>
    </cfRule>
    <cfRule type="expression" dxfId="1154" priority="2" stopIfTrue="1">
      <formula>MOD(ROW(),2)&lt;&gt;0</formula>
    </cfRule>
  </conditionalFormatting>
  <hyperlinks>
    <hyperlink ref="B24" location="Assumptions!A1" display="Assumptions" xr:uid="{07BB73F2-8C23-4EEE-8A1A-B056C56AF107}"/>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6">
    <tabColor theme="3" tint="0.39997558519241921"/>
  </sheetPr>
  <dimension ref="A1:X999"/>
  <sheetViews>
    <sheetView showGridLines="0" tabSelected="1" zoomScale="85" zoomScaleNormal="85" workbookViewId="0">
      <pane xSplit="2" ySplit="7" topLeftCell="C8" activePane="bottomRight" state="frozen"/>
      <selection activeCell="A4" sqref="A4"/>
      <selection pane="topRight" activeCell="A4" sqref="A4"/>
      <selection pane="bottomLeft" activeCell="A4" sqref="A4"/>
      <selection pane="bottomRight" activeCell="A4" sqref="A4"/>
    </sheetView>
  </sheetViews>
  <sheetFormatPr defaultRowHeight="12.5" x14ac:dyDescent="0.25"/>
  <cols>
    <col min="1" max="4" width="17.36328125" customWidth="1"/>
    <col min="5" max="5" width="50.81640625" customWidth="1"/>
    <col min="6" max="6" width="17.36328125" customWidth="1"/>
    <col min="7" max="7" width="50.81640625" customWidth="1"/>
    <col min="8" max="10" width="17.36328125" customWidth="1"/>
    <col min="11" max="11" width="30.81640625" customWidth="1"/>
    <col min="12" max="13" width="17.36328125" customWidth="1"/>
    <col min="14" max="14" width="17.36328125" style="8" customWidth="1"/>
    <col min="15" max="17" width="17.36328125" customWidth="1"/>
    <col min="18" max="19" width="8.6328125" hidden="1" customWidth="1"/>
  </cols>
  <sheetData>
    <row r="1" spans="1:24" ht="20" x14ac:dyDescent="0.4">
      <c r="A1" s="4" t="s">
        <v>0</v>
      </c>
      <c r="B1" s="10"/>
      <c r="C1" s="10"/>
      <c r="D1" s="10"/>
      <c r="E1" s="10"/>
      <c r="F1" s="10"/>
      <c r="G1" s="10"/>
      <c r="H1" s="10"/>
      <c r="I1" s="10"/>
      <c r="J1" s="10"/>
      <c r="K1" s="10"/>
      <c r="L1" s="10"/>
      <c r="M1" s="10"/>
      <c r="N1" s="110"/>
      <c r="O1" s="10"/>
      <c r="P1" s="10"/>
      <c r="Q1" s="10"/>
    </row>
    <row r="2" spans="1:24" ht="15.5" x14ac:dyDescent="0.35">
      <c r="A2" s="11" t="str">
        <f>IF(title="&gt; Enter workbook title here","Enter workbook title in Cover sheet",title)</f>
        <v>Police_S - Consolidated Factor Spreadsheet</v>
      </c>
      <c r="B2" s="9"/>
      <c r="C2" s="9"/>
      <c r="D2" s="9"/>
      <c r="E2" s="9"/>
      <c r="F2" s="9"/>
      <c r="G2" s="9"/>
      <c r="H2" s="9"/>
      <c r="I2" s="9"/>
      <c r="J2" s="9"/>
      <c r="K2" s="9"/>
      <c r="L2" s="9"/>
      <c r="M2" s="9"/>
      <c r="N2" s="111"/>
      <c r="O2" s="9"/>
      <c r="P2" s="9"/>
      <c r="Q2" s="9"/>
    </row>
    <row r="3" spans="1:24" ht="15.5" x14ac:dyDescent="0.35">
      <c r="A3" s="6" t="s">
        <v>11</v>
      </c>
      <c r="B3" s="9"/>
      <c r="C3" s="9"/>
      <c r="D3" s="9"/>
      <c r="E3" s="9"/>
      <c r="F3" s="9"/>
      <c r="G3" s="9"/>
      <c r="H3" s="9"/>
      <c r="I3" s="9"/>
      <c r="J3" s="9"/>
      <c r="K3" s="9"/>
      <c r="L3" s="9"/>
      <c r="M3" s="9"/>
      <c r="N3" s="111"/>
      <c r="O3" s="9"/>
      <c r="P3" s="9"/>
      <c r="Q3" s="9"/>
    </row>
    <row r="4" spans="1:24" x14ac:dyDescent="0.25">
      <c r="A4" s="7"/>
    </row>
    <row r="5" spans="1:24" x14ac:dyDescent="0.25">
      <c r="N5"/>
    </row>
    <row r="6" spans="1:24" x14ac:dyDescent="0.25">
      <c r="N6"/>
    </row>
    <row r="7" spans="1:24" s="27" customFormat="1" ht="50.25" customHeight="1" x14ac:dyDescent="0.3">
      <c r="A7" s="76" t="s">
        <v>272</v>
      </c>
      <c r="B7" s="76" t="s">
        <v>273</v>
      </c>
      <c r="C7" s="76" t="s">
        <v>274</v>
      </c>
      <c r="D7" s="76" t="s">
        <v>275</v>
      </c>
      <c r="E7" s="76" t="s">
        <v>6</v>
      </c>
      <c r="F7" s="76" t="s">
        <v>276</v>
      </c>
      <c r="G7" s="76" t="s">
        <v>277</v>
      </c>
      <c r="H7" s="76" t="s">
        <v>278</v>
      </c>
      <c r="I7" s="76" t="s">
        <v>279</v>
      </c>
      <c r="J7" s="76" t="s">
        <v>280</v>
      </c>
      <c r="K7" s="76"/>
      <c r="L7" s="76" t="s">
        <v>281</v>
      </c>
      <c r="M7" s="76" t="s">
        <v>282</v>
      </c>
      <c r="N7" s="124" t="s">
        <v>283</v>
      </c>
      <c r="O7" s="76" t="s">
        <v>284</v>
      </c>
      <c r="P7" s="76" t="s">
        <v>285</v>
      </c>
      <c r="Q7" s="76" t="s">
        <v>286</v>
      </c>
      <c r="R7"/>
      <c r="S7"/>
      <c r="T7"/>
      <c r="U7"/>
      <c r="V7"/>
      <c r="W7"/>
      <c r="X7"/>
    </row>
    <row r="8" spans="1:24" ht="25" x14ac:dyDescent="0.25">
      <c r="A8" s="106" t="str">
        <f>HYPERLINK("#'"&amp;I8 &amp; "'!A1",I8)</f>
        <v>NA1 (201)</v>
      </c>
      <c r="B8" s="104" t="s">
        <v>72</v>
      </c>
      <c r="C8" s="104">
        <v>1987</v>
      </c>
      <c r="D8" s="104" t="s">
        <v>287</v>
      </c>
      <c r="E8" s="104" t="s">
        <v>288</v>
      </c>
      <c r="F8" s="104" t="s">
        <v>289</v>
      </c>
      <c r="G8" s="104" t="s">
        <v>290</v>
      </c>
      <c r="H8" s="104"/>
      <c r="I8" s="104" t="s">
        <v>291</v>
      </c>
      <c r="J8" s="104">
        <v>2</v>
      </c>
      <c r="K8" s="104">
        <v>201</v>
      </c>
      <c r="L8" s="104" t="s">
        <v>292</v>
      </c>
      <c r="M8" s="104"/>
      <c r="N8" s="125">
        <v>45070</v>
      </c>
      <c r="O8" s="125">
        <v>45014</v>
      </c>
      <c r="P8" s="104" t="s">
        <v>293</v>
      </c>
      <c r="Q8" s="155" t="s">
        <v>294</v>
      </c>
    </row>
    <row r="9" spans="1:24" ht="25" x14ac:dyDescent="0.25">
      <c r="A9" s="106" t="str">
        <f t="shared" ref="A9:A72" si="0">HYPERLINK("#'"&amp;I9 &amp; "'!A1",I9)</f>
        <v>A1 (201C)</v>
      </c>
      <c r="B9" s="104" t="s">
        <v>72</v>
      </c>
      <c r="C9" s="127">
        <v>1987</v>
      </c>
      <c r="D9" s="126" t="s">
        <v>287</v>
      </c>
      <c r="E9" s="127" t="s">
        <v>295</v>
      </c>
      <c r="F9" s="126" t="s">
        <v>289</v>
      </c>
      <c r="G9" s="104" t="s">
        <v>290</v>
      </c>
      <c r="H9" s="104"/>
      <c r="I9" s="126" t="s">
        <v>296</v>
      </c>
      <c r="J9" s="104">
        <v>2</v>
      </c>
      <c r="K9" s="104" t="s">
        <v>297</v>
      </c>
      <c r="L9" s="104" t="s">
        <v>298</v>
      </c>
      <c r="M9" s="104"/>
      <c r="N9" s="125">
        <v>45169</v>
      </c>
      <c r="O9" s="125">
        <v>45200</v>
      </c>
      <c r="P9" s="104" t="s">
        <v>293</v>
      </c>
      <c r="Q9" s="155" t="s">
        <v>294</v>
      </c>
    </row>
    <row r="10" spans="1:24" ht="25" x14ac:dyDescent="0.25">
      <c r="A10" s="106" t="str">
        <f t="shared" si="0"/>
        <v>NA2 (202)</v>
      </c>
      <c r="B10" s="104" t="s">
        <v>72</v>
      </c>
      <c r="C10" s="104">
        <v>1987</v>
      </c>
      <c r="D10" s="104" t="s">
        <v>287</v>
      </c>
      <c r="E10" s="104" t="s">
        <v>288</v>
      </c>
      <c r="F10" s="104" t="s">
        <v>299</v>
      </c>
      <c r="G10" s="104" t="s">
        <v>290</v>
      </c>
      <c r="H10" s="104"/>
      <c r="I10" s="104" t="s">
        <v>300</v>
      </c>
      <c r="J10" s="104">
        <v>2</v>
      </c>
      <c r="K10" s="104">
        <v>202</v>
      </c>
      <c r="L10" s="104" t="s">
        <v>301</v>
      </c>
      <c r="M10" s="104"/>
      <c r="N10" s="125">
        <v>45070</v>
      </c>
      <c r="O10" s="125">
        <v>45014</v>
      </c>
      <c r="P10" s="104" t="s">
        <v>293</v>
      </c>
      <c r="Q10" s="155" t="s">
        <v>294</v>
      </c>
    </row>
    <row r="11" spans="1:24" ht="25" x14ac:dyDescent="0.25">
      <c r="A11" s="106" t="str">
        <f t="shared" si="0"/>
        <v>NF1 (203)</v>
      </c>
      <c r="B11" s="104" t="s">
        <v>72</v>
      </c>
      <c r="C11" s="104">
        <v>1987</v>
      </c>
      <c r="D11" s="104" t="s">
        <v>287</v>
      </c>
      <c r="E11" s="104" t="s">
        <v>302</v>
      </c>
      <c r="F11" s="104" t="s">
        <v>289</v>
      </c>
      <c r="G11" s="104" t="s">
        <v>290</v>
      </c>
      <c r="H11" s="104"/>
      <c r="I11" s="104" t="s">
        <v>303</v>
      </c>
      <c r="J11" s="104">
        <v>2</v>
      </c>
      <c r="K11" s="104">
        <v>203</v>
      </c>
      <c r="L11" s="104" t="s">
        <v>304</v>
      </c>
      <c r="M11" s="104"/>
      <c r="N11" s="125">
        <v>45070</v>
      </c>
      <c r="O11" s="125">
        <v>45014</v>
      </c>
      <c r="P11" s="104" t="s">
        <v>293</v>
      </c>
      <c r="Q11" s="155" t="s">
        <v>294</v>
      </c>
    </row>
    <row r="12" spans="1:24" ht="25" x14ac:dyDescent="0.25">
      <c r="A12" s="106" t="str">
        <f t="shared" si="0"/>
        <v>NF2 (204)</v>
      </c>
      <c r="B12" s="104" t="s">
        <v>72</v>
      </c>
      <c r="C12" s="104">
        <v>1987</v>
      </c>
      <c r="D12" s="104" t="s">
        <v>287</v>
      </c>
      <c r="E12" s="104" t="s">
        <v>302</v>
      </c>
      <c r="F12" s="104" t="s">
        <v>299</v>
      </c>
      <c r="G12" s="104" t="s">
        <v>290</v>
      </c>
      <c r="H12" s="104"/>
      <c r="I12" s="104" t="s">
        <v>305</v>
      </c>
      <c r="J12" s="104">
        <v>2</v>
      </c>
      <c r="K12" s="104">
        <v>204</v>
      </c>
      <c r="L12" s="104" t="s">
        <v>306</v>
      </c>
      <c r="M12" s="104"/>
      <c r="N12" s="125">
        <v>45070</v>
      </c>
      <c r="O12" s="125">
        <v>45014</v>
      </c>
      <c r="P12" s="104" t="s">
        <v>293</v>
      </c>
      <c r="Q12" s="155" t="s">
        <v>294</v>
      </c>
    </row>
    <row r="13" spans="1:24" ht="25" x14ac:dyDescent="0.25">
      <c r="A13" s="106" t="str">
        <f t="shared" si="0"/>
        <v>F1 (204C)</v>
      </c>
      <c r="B13" s="104" t="s">
        <v>72</v>
      </c>
      <c r="C13" s="104">
        <v>1988</v>
      </c>
      <c r="D13" s="104" t="s">
        <v>287</v>
      </c>
      <c r="E13" s="104" t="s">
        <v>307</v>
      </c>
      <c r="F13" s="104" t="s">
        <v>308</v>
      </c>
      <c r="G13" s="104" t="s">
        <v>290</v>
      </c>
      <c r="H13" s="104"/>
      <c r="I13" s="104" t="s">
        <v>309</v>
      </c>
      <c r="J13" s="104">
        <v>2</v>
      </c>
      <c r="K13" s="104" t="s">
        <v>310</v>
      </c>
      <c r="L13" s="104" t="s">
        <v>311</v>
      </c>
      <c r="M13" s="104"/>
      <c r="N13" s="125">
        <v>45196</v>
      </c>
      <c r="O13" s="125">
        <v>45200</v>
      </c>
      <c r="P13" s="104" t="s">
        <v>293</v>
      </c>
      <c r="Q13" s="155" t="s">
        <v>294</v>
      </c>
    </row>
    <row r="14" spans="1:24" ht="25" x14ac:dyDescent="0.25">
      <c r="A14" s="106" t="str">
        <f t="shared" si="0"/>
        <v>D1 (205)</v>
      </c>
      <c r="B14" s="104" t="s">
        <v>72</v>
      </c>
      <c r="C14" s="104">
        <v>1987</v>
      </c>
      <c r="D14" s="104" t="s">
        <v>287</v>
      </c>
      <c r="E14" s="104" t="s">
        <v>312</v>
      </c>
      <c r="F14" s="104" t="s">
        <v>289</v>
      </c>
      <c r="G14" s="104" t="s">
        <v>290</v>
      </c>
      <c r="H14" s="104"/>
      <c r="I14" s="104" t="s">
        <v>313</v>
      </c>
      <c r="J14" s="104">
        <v>2</v>
      </c>
      <c r="K14" s="104">
        <v>205</v>
      </c>
      <c r="L14" s="104" t="s">
        <v>314</v>
      </c>
      <c r="M14" s="104"/>
      <c r="N14" s="125">
        <v>45070</v>
      </c>
      <c r="O14" s="125">
        <v>45014</v>
      </c>
      <c r="P14" s="104" t="s">
        <v>293</v>
      </c>
      <c r="Q14" s="155" t="s">
        <v>294</v>
      </c>
    </row>
    <row r="15" spans="1:24" ht="25" x14ac:dyDescent="0.25">
      <c r="A15" s="106" t="str">
        <f t="shared" si="0"/>
        <v>D2 (206)</v>
      </c>
      <c r="B15" s="104" t="s">
        <v>72</v>
      </c>
      <c r="C15" s="104">
        <v>1987</v>
      </c>
      <c r="D15" s="104" t="s">
        <v>287</v>
      </c>
      <c r="E15" s="104" t="s">
        <v>312</v>
      </c>
      <c r="F15" s="104" t="s">
        <v>299</v>
      </c>
      <c r="G15" s="104" t="s">
        <v>290</v>
      </c>
      <c r="H15" s="104"/>
      <c r="I15" s="104" t="s">
        <v>315</v>
      </c>
      <c r="J15" s="104">
        <v>2</v>
      </c>
      <c r="K15" s="104">
        <v>206</v>
      </c>
      <c r="L15" s="104" t="s">
        <v>316</v>
      </c>
      <c r="M15" s="104"/>
      <c r="N15" s="125">
        <v>45070</v>
      </c>
      <c r="O15" s="125">
        <v>45014</v>
      </c>
      <c r="P15" s="104" t="s">
        <v>293</v>
      </c>
      <c r="Q15" s="155" t="s">
        <v>294</v>
      </c>
    </row>
    <row r="16" spans="1:24" ht="25" x14ac:dyDescent="0.25">
      <c r="A16" s="106" t="str">
        <f t="shared" si="0"/>
        <v>NA1_06 (207)</v>
      </c>
      <c r="B16" s="104" t="s">
        <v>72</v>
      </c>
      <c r="C16" s="104">
        <v>2006</v>
      </c>
      <c r="D16" s="104" t="s">
        <v>287</v>
      </c>
      <c r="E16" s="104" t="s">
        <v>317</v>
      </c>
      <c r="F16" s="104" t="s">
        <v>289</v>
      </c>
      <c r="G16" s="104" t="s">
        <v>290</v>
      </c>
      <c r="H16" s="104"/>
      <c r="I16" s="104" t="s">
        <v>318</v>
      </c>
      <c r="J16" s="104">
        <v>1</v>
      </c>
      <c r="K16" s="104">
        <v>207</v>
      </c>
      <c r="L16" s="104" t="s">
        <v>319</v>
      </c>
      <c r="M16" s="104"/>
      <c r="N16" s="125">
        <v>45070</v>
      </c>
      <c r="O16" s="125">
        <v>45014</v>
      </c>
      <c r="P16" s="104" t="s">
        <v>293</v>
      </c>
      <c r="Q16" s="155" t="s">
        <v>294</v>
      </c>
    </row>
    <row r="17" spans="1:17" ht="25" x14ac:dyDescent="0.25">
      <c r="A17" s="106" t="str">
        <f t="shared" si="0"/>
        <v>NA2_06 (208)</v>
      </c>
      <c r="B17" s="104" t="s">
        <v>72</v>
      </c>
      <c r="C17" s="104">
        <v>2006</v>
      </c>
      <c r="D17" s="104" t="s">
        <v>287</v>
      </c>
      <c r="E17" s="104" t="s">
        <v>320</v>
      </c>
      <c r="F17" s="104" t="s">
        <v>299</v>
      </c>
      <c r="G17" s="104" t="s">
        <v>290</v>
      </c>
      <c r="H17" s="104"/>
      <c r="I17" s="104" t="s">
        <v>321</v>
      </c>
      <c r="J17" s="104">
        <v>1</v>
      </c>
      <c r="K17" s="104">
        <v>208</v>
      </c>
      <c r="L17" s="104" t="s">
        <v>322</v>
      </c>
      <c r="M17" s="104"/>
      <c r="N17" s="125">
        <v>45070</v>
      </c>
      <c r="O17" s="125">
        <v>45014</v>
      </c>
      <c r="P17" s="104" t="s">
        <v>293</v>
      </c>
      <c r="Q17" s="155" t="s">
        <v>294</v>
      </c>
    </row>
    <row r="18" spans="1:17" ht="25" x14ac:dyDescent="0.25">
      <c r="A18" s="106" t="str">
        <f t="shared" si="0"/>
        <v>NA3_06 (209)</v>
      </c>
      <c r="B18" s="104" t="s">
        <v>72</v>
      </c>
      <c r="C18" s="104">
        <v>2006</v>
      </c>
      <c r="D18" s="104" t="s">
        <v>287</v>
      </c>
      <c r="E18" s="104" t="s">
        <v>323</v>
      </c>
      <c r="F18" s="104" t="s">
        <v>299</v>
      </c>
      <c r="G18" s="104" t="s">
        <v>290</v>
      </c>
      <c r="H18" s="104"/>
      <c r="I18" s="104" t="s">
        <v>324</v>
      </c>
      <c r="J18" s="104">
        <v>1</v>
      </c>
      <c r="K18" s="104">
        <v>209</v>
      </c>
      <c r="L18" s="104" t="s">
        <v>325</v>
      </c>
      <c r="M18" s="104"/>
      <c r="N18" s="125">
        <v>45070</v>
      </c>
      <c r="O18" s="125">
        <v>45014</v>
      </c>
      <c r="P18" s="104" t="s">
        <v>293</v>
      </c>
      <c r="Q18" s="155" t="s">
        <v>294</v>
      </c>
    </row>
    <row r="19" spans="1:17" ht="25" x14ac:dyDescent="0.25">
      <c r="A19" s="106" t="str">
        <f t="shared" si="0"/>
        <v>NF1_06 (210)</v>
      </c>
      <c r="B19" s="104" t="s">
        <v>72</v>
      </c>
      <c r="C19" s="104">
        <v>2006</v>
      </c>
      <c r="D19" s="104" t="s">
        <v>287</v>
      </c>
      <c r="E19" s="104" t="s">
        <v>302</v>
      </c>
      <c r="F19" s="104" t="s">
        <v>289</v>
      </c>
      <c r="G19" s="104" t="s">
        <v>290</v>
      </c>
      <c r="H19" s="104"/>
      <c r="I19" s="104" t="s">
        <v>326</v>
      </c>
      <c r="J19" s="104">
        <v>1</v>
      </c>
      <c r="K19" s="104">
        <v>210</v>
      </c>
      <c r="L19" s="104" t="s">
        <v>327</v>
      </c>
      <c r="M19" s="104"/>
      <c r="N19" s="125">
        <v>45070</v>
      </c>
      <c r="O19" s="125">
        <v>45014</v>
      </c>
      <c r="P19" s="104" t="s">
        <v>293</v>
      </c>
      <c r="Q19" s="155" t="s">
        <v>294</v>
      </c>
    </row>
    <row r="20" spans="1:17" ht="25" x14ac:dyDescent="0.25">
      <c r="A20" s="106" t="str">
        <f t="shared" si="0"/>
        <v>NF2_06 (211)</v>
      </c>
      <c r="B20" s="104" t="s">
        <v>72</v>
      </c>
      <c r="C20" s="104">
        <v>2006</v>
      </c>
      <c r="D20" s="104" t="s">
        <v>287</v>
      </c>
      <c r="E20" s="104" t="s">
        <v>302</v>
      </c>
      <c r="F20" s="104" t="s">
        <v>299</v>
      </c>
      <c r="G20" s="104" t="s">
        <v>290</v>
      </c>
      <c r="H20" s="104"/>
      <c r="I20" s="104" t="s">
        <v>328</v>
      </c>
      <c r="J20" s="104">
        <v>1</v>
      </c>
      <c r="K20" s="104">
        <v>211</v>
      </c>
      <c r="L20" s="104" t="s">
        <v>329</v>
      </c>
      <c r="M20" s="104"/>
      <c r="N20" s="125">
        <v>45070</v>
      </c>
      <c r="O20" s="125">
        <v>45014</v>
      </c>
      <c r="P20" s="104" t="s">
        <v>293</v>
      </c>
      <c r="Q20" s="155" t="s">
        <v>294</v>
      </c>
    </row>
    <row r="21" spans="1:17" ht="25" x14ac:dyDescent="0.25">
      <c r="A21" s="106" t="str">
        <f t="shared" si="0"/>
        <v>NA1_15_65 (212)</v>
      </c>
      <c r="B21" s="104" t="s">
        <v>72</v>
      </c>
      <c r="C21" s="104">
        <v>2015</v>
      </c>
      <c r="D21" s="104" t="s">
        <v>287</v>
      </c>
      <c r="E21" s="104" t="s">
        <v>330</v>
      </c>
      <c r="F21" s="104" t="s">
        <v>289</v>
      </c>
      <c r="G21" s="104" t="s">
        <v>290</v>
      </c>
      <c r="H21" s="104"/>
      <c r="I21" s="104" t="s">
        <v>331</v>
      </c>
      <c r="J21" s="104">
        <v>0</v>
      </c>
      <c r="K21" s="104">
        <v>212</v>
      </c>
      <c r="L21" s="104" t="s">
        <v>332</v>
      </c>
      <c r="M21" s="104"/>
      <c r="N21" s="125">
        <v>45070</v>
      </c>
      <c r="O21" s="125">
        <v>45014</v>
      </c>
      <c r="P21" s="104" t="s">
        <v>293</v>
      </c>
      <c r="Q21" s="155" t="s">
        <v>294</v>
      </c>
    </row>
    <row r="22" spans="1:17" ht="25" x14ac:dyDescent="0.25">
      <c r="A22" s="106" t="str">
        <f t="shared" si="0"/>
        <v>NA1_15_66 (213)</v>
      </c>
      <c r="B22" s="104" t="s">
        <v>72</v>
      </c>
      <c r="C22" s="104">
        <v>2015</v>
      </c>
      <c r="D22" s="104" t="s">
        <v>287</v>
      </c>
      <c r="E22" s="104" t="s">
        <v>333</v>
      </c>
      <c r="F22" s="104" t="s">
        <v>289</v>
      </c>
      <c r="G22" s="104" t="s">
        <v>290</v>
      </c>
      <c r="H22" s="104"/>
      <c r="I22" s="104" t="s">
        <v>334</v>
      </c>
      <c r="J22" s="104">
        <v>0</v>
      </c>
      <c r="K22" s="104">
        <v>213</v>
      </c>
      <c r="L22" s="104" t="s">
        <v>335</v>
      </c>
      <c r="M22" s="104"/>
      <c r="N22" s="125">
        <v>45070</v>
      </c>
      <c r="O22" s="125">
        <v>45014</v>
      </c>
      <c r="P22" s="104" t="s">
        <v>293</v>
      </c>
      <c r="Q22" s="155" t="s">
        <v>294</v>
      </c>
    </row>
    <row r="23" spans="1:17" ht="25" x14ac:dyDescent="0.25">
      <c r="A23" s="106" t="str">
        <f t="shared" si="0"/>
        <v>NA1_15_67 (214)</v>
      </c>
      <c r="B23" s="104" t="s">
        <v>72</v>
      </c>
      <c r="C23" s="104">
        <v>2015</v>
      </c>
      <c r="D23" s="104" t="s">
        <v>287</v>
      </c>
      <c r="E23" s="104" t="s">
        <v>336</v>
      </c>
      <c r="F23" s="104" t="s">
        <v>289</v>
      </c>
      <c r="G23" s="104" t="s">
        <v>290</v>
      </c>
      <c r="H23" s="104"/>
      <c r="I23" s="104" t="s">
        <v>337</v>
      </c>
      <c r="J23" s="104">
        <v>0</v>
      </c>
      <c r="K23" s="104">
        <v>214</v>
      </c>
      <c r="L23" s="104" t="s">
        <v>338</v>
      </c>
      <c r="M23" s="104"/>
      <c r="N23" s="125">
        <v>45070</v>
      </c>
      <c r="O23" s="125">
        <v>45014</v>
      </c>
      <c r="P23" s="104" t="s">
        <v>293</v>
      </c>
      <c r="Q23" s="155" t="s">
        <v>294</v>
      </c>
    </row>
    <row r="24" spans="1:17" ht="25" x14ac:dyDescent="0.25">
      <c r="A24" s="106" t="str">
        <f t="shared" si="0"/>
        <v>NA1_15_68 (215)</v>
      </c>
      <c r="B24" s="104" t="s">
        <v>72</v>
      </c>
      <c r="C24" s="104">
        <v>2015</v>
      </c>
      <c r="D24" s="104" t="s">
        <v>287</v>
      </c>
      <c r="E24" s="104" t="s">
        <v>339</v>
      </c>
      <c r="F24" s="104" t="s">
        <v>289</v>
      </c>
      <c r="G24" s="104" t="s">
        <v>290</v>
      </c>
      <c r="H24" s="104"/>
      <c r="I24" s="104" t="s">
        <v>340</v>
      </c>
      <c r="J24" s="104">
        <v>0</v>
      </c>
      <c r="K24" s="104">
        <v>215</v>
      </c>
      <c r="L24" s="104" t="s">
        <v>341</v>
      </c>
      <c r="M24" s="104"/>
      <c r="N24" s="125">
        <v>45070</v>
      </c>
      <c r="O24" s="125">
        <v>45014</v>
      </c>
      <c r="P24" s="104" t="s">
        <v>293</v>
      </c>
      <c r="Q24" s="155" t="s">
        <v>294</v>
      </c>
    </row>
    <row r="25" spans="1:17" ht="25" x14ac:dyDescent="0.25">
      <c r="A25" s="106" t="str">
        <f t="shared" si="0"/>
        <v>NA2_15_65 (216)</v>
      </c>
      <c r="B25" s="104" t="s">
        <v>72</v>
      </c>
      <c r="C25" s="104">
        <v>2015</v>
      </c>
      <c r="D25" s="104" t="s">
        <v>287</v>
      </c>
      <c r="E25" s="104" t="s">
        <v>330</v>
      </c>
      <c r="F25" s="104" t="s">
        <v>299</v>
      </c>
      <c r="G25" s="104" t="s">
        <v>290</v>
      </c>
      <c r="H25" s="104"/>
      <c r="I25" s="104" t="s">
        <v>342</v>
      </c>
      <c r="J25" s="104">
        <v>0</v>
      </c>
      <c r="K25" s="104">
        <v>216</v>
      </c>
      <c r="L25" s="104" t="s">
        <v>343</v>
      </c>
      <c r="M25" s="104"/>
      <c r="N25" s="125">
        <v>45070</v>
      </c>
      <c r="O25" s="125">
        <v>45014</v>
      </c>
      <c r="P25" s="104" t="s">
        <v>293</v>
      </c>
      <c r="Q25" s="155" t="s">
        <v>294</v>
      </c>
    </row>
    <row r="26" spans="1:17" ht="25" x14ac:dyDescent="0.25">
      <c r="A26" s="106" t="str">
        <f t="shared" si="0"/>
        <v>NA2_15_66 (217)</v>
      </c>
      <c r="B26" s="104" t="s">
        <v>72</v>
      </c>
      <c r="C26" s="104">
        <v>2015</v>
      </c>
      <c r="D26" s="104" t="s">
        <v>287</v>
      </c>
      <c r="E26" s="104" t="s">
        <v>333</v>
      </c>
      <c r="F26" s="104" t="s">
        <v>299</v>
      </c>
      <c r="G26" s="104" t="s">
        <v>290</v>
      </c>
      <c r="H26" s="104"/>
      <c r="I26" s="104" t="s">
        <v>344</v>
      </c>
      <c r="J26" s="104">
        <v>0</v>
      </c>
      <c r="K26" s="104">
        <v>217</v>
      </c>
      <c r="L26" s="104" t="s">
        <v>345</v>
      </c>
      <c r="M26" s="104"/>
      <c r="N26" s="125">
        <v>45070</v>
      </c>
      <c r="O26" s="125">
        <v>45014</v>
      </c>
      <c r="P26" s="104" t="s">
        <v>293</v>
      </c>
      <c r="Q26" s="155" t="s">
        <v>294</v>
      </c>
    </row>
    <row r="27" spans="1:17" ht="25" x14ac:dyDescent="0.25">
      <c r="A27" s="106" t="str">
        <f t="shared" si="0"/>
        <v>NA2_15_67 (218)</v>
      </c>
      <c r="B27" s="104" t="s">
        <v>72</v>
      </c>
      <c r="C27" s="104">
        <v>2015</v>
      </c>
      <c r="D27" s="104" t="s">
        <v>287</v>
      </c>
      <c r="E27" s="104" t="s">
        <v>336</v>
      </c>
      <c r="F27" s="104" t="s">
        <v>299</v>
      </c>
      <c r="G27" s="104" t="s">
        <v>290</v>
      </c>
      <c r="H27" s="104"/>
      <c r="I27" s="104" t="s">
        <v>346</v>
      </c>
      <c r="J27" s="104">
        <v>0</v>
      </c>
      <c r="K27" s="104">
        <v>218</v>
      </c>
      <c r="L27" s="104" t="s">
        <v>347</v>
      </c>
      <c r="M27" s="104"/>
      <c r="N27" s="125">
        <v>45070</v>
      </c>
      <c r="O27" s="125">
        <v>45014</v>
      </c>
      <c r="P27" s="104" t="s">
        <v>293</v>
      </c>
      <c r="Q27" s="155" t="s">
        <v>294</v>
      </c>
    </row>
    <row r="28" spans="1:17" ht="25" x14ac:dyDescent="0.25">
      <c r="A28" s="106" t="str">
        <f t="shared" si="0"/>
        <v>NA2_15_68 (219)</v>
      </c>
      <c r="B28" s="104" t="s">
        <v>72</v>
      </c>
      <c r="C28" s="104">
        <v>2015</v>
      </c>
      <c r="D28" s="104" t="s">
        <v>287</v>
      </c>
      <c r="E28" s="104" t="s">
        <v>339</v>
      </c>
      <c r="F28" s="104" t="s">
        <v>299</v>
      </c>
      <c r="G28" s="104" t="s">
        <v>290</v>
      </c>
      <c r="H28" s="104"/>
      <c r="I28" s="104" t="s">
        <v>348</v>
      </c>
      <c r="J28" s="104">
        <v>0</v>
      </c>
      <c r="K28" s="104">
        <v>219</v>
      </c>
      <c r="L28" s="104" t="s">
        <v>349</v>
      </c>
      <c r="M28" s="104"/>
      <c r="N28" s="125">
        <v>45070</v>
      </c>
      <c r="O28" s="125">
        <v>45014</v>
      </c>
      <c r="P28" s="104" t="s">
        <v>293</v>
      </c>
      <c r="Q28" s="155" t="s">
        <v>294</v>
      </c>
    </row>
    <row r="29" spans="1:17" ht="25" x14ac:dyDescent="0.25">
      <c r="A29" s="106" t="str">
        <f t="shared" si="0"/>
        <v>NF1_15 (220)</v>
      </c>
      <c r="B29" s="104" t="s">
        <v>72</v>
      </c>
      <c r="C29" s="104">
        <v>2015</v>
      </c>
      <c r="D29" s="104" t="s">
        <v>287</v>
      </c>
      <c r="E29" s="104" t="s">
        <v>302</v>
      </c>
      <c r="F29" s="104" t="s">
        <v>289</v>
      </c>
      <c r="G29" s="104" t="s">
        <v>290</v>
      </c>
      <c r="H29" s="104"/>
      <c r="I29" s="104" t="s">
        <v>350</v>
      </c>
      <c r="J29" s="104">
        <v>0</v>
      </c>
      <c r="K29" s="104">
        <v>220</v>
      </c>
      <c r="L29" s="104" t="s">
        <v>351</v>
      </c>
      <c r="M29" s="104"/>
      <c r="N29" s="125">
        <v>45070</v>
      </c>
      <c r="O29" s="125">
        <v>45014</v>
      </c>
      <c r="P29" s="104" t="s">
        <v>293</v>
      </c>
      <c r="Q29" s="155" t="s">
        <v>294</v>
      </c>
    </row>
    <row r="30" spans="1:17" ht="25" x14ac:dyDescent="0.25">
      <c r="A30" s="106" t="str">
        <f t="shared" si="0"/>
        <v>NF2_15 (221)</v>
      </c>
      <c r="B30" s="104" t="s">
        <v>72</v>
      </c>
      <c r="C30" s="104">
        <v>2015</v>
      </c>
      <c r="D30" s="104" t="s">
        <v>287</v>
      </c>
      <c r="E30" s="104" t="s">
        <v>302</v>
      </c>
      <c r="F30" s="104" t="s">
        <v>299</v>
      </c>
      <c r="G30" s="104" t="s">
        <v>290</v>
      </c>
      <c r="H30" s="104"/>
      <c r="I30" s="104" t="s">
        <v>352</v>
      </c>
      <c r="J30" s="104">
        <v>0</v>
      </c>
      <c r="K30" s="104">
        <v>221</v>
      </c>
      <c r="L30" s="104" t="s">
        <v>353</v>
      </c>
      <c r="M30" s="104"/>
      <c r="N30" s="125">
        <v>45070</v>
      </c>
      <c r="O30" s="125">
        <v>45014</v>
      </c>
      <c r="P30" s="104" t="s">
        <v>293</v>
      </c>
      <c r="Q30" s="155" t="s">
        <v>294</v>
      </c>
    </row>
    <row r="31" spans="1:17" ht="25" x14ac:dyDescent="0.25">
      <c r="A31" s="106" t="str">
        <f t="shared" si="0"/>
        <v>TVIN_15M (226)</v>
      </c>
      <c r="B31" s="104" t="s">
        <v>72</v>
      </c>
      <c r="C31" s="104">
        <v>2015</v>
      </c>
      <c r="D31" s="104" t="s">
        <v>354</v>
      </c>
      <c r="E31" s="104" t="s">
        <v>355</v>
      </c>
      <c r="F31" s="104" t="s">
        <v>289</v>
      </c>
      <c r="G31" s="104" t="s">
        <v>290</v>
      </c>
      <c r="H31" s="104"/>
      <c r="I31" s="104" t="s">
        <v>356</v>
      </c>
      <c r="J31" s="104">
        <v>0</v>
      </c>
      <c r="K31" s="104">
        <v>226</v>
      </c>
      <c r="L31" s="104" t="s">
        <v>357</v>
      </c>
      <c r="M31" s="104"/>
      <c r="N31" s="125">
        <v>45106</v>
      </c>
      <c r="O31" s="125">
        <v>45014</v>
      </c>
      <c r="P31" s="104" t="s">
        <v>293</v>
      </c>
      <c r="Q31" s="155" t="s">
        <v>294</v>
      </c>
    </row>
    <row r="32" spans="1:17" ht="25" x14ac:dyDescent="0.25">
      <c r="A32" s="106" t="str">
        <f t="shared" si="0"/>
        <v>TVIN_15F (227)</v>
      </c>
      <c r="B32" s="104" t="s">
        <v>72</v>
      </c>
      <c r="C32" s="104">
        <v>2015</v>
      </c>
      <c r="D32" s="104" t="s">
        <v>354</v>
      </c>
      <c r="E32" s="104" t="s">
        <v>355</v>
      </c>
      <c r="F32" s="104" t="s">
        <v>299</v>
      </c>
      <c r="G32" s="104" t="s">
        <v>290</v>
      </c>
      <c r="H32" s="104"/>
      <c r="I32" s="104" t="s">
        <v>358</v>
      </c>
      <c r="J32" s="104">
        <v>0</v>
      </c>
      <c r="K32" s="104">
        <v>227</v>
      </c>
      <c r="L32" s="104" t="s">
        <v>359</v>
      </c>
      <c r="M32" s="104"/>
      <c r="N32" s="125">
        <v>45106</v>
      </c>
      <c r="O32" s="125">
        <v>45014</v>
      </c>
      <c r="P32" s="104" t="s">
        <v>293</v>
      </c>
      <c r="Q32" s="155" t="s">
        <v>294</v>
      </c>
    </row>
    <row r="33" spans="1:17" ht="25" x14ac:dyDescent="0.25">
      <c r="A33" s="106" t="str">
        <f t="shared" si="0"/>
        <v>TVIN_15GMP (228)</v>
      </c>
      <c r="B33" s="104" t="s">
        <v>72</v>
      </c>
      <c r="C33" s="104">
        <v>2015</v>
      </c>
      <c r="D33" s="104" t="s">
        <v>354</v>
      </c>
      <c r="E33" s="104" t="s">
        <v>360</v>
      </c>
      <c r="F33" s="104" t="s">
        <v>361</v>
      </c>
      <c r="G33" s="104" t="s">
        <v>290</v>
      </c>
      <c r="H33" s="104"/>
      <c r="I33" s="104" t="s">
        <v>362</v>
      </c>
      <c r="J33" s="104">
        <v>0</v>
      </c>
      <c r="K33" s="104">
        <v>228</v>
      </c>
      <c r="L33" s="104" t="s">
        <v>363</v>
      </c>
      <c r="M33" s="104"/>
      <c r="N33" s="125">
        <v>45106</v>
      </c>
      <c r="O33" s="125">
        <v>45014</v>
      </c>
      <c r="P33" s="104" t="s">
        <v>293</v>
      </c>
      <c r="Q33" s="155" t="s">
        <v>294</v>
      </c>
    </row>
    <row r="34" spans="1:17" ht="25" x14ac:dyDescent="0.25">
      <c r="A34" s="106" t="str">
        <f t="shared" si="0"/>
        <v>M (229)</v>
      </c>
      <c r="B34" s="104" t="s">
        <v>72</v>
      </c>
      <c r="C34" s="104">
        <v>1987</v>
      </c>
      <c r="D34" s="104" t="s">
        <v>287</v>
      </c>
      <c r="E34" s="104" t="s">
        <v>364</v>
      </c>
      <c r="F34" s="104" t="s">
        <v>361</v>
      </c>
      <c r="G34" s="104" t="s">
        <v>290</v>
      </c>
      <c r="H34" s="104"/>
      <c r="I34" s="104" t="s">
        <v>365</v>
      </c>
      <c r="J34" s="104">
        <v>2</v>
      </c>
      <c r="K34" s="104">
        <v>229</v>
      </c>
      <c r="L34" s="104" t="s">
        <v>366</v>
      </c>
      <c r="M34" s="104"/>
      <c r="N34" s="125">
        <v>45070</v>
      </c>
      <c r="O34" s="125">
        <v>45014</v>
      </c>
      <c r="P34" s="104" t="s">
        <v>293</v>
      </c>
      <c r="Q34" s="155" t="s">
        <v>294</v>
      </c>
    </row>
    <row r="35" spans="1:17" ht="25" x14ac:dyDescent="0.25">
      <c r="A35" s="106" t="str">
        <f t="shared" si="0"/>
        <v>G1 (301)</v>
      </c>
      <c r="B35" s="104" t="s">
        <v>72</v>
      </c>
      <c r="C35" s="104">
        <v>1987</v>
      </c>
      <c r="D35" s="104" t="s">
        <v>367</v>
      </c>
      <c r="E35" s="104" t="s">
        <v>368</v>
      </c>
      <c r="F35" s="104" t="s">
        <v>289</v>
      </c>
      <c r="G35" s="104" t="s">
        <v>290</v>
      </c>
      <c r="H35" s="104"/>
      <c r="I35" s="104" t="s">
        <v>369</v>
      </c>
      <c r="J35" s="104">
        <v>2</v>
      </c>
      <c r="K35" s="104">
        <v>301</v>
      </c>
      <c r="L35" s="104" t="s">
        <v>370</v>
      </c>
      <c r="M35" s="104"/>
      <c r="N35" s="125">
        <v>45070</v>
      </c>
      <c r="O35" s="125">
        <v>45014</v>
      </c>
      <c r="P35" s="104" t="s">
        <v>293</v>
      </c>
      <c r="Q35" s="155" t="s">
        <v>294</v>
      </c>
    </row>
    <row r="36" spans="1:17" ht="25" x14ac:dyDescent="0.25">
      <c r="A36" s="106" t="str">
        <f t="shared" si="0"/>
        <v>G2 (302)</v>
      </c>
      <c r="B36" s="104" t="s">
        <v>72</v>
      </c>
      <c r="C36" s="104">
        <v>1987</v>
      </c>
      <c r="D36" s="104" t="s">
        <v>367</v>
      </c>
      <c r="E36" s="104" t="s">
        <v>368</v>
      </c>
      <c r="F36" s="104" t="s">
        <v>299</v>
      </c>
      <c r="G36" s="104" t="s">
        <v>290</v>
      </c>
      <c r="H36" s="104"/>
      <c r="I36" s="104" t="s">
        <v>371</v>
      </c>
      <c r="J36" s="104">
        <v>2</v>
      </c>
      <c r="K36" s="104">
        <v>302</v>
      </c>
      <c r="L36" s="104" t="s">
        <v>372</v>
      </c>
      <c r="M36" s="104"/>
      <c r="N36" s="125">
        <v>45070</v>
      </c>
      <c r="O36" s="125">
        <v>45014</v>
      </c>
      <c r="P36" s="104" t="s">
        <v>293</v>
      </c>
      <c r="Q36" s="155" t="s">
        <v>294</v>
      </c>
    </row>
    <row r="37" spans="1:17" ht="25" x14ac:dyDescent="0.25">
      <c r="A37" s="106" t="str">
        <f t="shared" si="0"/>
        <v>H1 (303)</v>
      </c>
      <c r="B37" s="104" t="s">
        <v>72</v>
      </c>
      <c r="C37" s="104">
        <v>1987</v>
      </c>
      <c r="D37" s="104" t="s">
        <v>367</v>
      </c>
      <c r="E37" s="104" t="s">
        <v>373</v>
      </c>
      <c r="F37" s="104" t="s">
        <v>289</v>
      </c>
      <c r="G37" s="104" t="s">
        <v>290</v>
      </c>
      <c r="H37" s="104"/>
      <c r="I37" s="104" t="s">
        <v>374</v>
      </c>
      <c r="J37" s="104">
        <v>2</v>
      </c>
      <c r="K37" s="104">
        <v>303</v>
      </c>
      <c r="L37" s="104" t="s">
        <v>375</v>
      </c>
      <c r="M37" s="104"/>
      <c r="N37" s="125">
        <v>45070</v>
      </c>
      <c r="O37" s="125">
        <v>45014</v>
      </c>
      <c r="P37" s="104" t="s">
        <v>293</v>
      </c>
      <c r="Q37" s="155" t="s">
        <v>294</v>
      </c>
    </row>
    <row r="38" spans="1:17" ht="25" x14ac:dyDescent="0.25">
      <c r="A38" s="106" t="str">
        <f t="shared" si="0"/>
        <v>H2 (304)</v>
      </c>
      <c r="B38" s="104" t="s">
        <v>72</v>
      </c>
      <c r="C38" s="104">
        <v>1987</v>
      </c>
      <c r="D38" s="104" t="s">
        <v>367</v>
      </c>
      <c r="E38" s="104" t="s">
        <v>373</v>
      </c>
      <c r="F38" s="104" t="s">
        <v>299</v>
      </c>
      <c r="G38" s="104" t="s">
        <v>290</v>
      </c>
      <c r="H38" s="104"/>
      <c r="I38" s="104" t="s">
        <v>376</v>
      </c>
      <c r="J38" s="104">
        <v>2</v>
      </c>
      <c r="K38" s="104">
        <v>304</v>
      </c>
      <c r="L38" s="104" t="s">
        <v>377</v>
      </c>
      <c r="M38" s="104"/>
      <c r="N38" s="125">
        <v>45070</v>
      </c>
      <c r="O38" s="125">
        <v>45014</v>
      </c>
      <c r="P38" s="104" t="s">
        <v>293</v>
      </c>
      <c r="Q38" s="155" t="s">
        <v>294</v>
      </c>
    </row>
    <row r="39" spans="1:17" ht="25" x14ac:dyDescent="0.25">
      <c r="A39" s="106" t="str">
        <f t="shared" si="0"/>
        <v>G1_06 (305)</v>
      </c>
      <c r="B39" s="104" t="s">
        <v>72</v>
      </c>
      <c r="C39" s="104">
        <v>2006</v>
      </c>
      <c r="D39" s="104" t="s">
        <v>367</v>
      </c>
      <c r="E39" s="104" t="s">
        <v>368</v>
      </c>
      <c r="F39" s="104" t="s">
        <v>289</v>
      </c>
      <c r="G39" s="104" t="s">
        <v>290</v>
      </c>
      <c r="H39" s="104"/>
      <c r="I39" s="104" t="s">
        <v>378</v>
      </c>
      <c r="J39" s="104">
        <v>1</v>
      </c>
      <c r="K39" s="104">
        <v>305</v>
      </c>
      <c r="L39" s="104" t="s">
        <v>379</v>
      </c>
      <c r="M39" s="104"/>
      <c r="N39" s="125">
        <v>45070</v>
      </c>
      <c r="O39" s="125">
        <v>45014</v>
      </c>
      <c r="P39" s="104" t="s">
        <v>293</v>
      </c>
      <c r="Q39" s="155" t="s">
        <v>294</v>
      </c>
    </row>
    <row r="40" spans="1:17" ht="25" x14ac:dyDescent="0.25">
      <c r="A40" s="106" t="str">
        <f t="shared" si="0"/>
        <v>G2_06 (306)</v>
      </c>
      <c r="B40" s="104" t="s">
        <v>72</v>
      </c>
      <c r="C40" s="104">
        <v>2006</v>
      </c>
      <c r="D40" s="104" t="s">
        <v>367</v>
      </c>
      <c r="E40" s="104" t="s">
        <v>368</v>
      </c>
      <c r="F40" s="104" t="s">
        <v>299</v>
      </c>
      <c r="G40" s="104" t="s">
        <v>290</v>
      </c>
      <c r="H40" s="104"/>
      <c r="I40" s="104" t="s">
        <v>380</v>
      </c>
      <c r="J40" s="104">
        <v>1</v>
      </c>
      <c r="K40" s="104">
        <v>306</v>
      </c>
      <c r="L40" s="104" t="s">
        <v>381</v>
      </c>
      <c r="M40" s="104"/>
      <c r="N40" s="125">
        <v>45070</v>
      </c>
      <c r="O40" s="125">
        <v>45014</v>
      </c>
      <c r="P40" s="104" t="s">
        <v>293</v>
      </c>
      <c r="Q40" s="155" t="s">
        <v>294</v>
      </c>
    </row>
    <row r="41" spans="1:17" ht="25" x14ac:dyDescent="0.25">
      <c r="A41" s="106" t="str">
        <f t="shared" si="0"/>
        <v>H1_06 (307)</v>
      </c>
      <c r="B41" s="104" t="s">
        <v>72</v>
      </c>
      <c r="C41" s="104">
        <v>2006</v>
      </c>
      <c r="D41" s="104" t="s">
        <v>367</v>
      </c>
      <c r="E41" s="104" t="s">
        <v>382</v>
      </c>
      <c r="F41" s="104" t="s">
        <v>289</v>
      </c>
      <c r="G41" s="104" t="s">
        <v>290</v>
      </c>
      <c r="H41" s="104"/>
      <c r="I41" s="104" t="s">
        <v>383</v>
      </c>
      <c r="J41" s="104">
        <v>1</v>
      </c>
      <c r="K41" s="104">
        <v>307</v>
      </c>
      <c r="L41" s="104" t="s">
        <v>384</v>
      </c>
      <c r="M41" s="104"/>
      <c r="N41" s="125">
        <v>45070</v>
      </c>
      <c r="O41" s="125">
        <v>45014</v>
      </c>
      <c r="P41" s="104" t="s">
        <v>293</v>
      </c>
      <c r="Q41" s="155" t="s">
        <v>294</v>
      </c>
    </row>
    <row r="42" spans="1:17" ht="25" x14ac:dyDescent="0.25">
      <c r="A42" s="106" t="str">
        <f t="shared" si="0"/>
        <v>H2_06 (308)</v>
      </c>
      <c r="B42" s="104" t="s">
        <v>72</v>
      </c>
      <c r="C42" s="104">
        <v>2006</v>
      </c>
      <c r="D42" s="104" t="s">
        <v>367</v>
      </c>
      <c r="E42" s="104" t="s">
        <v>382</v>
      </c>
      <c r="F42" s="104" t="s">
        <v>299</v>
      </c>
      <c r="G42" s="104" t="s">
        <v>290</v>
      </c>
      <c r="H42" s="104"/>
      <c r="I42" s="104" t="s">
        <v>385</v>
      </c>
      <c r="J42" s="104">
        <v>1</v>
      </c>
      <c r="K42" s="104">
        <v>308</v>
      </c>
      <c r="L42" s="104" t="s">
        <v>386</v>
      </c>
      <c r="M42" s="104"/>
      <c r="N42" s="125">
        <v>45070</v>
      </c>
      <c r="O42" s="125">
        <v>45014</v>
      </c>
      <c r="P42" s="104" t="s">
        <v>293</v>
      </c>
      <c r="Q42" s="155" t="s">
        <v>294</v>
      </c>
    </row>
    <row r="43" spans="1:17" ht="25" x14ac:dyDescent="0.25">
      <c r="A43" s="106" t="str">
        <f t="shared" si="0"/>
        <v>G1_15 (309)</v>
      </c>
      <c r="B43" s="104" t="s">
        <v>72</v>
      </c>
      <c r="C43" s="104">
        <v>2015</v>
      </c>
      <c r="D43" s="104" t="s">
        <v>367</v>
      </c>
      <c r="E43" s="104" t="s">
        <v>368</v>
      </c>
      <c r="F43" s="104" t="s">
        <v>289</v>
      </c>
      <c r="G43" s="104" t="s">
        <v>290</v>
      </c>
      <c r="H43" s="104"/>
      <c r="I43" s="104" t="s">
        <v>387</v>
      </c>
      <c r="J43" s="104">
        <v>0</v>
      </c>
      <c r="K43" s="104">
        <v>309</v>
      </c>
      <c r="L43" s="104" t="s">
        <v>388</v>
      </c>
      <c r="M43" s="104"/>
      <c r="N43" s="125">
        <v>45070</v>
      </c>
      <c r="O43" s="125">
        <v>45014</v>
      </c>
      <c r="P43" s="104" t="s">
        <v>293</v>
      </c>
      <c r="Q43" s="155" t="s">
        <v>294</v>
      </c>
    </row>
    <row r="44" spans="1:17" ht="25" x14ac:dyDescent="0.25">
      <c r="A44" s="106" t="str">
        <f t="shared" si="0"/>
        <v>G2_15 (310)</v>
      </c>
      <c r="B44" s="104" t="s">
        <v>72</v>
      </c>
      <c r="C44" s="104">
        <v>2015</v>
      </c>
      <c r="D44" s="104" t="s">
        <v>367</v>
      </c>
      <c r="E44" s="104" t="s">
        <v>368</v>
      </c>
      <c r="F44" s="104" t="s">
        <v>299</v>
      </c>
      <c r="G44" s="104" t="s">
        <v>290</v>
      </c>
      <c r="H44" s="104"/>
      <c r="I44" s="104" t="s">
        <v>389</v>
      </c>
      <c r="J44" s="104">
        <v>0</v>
      </c>
      <c r="K44" s="104">
        <v>310</v>
      </c>
      <c r="L44" s="104" t="s">
        <v>390</v>
      </c>
      <c r="M44" s="104"/>
      <c r="N44" s="125">
        <v>45070</v>
      </c>
      <c r="O44" s="125">
        <v>45014</v>
      </c>
      <c r="P44" s="104" t="s">
        <v>293</v>
      </c>
      <c r="Q44" s="155" t="s">
        <v>294</v>
      </c>
    </row>
    <row r="45" spans="1:17" ht="25" x14ac:dyDescent="0.25">
      <c r="A45" s="106" t="str">
        <f t="shared" si="0"/>
        <v>H1_15 (311)</v>
      </c>
      <c r="B45" s="104" t="s">
        <v>72</v>
      </c>
      <c r="C45" s="104">
        <v>2015</v>
      </c>
      <c r="D45" s="104" t="s">
        <v>367</v>
      </c>
      <c r="E45" s="104" t="s">
        <v>382</v>
      </c>
      <c r="F45" s="104" t="s">
        <v>289</v>
      </c>
      <c r="G45" s="104" t="s">
        <v>290</v>
      </c>
      <c r="H45" s="104"/>
      <c r="I45" s="104" t="s">
        <v>391</v>
      </c>
      <c r="J45" s="104">
        <v>0</v>
      </c>
      <c r="K45" s="104">
        <v>311</v>
      </c>
      <c r="L45" s="104" t="s">
        <v>392</v>
      </c>
      <c r="M45" s="104"/>
      <c r="N45" s="125">
        <v>45070</v>
      </c>
      <c r="O45" s="125">
        <v>45014</v>
      </c>
      <c r="P45" s="104" t="s">
        <v>293</v>
      </c>
      <c r="Q45" s="155" t="s">
        <v>294</v>
      </c>
    </row>
    <row r="46" spans="1:17" ht="25" x14ac:dyDescent="0.25">
      <c r="A46" s="106" t="str">
        <f t="shared" si="0"/>
        <v>H2_15 (312)</v>
      </c>
      <c r="B46" s="104" t="s">
        <v>72</v>
      </c>
      <c r="C46" s="104">
        <v>2015</v>
      </c>
      <c r="D46" s="104" t="s">
        <v>367</v>
      </c>
      <c r="E46" s="104" t="s">
        <v>382</v>
      </c>
      <c r="F46" s="104" t="s">
        <v>299</v>
      </c>
      <c r="G46" s="104" t="s">
        <v>290</v>
      </c>
      <c r="H46" s="104"/>
      <c r="I46" s="104" t="s">
        <v>393</v>
      </c>
      <c r="J46" s="104">
        <v>0</v>
      </c>
      <c r="K46" s="104">
        <v>312</v>
      </c>
      <c r="L46" s="104" t="s">
        <v>394</v>
      </c>
      <c r="M46" s="104"/>
      <c r="N46" s="125">
        <v>45070</v>
      </c>
      <c r="O46" s="125">
        <v>45014</v>
      </c>
      <c r="P46" s="104" t="s">
        <v>293</v>
      </c>
      <c r="Q46" s="155" t="s">
        <v>294</v>
      </c>
    </row>
    <row r="47" spans="1:17" ht="25" x14ac:dyDescent="0.25">
      <c r="A47" s="106" t="str">
        <f t="shared" si="0"/>
        <v>K (313)</v>
      </c>
      <c r="B47" s="104" t="s">
        <v>72</v>
      </c>
      <c r="C47" s="104">
        <v>1987</v>
      </c>
      <c r="D47" s="104" t="s">
        <v>395</v>
      </c>
      <c r="E47" s="104" t="s">
        <v>396</v>
      </c>
      <c r="F47" s="104" t="s">
        <v>397</v>
      </c>
      <c r="G47" s="104" t="s">
        <v>290</v>
      </c>
      <c r="H47" s="104"/>
      <c r="I47" s="104" t="s">
        <v>398</v>
      </c>
      <c r="J47" s="104">
        <v>2</v>
      </c>
      <c r="K47" s="104">
        <v>313</v>
      </c>
      <c r="L47" s="104" t="s">
        <v>399</v>
      </c>
      <c r="M47" s="104"/>
      <c r="N47" s="125">
        <v>45070</v>
      </c>
      <c r="O47" s="125">
        <v>45014</v>
      </c>
      <c r="P47" s="104" t="s">
        <v>293</v>
      </c>
      <c r="Q47" s="155" t="s">
        <v>294</v>
      </c>
    </row>
    <row r="48" spans="1:17" ht="25" x14ac:dyDescent="0.25">
      <c r="A48" s="106" t="str">
        <f t="shared" si="0"/>
        <v>N (314)</v>
      </c>
      <c r="B48" s="104" t="s">
        <v>72</v>
      </c>
      <c r="C48" s="104">
        <v>1987</v>
      </c>
      <c r="D48" s="104" t="s">
        <v>400</v>
      </c>
      <c r="E48" s="104" t="s">
        <v>401</v>
      </c>
      <c r="F48" s="104" t="s">
        <v>308</v>
      </c>
      <c r="G48" s="104" t="s">
        <v>402</v>
      </c>
      <c r="H48" s="104"/>
      <c r="I48" s="104" t="s">
        <v>403</v>
      </c>
      <c r="J48" s="104">
        <v>2</v>
      </c>
      <c r="K48" s="104">
        <v>314</v>
      </c>
      <c r="L48" s="104" t="s">
        <v>404</v>
      </c>
      <c r="M48" s="104"/>
      <c r="N48" s="125">
        <v>45070</v>
      </c>
      <c r="O48" s="125">
        <v>45014</v>
      </c>
      <c r="P48" s="104" t="s">
        <v>293</v>
      </c>
      <c r="Q48" s="155" t="s">
        <v>294</v>
      </c>
    </row>
    <row r="49" spans="1:17" ht="25" x14ac:dyDescent="0.25">
      <c r="A49" s="106" t="str">
        <f t="shared" si="0"/>
        <v>P (315)</v>
      </c>
      <c r="B49" s="104" t="s">
        <v>72</v>
      </c>
      <c r="C49" s="104">
        <v>1987</v>
      </c>
      <c r="D49" s="104" t="s">
        <v>400</v>
      </c>
      <c r="E49" s="104" t="s">
        <v>405</v>
      </c>
      <c r="F49" s="104" t="s">
        <v>308</v>
      </c>
      <c r="G49" s="104" t="s">
        <v>402</v>
      </c>
      <c r="H49" s="104"/>
      <c r="I49" s="104" t="s">
        <v>406</v>
      </c>
      <c r="J49" s="104">
        <v>2</v>
      </c>
      <c r="K49" s="104">
        <v>315</v>
      </c>
      <c r="L49" s="104" t="s">
        <v>407</v>
      </c>
      <c r="M49" s="104"/>
      <c r="N49" s="125">
        <v>45070</v>
      </c>
      <c r="O49" s="125">
        <v>45014</v>
      </c>
      <c r="P49" s="104" t="s">
        <v>293</v>
      </c>
      <c r="Q49" s="155" t="s">
        <v>294</v>
      </c>
    </row>
    <row r="50" spans="1:17" ht="25" x14ac:dyDescent="0.25">
      <c r="A50" s="106" t="str">
        <f t="shared" si="0"/>
        <v>Q1 (316)</v>
      </c>
      <c r="B50" s="104" t="s">
        <v>72</v>
      </c>
      <c r="C50" s="104">
        <v>1987</v>
      </c>
      <c r="D50" s="104" t="s">
        <v>400</v>
      </c>
      <c r="E50" s="104" t="s">
        <v>408</v>
      </c>
      <c r="F50" s="104" t="s">
        <v>308</v>
      </c>
      <c r="G50" s="104" t="s">
        <v>402</v>
      </c>
      <c r="H50" s="104"/>
      <c r="I50" s="104" t="s">
        <v>409</v>
      </c>
      <c r="J50" s="104">
        <v>2</v>
      </c>
      <c r="K50" s="104">
        <v>316</v>
      </c>
      <c r="L50" s="104" t="s">
        <v>410</v>
      </c>
      <c r="M50" s="104"/>
      <c r="N50" s="125">
        <v>45070</v>
      </c>
      <c r="O50" s="125">
        <v>45014</v>
      </c>
      <c r="P50" s="104" t="s">
        <v>293</v>
      </c>
      <c r="Q50" s="155" t="s">
        <v>294</v>
      </c>
    </row>
    <row r="51" spans="1:17" ht="25" x14ac:dyDescent="0.25">
      <c r="A51" s="106" t="str">
        <f t="shared" si="0"/>
        <v>Q2 (317)</v>
      </c>
      <c r="B51" s="104" t="s">
        <v>72</v>
      </c>
      <c r="C51" s="104">
        <v>1987</v>
      </c>
      <c r="D51" s="104" t="s">
        <v>400</v>
      </c>
      <c r="E51" s="104" t="s">
        <v>411</v>
      </c>
      <c r="F51" s="104" t="s">
        <v>308</v>
      </c>
      <c r="G51" s="104" t="s">
        <v>412</v>
      </c>
      <c r="H51" s="104"/>
      <c r="I51" s="104" t="s">
        <v>413</v>
      </c>
      <c r="J51" s="104">
        <v>2</v>
      </c>
      <c r="K51" s="104">
        <v>317</v>
      </c>
      <c r="L51" s="104" t="s">
        <v>414</v>
      </c>
      <c r="M51" s="104"/>
      <c r="N51" s="125">
        <v>45070</v>
      </c>
      <c r="O51" s="125">
        <v>45014</v>
      </c>
      <c r="P51" s="104" t="s">
        <v>293</v>
      </c>
      <c r="Q51" s="155" t="s">
        <v>294</v>
      </c>
    </row>
    <row r="52" spans="1:17" ht="25" x14ac:dyDescent="0.25">
      <c r="A52" s="106" t="str">
        <f t="shared" si="0"/>
        <v>R (318)</v>
      </c>
      <c r="B52" s="104" t="s">
        <v>72</v>
      </c>
      <c r="C52" s="104">
        <v>1987</v>
      </c>
      <c r="D52" s="104" t="s">
        <v>400</v>
      </c>
      <c r="E52" s="104" t="s">
        <v>415</v>
      </c>
      <c r="F52" s="104" t="s">
        <v>308</v>
      </c>
      <c r="G52" s="104" t="s">
        <v>412</v>
      </c>
      <c r="H52" s="104"/>
      <c r="I52" s="104" t="s">
        <v>416</v>
      </c>
      <c r="J52" s="104">
        <v>2</v>
      </c>
      <c r="K52" s="104">
        <v>318</v>
      </c>
      <c r="L52" s="104" t="s">
        <v>417</v>
      </c>
      <c r="M52" s="104"/>
      <c r="N52" s="125">
        <v>45070</v>
      </c>
      <c r="O52" s="125">
        <v>45014</v>
      </c>
      <c r="P52" s="104" t="s">
        <v>293</v>
      </c>
      <c r="Q52" s="155" t="s">
        <v>294</v>
      </c>
    </row>
    <row r="53" spans="1:17" ht="25" x14ac:dyDescent="0.25">
      <c r="A53" s="106" t="str">
        <f t="shared" si="0"/>
        <v>S1 (319)</v>
      </c>
      <c r="B53" s="104" t="s">
        <v>72</v>
      </c>
      <c r="C53" s="104">
        <v>1987</v>
      </c>
      <c r="D53" s="104" t="s">
        <v>400</v>
      </c>
      <c r="E53" s="104" t="s">
        <v>408</v>
      </c>
      <c r="F53" s="104" t="s">
        <v>308</v>
      </c>
      <c r="G53" s="104" t="s">
        <v>412</v>
      </c>
      <c r="H53" s="104"/>
      <c r="I53" s="104" t="s">
        <v>418</v>
      </c>
      <c r="J53" s="104">
        <v>2</v>
      </c>
      <c r="K53" s="104">
        <v>319</v>
      </c>
      <c r="L53" s="104" t="s">
        <v>419</v>
      </c>
      <c r="M53" s="104"/>
      <c r="N53" s="125">
        <v>45070</v>
      </c>
      <c r="O53" s="125">
        <v>45014</v>
      </c>
      <c r="P53" s="104" t="s">
        <v>293</v>
      </c>
      <c r="Q53" s="155" t="s">
        <v>294</v>
      </c>
    </row>
    <row r="54" spans="1:17" ht="25" x14ac:dyDescent="0.25">
      <c r="A54" s="106" t="str">
        <f t="shared" si="0"/>
        <v>S2 (320)</v>
      </c>
      <c r="B54" s="104" t="s">
        <v>72</v>
      </c>
      <c r="C54" s="104">
        <v>1987</v>
      </c>
      <c r="D54" s="104" t="s">
        <v>400</v>
      </c>
      <c r="E54" s="104" t="s">
        <v>420</v>
      </c>
      <c r="F54" s="104" t="s">
        <v>308</v>
      </c>
      <c r="G54" s="104" t="s">
        <v>412</v>
      </c>
      <c r="H54" s="104"/>
      <c r="I54" s="104" t="s">
        <v>421</v>
      </c>
      <c r="J54" s="104">
        <v>2</v>
      </c>
      <c r="K54" s="104">
        <v>320</v>
      </c>
      <c r="L54" s="104" t="s">
        <v>422</v>
      </c>
      <c r="M54" s="104"/>
      <c r="N54" s="125">
        <v>45070</v>
      </c>
      <c r="O54" s="125">
        <v>45014</v>
      </c>
      <c r="P54" s="104" t="s">
        <v>293</v>
      </c>
      <c r="Q54" s="155" t="s">
        <v>294</v>
      </c>
    </row>
    <row r="55" spans="1:17" ht="25" x14ac:dyDescent="0.25">
      <c r="A55" s="106" t="str">
        <f t="shared" si="0"/>
        <v>T1 (321)</v>
      </c>
      <c r="B55" s="104" t="s">
        <v>72</v>
      </c>
      <c r="C55" s="104">
        <v>1987</v>
      </c>
      <c r="D55" s="104" t="s">
        <v>400</v>
      </c>
      <c r="E55" s="104" t="s">
        <v>408</v>
      </c>
      <c r="F55" s="104" t="s">
        <v>308</v>
      </c>
      <c r="G55" s="104" t="s">
        <v>412</v>
      </c>
      <c r="H55" s="104"/>
      <c r="I55" s="104" t="s">
        <v>423</v>
      </c>
      <c r="J55" s="104">
        <v>2</v>
      </c>
      <c r="K55" s="104">
        <v>321</v>
      </c>
      <c r="L55" s="104" t="s">
        <v>424</v>
      </c>
      <c r="M55" s="104"/>
      <c r="N55" s="125">
        <v>45070</v>
      </c>
      <c r="O55" s="125">
        <v>45014</v>
      </c>
      <c r="P55" s="104" t="s">
        <v>293</v>
      </c>
      <c r="Q55" s="155" t="s">
        <v>294</v>
      </c>
    </row>
    <row r="56" spans="1:17" ht="25" x14ac:dyDescent="0.25">
      <c r="A56" s="106" t="str">
        <f t="shared" si="0"/>
        <v>T2 (322)</v>
      </c>
      <c r="B56" s="104" t="s">
        <v>72</v>
      </c>
      <c r="C56" s="104">
        <v>1987</v>
      </c>
      <c r="D56" s="104" t="s">
        <v>400</v>
      </c>
      <c r="E56" s="104" t="s">
        <v>420</v>
      </c>
      <c r="F56" s="104" t="s">
        <v>308</v>
      </c>
      <c r="G56" s="104" t="s">
        <v>412</v>
      </c>
      <c r="H56" s="104"/>
      <c r="I56" s="104" t="s">
        <v>425</v>
      </c>
      <c r="J56" s="104">
        <v>2</v>
      </c>
      <c r="K56" s="104">
        <v>322</v>
      </c>
      <c r="L56" s="104" t="s">
        <v>426</v>
      </c>
      <c r="M56" s="104"/>
      <c r="N56" s="125">
        <v>45070</v>
      </c>
      <c r="O56" s="125">
        <v>45014</v>
      </c>
      <c r="P56" s="104" t="s">
        <v>293</v>
      </c>
      <c r="Q56" s="155" t="s">
        <v>294</v>
      </c>
    </row>
    <row r="57" spans="1:17" ht="25" x14ac:dyDescent="0.25">
      <c r="A57" s="106" t="str">
        <f t="shared" si="0"/>
        <v>U1 (323)</v>
      </c>
      <c r="B57" s="104" t="s">
        <v>72</v>
      </c>
      <c r="C57" s="104">
        <v>1987</v>
      </c>
      <c r="D57" s="104" t="s">
        <v>400</v>
      </c>
      <c r="E57" s="104" t="s">
        <v>427</v>
      </c>
      <c r="F57" s="104" t="s">
        <v>308</v>
      </c>
      <c r="G57" s="104" t="s">
        <v>412</v>
      </c>
      <c r="H57" s="104"/>
      <c r="I57" s="104" t="s">
        <v>428</v>
      </c>
      <c r="J57" s="104">
        <v>2</v>
      </c>
      <c r="K57" s="104">
        <v>323</v>
      </c>
      <c r="L57" s="104" t="s">
        <v>429</v>
      </c>
      <c r="M57" s="104"/>
      <c r="N57" s="125">
        <v>45070</v>
      </c>
      <c r="O57" s="125">
        <v>45014</v>
      </c>
      <c r="P57" s="104" t="s">
        <v>293</v>
      </c>
      <c r="Q57" s="155" t="s">
        <v>294</v>
      </c>
    </row>
    <row r="58" spans="1:17" ht="25" x14ac:dyDescent="0.25">
      <c r="A58" s="106" t="str">
        <f t="shared" si="0"/>
        <v>U2 (324)</v>
      </c>
      <c r="B58" s="104" t="s">
        <v>72</v>
      </c>
      <c r="C58" s="104">
        <v>1987</v>
      </c>
      <c r="D58" s="104" t="s">
        <v>400</v>
      </c>
      <c r="E58" s="104" t="s">
        <v>430</v>
      </c>
      <c r="F58" s="104" t="s">
        <v>308</v>
      </c>
      <c r="G58" s="104" t="s">
        <v>412</v>
      </c>
      <c r="H58" s="104"/>
      <c r="I58" s="104" t="s">
        <v>431</v>
      </c>
      <c r="J58" s="104">
        <v>2</v>
      </c>
      <c r="K58" s="104">
        <v>324</v>
      </c>
      <c r="L58" s="104" t="s">
        <v>432</v>
      </c>
      <c r="M58" s="104"/>
      <c r="N58" s="125">
        <v>45070</v>
      </c>
      <c r="O58" s="125">
        <v>45014</v>
      </c>
      <c r="P58" s="104" t="s">
        <v>293</v>
      </c>
      <c r="Q58" s="155" t="s">
        <v>294</v>
      </c>
    </row>
    <row r="59" spans="1:17" ht="25" x14ac:dyDescent="0.25">
      <c r="A59" s="106" t="str">
        <f t="shared" si="0"/>
        <v>K_06 (325)</v>
      </c>
      <c r="B59" s="104" t="s">
        <v>72</v>
      </c>
      <c r="C59" s="104">
        <v>2006</v>
      </c>
      <c r="D59" s="104" t="s">
        <v>395</v>
      </c>
      <c r="E59" s="104" t="s">
        <v>433</v>
      </c>
      <c r="F59" s="104" t="s">
        <v>397</v>
      </c>
      <c r="G59" s="104" t="s">
        <v>290</v>
      </c>
      <c r="H59" s="104"/>
      <c r="I59" s="104" t="s">
        <v>434</v>
      </c>
      <c r="J59" s="104">
        <v>1</v>
      </c>
      <c r="K59" s="104">
        <v>325</v>
      </c>
      <c r="L59" s="104" t="s">
        <v>435</v>
      </c>
      <c r="M59" s="104"/>
      <c r="N59" s="125">
        <v>45070</v>
      </c>
      <c r="O59" s="125">
        <v>45014</v>
      </c>
      <c r="P59" s="104" t="s">
        <v>293</v>
      </c>
      <c r="Q59" s="155" t="s">
        <v>294</v>
      </c>
    </row>
    <row r="60" spans="1:17" ht="25" x14ac:dyDescent="0.25">
      <c r="A60" s="106" t="str">
        <f t="shared" si="0"/>
        <v>Q1_06 (326)</v>
      </c>
      <c r="B60" s="104" t="s">
        <v>72</v>
      </c>
      <c r="C60" s="104">
        <v>2006</v>
      </c>
      <c r="D60" s="104" t="s">
        <v>400</v>
      </c>
      <c r="E60" s="104" t="s">
        <v>436</v>
      </c>
      <c r="F60" s="104" t="s">
        <v>308</v>
      </c>
      <c r="G60" s="104" t="s">
        <v>412</v>
      </c>
      <c r="H60" s="104"/>
      <c r="I60" s="104" t="s">
        <v>437</v>
      </c>
      <c r="J60" s="104">
        <v>1</v>
      </c>
      <c r="K60" s="104">
        <v>326</v>
      </c>
      <c r="L60" s="104" t="s">
        <v>438</v>
      </c>
      <c r="M60" s="104"/>
      <c r="N60" s="125">
        <v>45070</v>
      </c>
      <c r="O60" s="125">
        <v>45014</v>
      </c>
      <c r="P60" s="104" t="s">
        <v>293</v>
      </c>
      <c r="Q60" s="155" t="s">
        <v>294</v>
      </c>
    </row>
    <row r="61" spans="1:17" ht="25" x14ac:dyDescent="0.25">
      <c r="A61" s="106" t="str">
        <f t="shared" si="0"/>
        <v>Q2_06 (327)</v>
      </c>
      <c r="B61" s="104" t="s">
        <v>72</v>
      </c>
      <c r="C61" s="104">
        <v>2006</v>
      </c>
      <c r="D61" s="104" t="s">
        <v>400</v>
      </c>
      <c r="E61" s="104" t="s">
        <v>439</v>
      </c>
      <c r="F61" s="104" t="s">
        <v>308</v>
      </c>
      <c r="G61" s="104" t="s">
        <v>412</v>
      </c>
      <c r="H61" s="104"/>
      <c r="I61" s="104" t="s">
        <v>440</v>
      </c>
      <c r="J61" s="104">
        <v>1</v>
      </c>
      <c r="K61" s="104">
        <v>327</v>
      </c>
      <c r="L61" s="104" t="s">
        <v>441</v>
      </c>
      <c r="M61" s="104"/>
      <c r="N61" s="125">
        <v>45070</v>
      </c>
      <c r="O61" s="125">
        <v>45014</v>
      </c>
      <c r="P61" s="104" t="s">
        <v>293</v>
      </c>
      <c r="Q61" s="155" t="s">
        <v>294</v>
      </c>
    </row>
    <row r="62" spans="1:17" ht="25" x14ac:dyDescent="0.25">
      <c r="A62" s="106" t="str">
        <f t="shared" si="0"/>
        <v>R1_06 (328)</v>
      </c>
      <c r="B62" s="104" t="s">
        <v>72</v>
      </c>
      <c r="C62" s="104">
        <v>2006</v>
      </c>
      <c r="D62" s="104" t="s">
        <v>400</v>
      </c>
      <c r="E62" s="104" t="s">
        <v>442</v>
      </c>
      <c r="F62" s="104" t="s">
        <v>308</v>
      </c>
      <c r="G62" s="104" t="s">
        <v>412</v>
      </c>
      <c r="H62" s="104"/>
      <c r="I62" s="104" t="s">
        <v>443</v>
      </c>
      <c r="J62" s="104">
        <v>1</v>
      </c>
      <c r="K62" s="104">
        <v>328</v>
      </c>
      <c r="L62" s="104" t="s">
        <v>444</v>
      </c>
      <c r="M62" s="104"/>
      <c r="N62" s="125">
        <v>45070</v>
      </c>
      <c r="O62" s="125">
        <v>45014</v>
      </c>
      <c r="P62" s="104" t="s">
        <v>293</v>
      </c>
      <c r="Q62" s="155" t="s">
        <v>294</v>
      </c>
    </row>
    <row r="63" spans="1:17" ht="25" x14ac:dyDescent="0.25">
      <c r="A63" s="106" t="str">
        <f t="shared" si="0"/>
        <v>R2_06 (329)</v>
      </c>
      <c r="B63" s="104" t="s">
        <v>72</v>
      </c>
      <c r="C63" s="104">
        <v>2006</v>
      </c>
      <c r="D63" s="104" t="s">
        <v>400</v>
      </c>
      <c r="E63" s="104" t="s">
        <v>445</v>
      </c>
      <c r="F63" s="104" t="s">
        <v>308</v>
      </c>
      <c r="G63" s="104" t="s">
        <v>412</v>
      </c>
      <c r="H63" s="104"/>
      <c r="I63" s="104" t="s">
        <v>446</v>
      </c>
      <c r="J63" s="104">
        <v>1</v>
      </c>
      <c r="K63" s="104">
        <v>329</v>
      </c>
      <c r="L63" s="104" t="s">
        <v>447</v>
      </c>
      <c r="M63" s="104"/>
      <c r="N63" s="125">
        <v>45070</v>
      </c>
      <c r="O63" s="125">
        <v>45014</v>
      </c>
      <c r="P63" s="104" t="s">
        <v>293</v>
      </c>
      <c r="Q63" s="155" t="s">
        <v>294</v>
      </c>
    </row>
    <row r="64" spans="1:17" ht="25" x14ac:dyDescent="0.25">
      <c r="A64" s="106" t="str">
        <f t="shared" si="0"/>
        <v>K_15_65 (330)</v>
      </c>
      <c r="B64" s="104" t="s">
        <v>72</v>
      </c>
      <c r="C64" s="104">
        <v>2015</v>
      </c>
      <c r="D64" s="104" t="s">
        <v>395</v>
      </c>
      <c r="E64" s="104" t="s">
        <v>448</v>
      </c>
      <c r="F64" s="104" t="s">
        <v>397</v>
      </c>
      <c r="G64" s="104" t="s">
        <v>290</v>
      </c>
      <c r="H64" s="104"/>
      <c r="I64" s="104" t="s">
        <v>449</v>
      </c>
      <c r="J64" s="104">
        <v>0</v>
      </c>
      <c r="K64" s="104">
        <v>330</v>
      </c>
      <c r="L64" s="104" t="s">
        <v>450</v>
      </c>
      <c r="M64" s="104"/>
      <c r="N64" s="125">
        <v>45070</v>
      </c>
      <c r="O64" s="125">
        <v>45014</v>
      </c>
      <c r="P64" s="104" t="s">
        <v>293</v>
      </c>
      <c r="Q64" s="155" t="s">
        <v>294</v>
      </c>
    </row>
    <row r="65" spans="1:17" ht="25" x14ac:dyDescent="0.25">
      <c r="A65" s="106" t="str">
        <f t="shared" si="0"/>
        <v>K_15_66 (331)</v>
      </c>
      <c r="B65" s="104" t="s">
        <v>72</v>
      </c>
      <c r="C65" s="104">
        <v>2015</v>
      </c>
      <c r="D65" s="104" t="s">
        <v>395</v>
      </c>
      <c r="E65" s="104" t="s">
        <v>451</v>
      </c>
      <c r="F65" s="104" t="s">
        <v>397</v>
      </c>
      <c r="G65" s="104" t="s">
        <v>290</v>
      </c>
      <c r="H65" s="104"/>
      <c r="I65" s="104" t="s">
        <v>452</v>
      </c>
      <c r="J65" s="104">
        <v>0</v>
      </c>
      <c r="K65" s="104">
        <v>331</v>
      </c>
      <c r="L65" s="104" t="s">
        <v>453</v>
      </c>
      <c r="M65" s="104"/>
      <c r="N65" s="125">
        <v>45070</v>
      </c>
      <c r="O65" s="125">
        <v>45014</v>
      </c>
      <c r="P65" s="104" t="s">
        <v>293</v>
      </c>
      <c r="Q65" s="155" t="s">
        <v>294</v>
      </c>
    </row>
    <row r="66" spans="1:17" ht="25" x14ac:dyDescent="0.25">
      <c r="A66" s="106" t="str">
        <f t="shared" si="0"/>
        <v>K_15_67 (332)</v>
      </c>
      <c r="B66" s="104" t="s">
        <v>72</v>
      </c>
      <c r="C66" s="104">
        <v>2015</v>
      </c>
      <c r="D66" s="104" t="s">
        <v>395</v>
      </c>
      <c r="E66" s="104" t="s">
        <v>454</v>
      </c>
      <c r="F66" s="104" t="s">
        <v>397</v>
      </c>
      <c r="G66" s="104" t="s">
        <v>290</v>
      </c>
      <c r="H66" s="104"/>
      <c r="I66" s="104" t="s">
        <v>455</v>
      </c>
      <c r="J66" s="104">
        <v>0</v>
      </c>
      <c r="K66" s="104">
        <v>332</v>
      </c>
      <c r="L66" s="104" t="s">
        <v>456</v>
      </c>
      <c r="M66" s="104"/>
      <c r="N66" s="125">
        <v>45070</v>
      </c>
      <c r="O66" s="125">
        <v>45014</v>
      </c>
      <c r="P66" s="104" t="s">
        <v>293</v>
      </c>
      <c r="Q66" s="155" t="s">
        <v>294</v>
      </c>
    </row>
    <row r="67" spans="1:17" ht="25" x14ac:dyDescent="0.25">
      <c r="A67" s="106" t="str">
        <f t="shared" si="0"/>
        <v>K_15_68 (333)</v>
      </c>
      <c r="B67" s="104" t="s">
        <v>72</v>
      </c>
      <c r="C67" s="104">
        <v>2015</v>
      </c>
      <c r="D67" s="104" t="s">
        <v>395</v>
      </c>
      <c r="E67" s="104" t="s">
        <v>457</v>
      </c>
      <c r="F67" s="104" t="s">
        <v>397</v>
      </c>
      <c r="G67" s="104" t="s">
        <v>290</v>
      </c>
      <c r="H67" s="104"/>
      <c r="I67" s="104" t="s">
        <v>458</v>
      </c>
      <c r="J67" s="104">
        <v>0</v>
      </c>
      <c r="K67" s="104">
        <v>333</v>
      </c>
      <c r="L67" s="104" t="s">
        <v>459</v>
      </c>
      <c r="M67" s="104"/>
      <c r="N67" s="125">
        <v>45070</v>
      </c>
      <c r="O67" s="125">
        <v>45014</v>
      </c>
      <c r="P67" s="104" t="s">
        <v>293</v>
      </c>
      <c r="Q67" s="155" t="s">
        <v>294</v>
      </c>
    </row>
    <row r="68" spans="1:17" ht="25" x14ac:dyDescent="0.25">
      <c r="A68" s="106" t="str">
        <f t="shared" si="0"/>
        <v>Q_15 (334)</v>
      </c>
      <c r="B68" s="104" t="s">
        <v>72</v>
      </c>
      <c r="C68" s="104">
        <v>2015</v>
      </c>
      <c r="D68" s="104" t="s">
        <v>400</v>
      </c>
      <c r="E68" s="104" t="s">
        <v>460</v>
      </c>
      <c r="F68" s="104" t="s">
        <v>308</v>
      </c>
      <c r="G68" s="104" t="s">
        <v>461</v>
      </c>
      <c r="H68" s="104"/>
      <c r="I68" s="104" t="s">
        <v>462</v>
      </c>
      <c r="J68" s="104">
        <v>0</v>
      </c>
      <c r="K68" s="104">
        <v>334</v>
      </c>
      <c r="L68" s="104" t="s">
        <v>463</v>
      </c>
      <c r="M68" s="104"/>
      <c r="N68" s="125">
        <v>45070</v>
      </c>
      <c r="O68" s="125">
        <v>45014</v>
      </c>
      <c r="P68" s="104" t="s">
        <v>293</v>
      </c>
      <c r="Q68" s="155" t="s">
        <v>294</v>
      </c>
    </row>
    <row r="69" spans="1:17" ht="25" x14ac:dyDescent="0.25">
      <c r="A69" s="106" t="str">
        <f t="shared" si="0"/>
        <v>R_15 (335)</v>
      </c>
      <c r="B69" s="104" t="s">
        <v>72</v>
      </c>
      <c r="C69" s="104">
        <v>2015</v>
      </c>
      <c r="D69" s="104" t="s">
        <v>400</v>
      </c>
      <c r="E69" s="104" t="s">
        <v>464</v>
      </c>
      <c r="F69" s="104" t="s">
        <v>308</v>
      </c>
      <c r="G69" s="104" t="s">
        <v>461</v>
      </c>
      <c r="H69" s="104"/>
      <c r="I69" s="104" t="s">
        <v>465</v>
      </c>
      <c r="J69" s="104">
        <v>0</v>
      </c>
      <c r="K69" s="104">
        <v>335</v>
      </c>
      <c r="L69" s="104" t="s">
        <v>466</v>
      </c>
      <c r="M69" s="104"/>
      <c r="N69" s="125">
        <v>45070</v>
      </c>
      <c r="O69" s="125">
        <v>45014</v>
      </c>
      <c r="P69" s="104" t="s">
        <v>293</v>
      </c>
      <c r="Q69" s="155" t="s">
        <v>294</v>
      </c>
    </row>
    <row r="70" spans="1:17" ht="25" x14ac:dyDescent="0.25">
      <c r="A70" s="106" t="str">
        <f t="shared" si="0"/>
        <v>A1 (401)</v>
      </c>
      <c r="B70" s="104" t="s">
        <v>72</v>
      </c>
      <c r="C70" s="104">
        <v>2015</v>
      </c>
      <c r="D70" s="104" t="s">
        <v>467</v>
      </c>
      <c r="E70" s="104" t="s">
        <v>468</v>
      </c>
      <c r="F70" s="104" t="s">
        <v>308</v>
      </c>
      <c r="G70" s="104" t="s">
        <v>469</v>
      </c>
      <c r="H70" s="104"/>
      <c r="I70" s="104" t="s">
        <v>470</v>
      </c>
      <c r="J70" s="104">
        <v>0</v>
      </c>
      <c r="K70" s="104">
        <v>401</v>
      </c>
      <c r="L70" s="104" t="s">
        <v>298</v>
      </c>
      <c r="M70" s="104"/>
      <c r="N70" s="125">
        <v>45106</v>
      </c>
      <c r="O70" s="125">
        <v>45110</v>
      </c>
      <c r="P70" s="104" t="s">
        <v>293</v>
      </c>
      <c r="Q70" s="155" t="s">
        <v>294</v>
      </c>
    </row>
    <row r="71" spans="1:17" ht="37.5" x14ac:dyDescent="0.25">
      <c r="A71" s="106" t="str">
        <f t="shared" si="0"/>
        <v>A2 (402)</v>
      </c>
      <c r="B71" s="104" t="s">
        <v>72</v>
      </c>
      <c r="C71" s="104">
        <v>2015</v>
      </c>
      <c r="D71" s="104" t="s">
        <v>467</v>
      </c>
      <c r="E71" s="104" t="s">
        <v>471</v>
      </c>
      <c r="F71" s="104" t="s">
        <v>308</v>
      </c>
      <c r="G71" s="104" t="s">
        <v>469</v>
      </c>
      <c r="H71" s="104"/>
      <c r="I71" s="104" t="s">
        <v>472</v>
      </c>
      <c r="J71" s="104">
        <v>0</v>
      </c>
      <c r="K71" s="104">
        <v>402</v>
      </c>
      <c r="L71" s="104" t="s">
        <v>473</v>
      </c>
      <c r="M71" s="104"/>
      <c r="N71" s="125">
        <v>45106</v>
      </c>
      <c r="O71" s="125">
        <v>45110</v>
      </c>
      <c r="P71" s="104" t="s">
        <v>293</v>
      </c>
      <c r="Q71" s="155" t="s">
        <v>294</v>
      </c>
    </row>
    <row r="72" spans="1:17" ht="25" x14ac:dyDescent="0.25">
      <c r="A72" s="106" t="str">
        <f t="shared" si="0"/>
        <v>B (403)</v>
      </c>
      <c r="B72" s="104" t="s">
        <v>72</v>
      </c>
      <c r="C72" s="104">
        <v>2015</v>
      </c>
      <c r="D72" s="104" t="s">
        <v>467</v>
      </c>
      <c r="E72" s="104" t="s">
        <v>474</v>
      </c>
      <c r="F72" s="104" t="s">
        <v>308</v>
      </c>
      <c r="G72" s="104" t="s">
        <v>461</v>
      </c>
      <c r="H72" s="104"/>
      <c r="I72" s="104" t="s">
        <v>475</v>
      </c>
      <c r="J72" s="104">
        <v>0</v>
      </c>
      <c r="K72" s="104">
        <v>403</v>
      </c>
      <c r="L72" s="104" t="s">
        <v>476</v>
      </c>
      <c r="M72" s="104"/>
      <c r="N72" s="125">
        <v>45106</v>
      </c>
      <c r="O72" s="125">
        <v>45110</v>
      </c>
      <c r="P72" s="104" t="s">
        <v>293</v>
      </c>
      <c r="Q72" s="155" t="s">
        <v>294</v>
      </c>
    </row>
    <row r="73" spans="1:17" ht="25" x14ac:dyDescent="0.25">
      <c r="A73" s="106" t="str">
        <f t="shared" ref="A73:A117" si="1">HYPERLINK("#'"&amp;I73 &amp; "'!A1",I73)</f>
        <v>A (404)</v>
      </c>
      <c r="B73" s="104" t="s">
        <v>72</v>
      </c>
      <c r="C73" s="104">
        <v>2015</v>
      </c>
      <c r="D73" s="104" t="s">
        <v>477</v>
      </c>
      <c r="E73" s="104" t="s">
        <v>478</v>
      </c>
      <c r="F73" s="104" t="s">
        <v>308</v>
      </c>
      <c r="G73" s="104" t="s">
        <v>479</v>
      </c>
      <c r="H73" s="104"/>
      <c r="I73" s="104" t="s">
        <v>480</v>
      </c>
      <c r="J73" s="104">
        <v>0</v>
      </c>
      <c r="K73" s="104">
        <v>404</v>
      </c>
      <c r="L73" s="104" t="s">
        <v>481</v>
      </c>
      <c r="M73" s="104"/>
      <c r="N73" s="125">
        <v>45106</v>
      </c>
      <c r="O73" s="125">
        <v>45110</v>
      </c>
      <c r="P73" s="104" t="s">
        <v>293</v>
      </c>
      <c r="Q73" s="155" t="s">
        <v>294</v>
      </c>
    </row>
    <row r="74" spans="1:17" ht="25" x14ac:dyDescent="0.25">
      <c r="A74" s="106" t="str">
        <f t="shared" si="1"/>
        <v>B (405)</v>
      </c>
      <c r="B74" s="104" t="s">
        <v>72</v>
      </c>
      <c r="C74" s="104">
        <v>2015</v>
      </c>
      <c r="D74" s="104" t="s">
        <v>477</v>
      </c>
      <c r="E74" s="104" t="s">
        <v>482</v>
      </c>
      <c r="F74" s="104" t="s">
        <v>308</v>
      </c>
      <c r="G74" s="104" t="s">
        <v>479</v>
      </c>
      <c r="H74" s="104"/>
      <c r="I74" s="104" t="s">
        <v>483</v>
      </c>
      <c r="J74" s="104">
        <v>0</v>
      </c>
      <c r="K74" s="104">
        <v>405</v>
      </c>
      <c r="L74" s="104" t="s">
        <v>476</v>
      </c>
      <c r="M74" s="104"/>
      <c r="N74" s="125">
        <v>45106</v>
      </c>
      <c r="O74" s="125">
        <v>45110</v>
      </c>
      <c r="P74" s="104" t="s">
        <v>293</v>
      </c>
      <c r="Q74" s="155" t="s">
        <v>294</v>
      </c>
    </row>
    <row r="75" spans="1:17" ht="25" x14ac:dyDescent="0.25">
      <c r="A75" s="106" t="str">
        <f t="shared" si="1"/>
        <v>C (406)</v>
      </c>
      <c r="B75" s="104" t="s">
        <v>72</v>
      </c>
      <c r="C75" s="104">
        <v>2015</v>
      </c>
      <c r="D75" s="104" t="s">
        <v>477</v>
      </c>
      <c r="E75" s="104" t="s">
        <v>484</v>
      </c>
      <c r="F75" s="104" t="s">
        <v>308</v>
      </c>
      <c r="G75" s="104" t="s">
        <v>461</v>
      </c>
      <c r="H75" s="104"/>
      <c r="I75" s="104" t="s">
        <v>485</v>
      </c>
      <c r="J75" s="104">
        <v>0</v>
      </c>
      <c r="K75" s="104">
        <v>406</v>
      </c>
      <c r="L75" s="104" t="s">
        <v>486</v>
      </c>
      <c r="M75" s="104"/>
      <c r="N75" s="125">
        <v>45106</v>
      </c>
      <c r="O75" s="125">
        <v>45110</v>
      </c>
      <c r="P75" s="104" t="s">
        <v>293</v>
      </c>
      <c r="Q75" s="155" t="s">
        <v>294</v>
      </c>
    </row>
    <row r="76" spans="1:17" ht="25" x14ac:dyDescent="0.25">
      <c r="A76" s="106" t="str">
        <f t="shared" si="1"/>
        <v>A (407)</v>
      </c>
      <c r="B76" s="128" t="s">
        <v>72</v>
      </c>
      <c r="C76" s="127">
        <v>2006</v>
      </c>
      <c r="D76" s="126" t="s">
        <v>467</v>
      </c>
      <c r="E76" s="127" t="s">
        <v>747</v>
      </c>
      <c r="F76" s="126" t="s">
        <v>308</v>
      </c>
      <c r="G76" s="127" t="s">
        <v>487</v>
      </c>
      <c r="H76" s="104"/>
      <c r="I76" s="128" t="s">
        <v>488</v>
      </c>
      <c r="J76" s="104">
        <v>1</v>
      </c>
      <c r="K76" s="104">
        <v>407</v>
      </c>
      <c r="L76" s="104" t="s">
        <v>481</v>
      </c>
      <c r="M76" s="129"/>
      <c r="N76" s="130">
        <v>45106</v>
      </c>
      <c r="O76" s="125">
        <v>45110</v>
      </c>
      <c r="P76" s="104" t="s">
        <v>293</v>
      </c>
      <c r="Q76" s="155" t="s">
        <v>294</v>
      </c>
    </row>
    <row r="77" spans="1:17" ht="25" x14ac:dyDescent="0.25">
      <c r="A77" s="106" t="str">
        <f t="shared" si="1"/>
        <v>B (408)</v>
      </c>
      <c r="B77" s="128" t="s">
        <v>72</v>
      </c>
      <c r="C77" s="127">
        <v>2006</v>
      </c>
      <c r="D77" s="126" t="s">
        <v>467</v>
      </c>
      <c r="E77" s="127" t="s">
        <v>748</v>
      </c>
      <c r="F77" s="126" t="s">
        <v>308</v>
      </c>
      <c r="G77" s="127" t="s">
        <v>487</v>
      </c>
      <c r="H77" s="104"/>
      <c r="I77" s="128" t="s">
        <v>489</v>
      </c>
      <c r="J77" s="104">
        <v>1</v>
      </c>
      <c r="K77" s="104">
        <v>408</v>
      </c>
      <c r="L77" s="104" t="s">
        <v>476</v>
      </c>
      <c r="M77" s="129"/>
      <c r="N77" s="130">
        <v>45106</v>
      </c>
      <c r="O77" s="125">
        <v>45110</v>
      </c>
      <c r="P77" s="104" t="s">
        <v>293</v>
      </c>
      <c r="Q77" s="155" t="s">
        <v>294</v>
      </c>
    </row>
    <row r="78" spans="1:17" ht="25" x14ac:dyDescent="0.25">
      <c r="A78" s="106" t="str">
        <f t="shared" si="1"/>
        <v>Table 1 (501)</v>
      </c>
      <c r="B78" s="104" t="s">
        <v>72</v>
      </c>
      <c r="C78" s="104">
        <v>1987</v>
      </c>
      <c r="D78" s="104" t="s">
        <v>490</v>
      </c>
      <c r="E78" s="104" t="s">
        <v>491</v>
      </c>
      <c r="F78" s="104" t="s">
        <v>308</v>
      </c>
      <c r="G78" s="104" t="s">
        <v>492</v>
      </c>
      <c r="H78" s="104"/>
      <c r="I78" s="104" t="s">
        <v>493</v>
      </c>
      <c r="J78" s="104">
        <v>2</v>
      </c>
      <c r="K78" s="104">
        <v>501</v>
      </c>
      <c r="L78" s="104" t="s">
        <v>494</v>
      </c>
      <c r="M78" s="104"/>
      <c r="N78" s="125">
        <v>45135</v>
      </c>
      <c r="O78" s="125">
        <v>45135</v>
      </c>
      <c r="P78" s="104" t="s">
        <v>293</v>
      </c>
      <c r="Q78" s="155" t="s">
        <v>294</v>
      </c>
    </row>
    <row r="79" spans="1:17" ht="25" x14ac:dyDescent="0.25">
      <c r="A79" s="106" t="str">
        <f t="shared" si="1"/>
        <v>Table 2 (502)</v>
      </c>
      <c r="B79" s="104" t="s">
        <v>72</v>
      </c>
      <c r="C79" s="104" t="s">
        <v>495</v>
      </c>
      <c r="D79" s="104" t="s">
        <v>490</v>
      </c>
      <c r="E79" s="104" t="s">
        <v>496</v>
      </c>
      <c r="F79" s="104" t="s">
        <v>308</v>
      </c>
      <c r="G79" s="104" t="s">
        <v>492</v>
      </c>
      <c r="H79" s="104"/>
      <c r="I79" s="104" t="s">
        <v>497</v>
      </c>
      <c r="J79" s="104">
        <v>0</v>
      </c>
      <c r="K79" s="104">
        <v>502</v>
      </c>
      <c r="L79" s="104" t="s">
        <v>498</v>
      </c>
      <c r="M79" s="104"/>
      <c r="N79" s="125">
        <v>45135</v>
      </c>
      <c r="O79" s="125">
        <v>45135</v>
      </c>
      <c r="P79" s="104" t="s">
        <v>293</v>
      </c>
      <c r="Q79" s="155" t="s">
        <v>294</v>
      </c>
    </row>
    <row r="80" spans="1:17" ht="50" x14ac:dyDescent="0.25">
      <c r="A80" s="106" t="str">
        <f t="shared" si="1"/>
        <v>Table 3 (503)</v>
      </c>
      <c r="B80" s="104" t="s">
        <v>72</v>
      </c>
      <c r="C80" s="104" t="s">
        <v>499</v>
      </c>
      <c r="D80" s="104" t="s">
        <v>490</v>
      </c>
      <c r="E80" s="104" t="s">
        <v>500</v>
      </c>
      <c r="F80" s="104" t="s">
        <v>308</v>
      </c>
      <c r="G80" s="104" t="s">
        <v>492</v>
      </c>
      <c r="H80" s="104"/>
      <c r="I80" s="104" t="s">
        <v>501</v>
      </c>
      <c r="J80" s="104">
        <v>0</v>
      </c>
      <c r="K80" s="104">
        <v>503</v>
      </c>
      <c r="L80" s="104" t="s">
        <v>502</v>
      </c>
      <c r="M80" s="104"/>
      <c r="N80" s="125">
        <v>45135</v>
      </c>
      <c r="O80" s="125">
        <v>45135</v>
      </c>
      <c r="P80" s="104" t="s">
        <v>293</v>
      </c>
      <c r="Q80" s="155" t="s">
        <v>294</v>
      </c>
    </row>
    <row r="81" spans="1:17" ht="25" x14ac:dyDescent="0.25">
      <c r="A81" s="106" t="str">
        <f t="shared" si="1"/>
        <v>Table in Appendix A</v>
      </c>
      <c r="B81" s="104" t="s">
        <v>72</v>
      </c>
      <c r="C81" s="104">
        <v>2006</v>
      </c>
      <c r="D81" s="104" t="s">
        <v>503</v>
      </c>
      <c r="E81" s="104" t="s">
        <v>504</v>
      </c>
      <c r="F81" s="104" t="s">
        <v>308</v>
      </c>
      <c r="G81" s="104" t="s">
        <v>487</v>
      </c>
      <c r="H81" s="104"/>
      <c r="I81" s="104" t="s">
        <v>741</v>
      </c>
      <c r="J81" s="104">
        <v>1</v>
      </c>
      <c r="K81" s="104">
        <v>504</v>
      </c>
      <c r="L81" s="104" t="s">
        <v>505</v>
      </c>
      <c r="M81" s="104"/>
      <c r="N81" s="125">
        <v>45135</v>
      </c>
      <c r="O81" s="125">
        <v>45135</v>
      </c>
      <c r="P81" s="104" t="s">
        <v>293</v>
      </c>
      <c r="Q81" s="155" t="s">
        <v>294</v>
      </c>
    </row>
    <row r="82" spans="1:17" ht="25" x14ac:dyDescent="0.25">
      <c r="A82" s="106" t="str">
        <f t="shared" si="1"/>
        <v>Table 1 (505)</v>
      </c>
      <c r="B82" s="104" t="s">
        <v>72</v>
      </c>
      <c r="C82" s="104">
        <v>1987</v>
      </c>
      <c r="D82" s="104" t="s">
        <v>506</v>
      </c>
      <c r="E82" s="104" t="s">
        <v>742</v>
      </c>
      <c r="F82" s="104" t="s">
        <v>308</v>
      </c>
      <c r="G82" s="104" t="s">
        <v>507</v>
      </c>
      <c r="H82" s="104"/>
      <c r="I82" s="104" t="s">
        <v>749</v>
      </c>
      <c r="J82" s="104">
        <v>2</v>
      </c>
      <c r="K82" s="104">
        <v>505</v>
      </c>
      <c r="L82" s="104" t="s">
        <v>494</v>
      </c>
      <c r="M82" s="104"/>
      <c r="N82" s="125">
        <v>45019</v>
      </c>
      <c r="O82" s="125">
        <v>45019</v>
      </c>
      <c r="P82" s="104" t="s">
        <v>293</v>
      </c>
      <c r="Q82" s="155" t="s">
        <v>294</v>
      </c>
    </row>
    <row r="83" spans="1:17" ht="25" x14ac:dyDescent="0.25">
      <c r="A83" s="106" t="str">
        <f t="shared" si="1"/>
        <v>Table 1A (505A)</v>
      </c>
      <c r="B83" s="104" t="s">
        <v>508</v>
      </c>
      <c r="C83" s="104">
        <v>1988</v>
      </c>
      <c r="D83" s="104" t="s">
        <v>506</v>
      </c>
      <c r="E83" s="104" t="s">
        <v>746</v>
      </c>
      <c r="F83" s="104" t="s">
        <v>308</v>
      </c>
      <c r="G83" s="104" t="s">
        <v>507</v>
      </c>
      <c r="H83" s="104"/>
      <c r="I83" s="104" t="s">
        <v>509</v>
      </c>
      <c r="J83" s="104">
        <v>2</v>
      </c>
      <c r="K83" s="104" t="s">
        <v>510</v>
      </c>
      <c r="L83" s="104" t="s">
        <v>511</v>
      </c>
      <c r="M83" s="104"/>
      <c r="N83" s="125">
        <v>45019</v>
      </c>
      <c r="O83" s="125">
        <v>45019</v>
      </c>
      <c r="P83" s="104" t="s">
        <v>293</v>
      </c>
      <c r="Q83" s="155" t="s">
        <v>294</v>
      </c>
    </row>
    <row r="84" spans="1:17" ht="37.5" x14ac:dyDescent="0.25">
      <c r="A84" s="106" t="str">
        <f t="shared" si="1"/>
        <v>Table 2 (506)</v>
      </c>
      <c r="B84" s="104" t="s">
        <v>72</v>
      </c>
      <c r="C84" s="104">
        <v>1987</v>
      </c>
      <c r="D84" s="104" t="s">
        <v>506</v>
      </c>
      <c r="E84" s="104" t="s">
        <v>743</v>
      </c>
      <c r="F84" s="104" t="s">
        <v>308</v>
      </c>
      <c r="G84" s="104" t="s">
        <v>507</v>
      </c>
      <c r="H84" s="104"/>
      <c r="I84" s="104" t="s">
        <v>750</v>
      </c>
      <c r="J84" s="104">
        <v>2</v>
      </c>
      <c r="K84" s="104">
        <v>506</v>
      </c>
      <c r="L84" s="104" t="s">
        <v>498</v>
      </c>
      <c r="M84" s="104"/>
      <c r="N84" s="125">
        <v>45019</v>
      </c>
      <c r="O84" s="125">
        <v>45019</v>
      </c>
      <c r="P84" s="104" t="s">
        <v>293</v>
      </c>
      <c r="Q84" s="155" t="s">
        <v>294</v>
      </c>
    </row>
    <row r="85" spans="1:17" ht="25" x14ac:dyDescent="0.25">
      <c r="A85" s="106" t="str">
        <f t="shared" si="1"/>
        <v>Table 3 (507)</v>
      </c>
      <c r="B85" s="104" t="s">
        <v>72</v>
      </c>
      <c r="C85" s="104">
        <v>1987</v>
      </c>
      <c r="D85" s="104" t="s">
        <v>506</v>
      </c>
      <c r="E85" s="104" t="s">
        <v>744</v>
      </c>
      <c r="F85" s="104" t="s">
        <v>308</v>
      </c>
      <c r="G85" s="104" t="s">
        <v>507</v>
      </c>
      <c r="H85" s="104"/>
      <c r="I85" s="104" t="s">
        <v>751</v>
      </c>
      <c r="J85" s="104">
        <v>2</v>
      </c>
      <c r="K85" s="104">
        <v>507</v>
      </c>
      <c r="L85" s="104" t="s">
        <v>502</v>
      </c>
      <c r="M85" s="104"/>
      <c r="N85" s="125">
        <v>45019</v>
      </c>
      <c r="O85" s="125">
        <v>45019</v>
      </c>
      <c r="P85" s="104" t="s">
        <v>293</v>
      </c>
      <c r="Q85" s="155" t="s">
        <v>294</v>
      </c>
    </row>
    <row r="86" spans="1:17" ht="25" x14ac:dyDescent="0.25">
      <c r="A86" s="106" t="str">
        <f t="shared" si="1"/>
        <v>Table 1 (508)</v>
      </c>
      <c r="B86" s="104" t="s">
        <v>72</v>
      </c>
      <c r="C86" s="104">
        <v>2015</v>
      </c>
      <c r="D86" s="104" t="s">
        <v>512</v>
      </c>
      <c r="E86" s="104" t="s">
        <v>513</v>
      </c>
      <c r="F86" s="104" t="s">
        <v>308</v>
      </c>
      <c r="G86" s="104" t="s">
        <v>412</v>
      </c>
      <c r="H86" s="104"/>
      <c r="I86" s="104" t="s">
        <v>514</v>
      </c>
      <c r="J86" s="104">
        <v>0</v>
      </c>
      <c r="K86" s="104">
        <v>508</v>
      </c>
      <c r="L86" s="104" t="s">
        <v>494</v>
      </c>
      <c r="M86" s="104"/>
      <c r="N86" s="125">
        <v>45135</v>
      </c>
      <c r="O86" s="125">
        <v>45135</v>
      </c>
      <c r="P86" s="104" t="s">
        <v>293</v>
      </c>
      <c r="Q86" s="155" t="s">
        <v>294</v>
      </c>
    </row>
    <row r="87" spans="1:17" ht="25" x14ac:dyDescent="0.25">
      <c r="A87" s="106" t="str">
        <f t="shared" si="1"/>
        <v>Table 2 (509)</v>
      </c>
      <c r="B87" s="104" t="s">
        <v>72</v>
      </c>
      <c r="C87" s="104">
        <v>2015</v>
      </c>
      <c r="D87" s="104" t="s">
        <v>512</v>
      </c>
      <c r="E87" s="104" t="s">
        <v>515</v>
      </c>
      <c r="F87" s="104" t="s">
        <v>308</v>
      </c>
      <c r="G87" s="104" t="s">
        <v>479</v>
      </c>
      <c r="H87" s="104"/>
      <c r="I87" s="104" t="s">
        <v>516</v>
      </c>
      <c r="J87" s="104">
        <v>0</v>
      </c>
      <c r="K87" s="104">
        <v>509</v>
      </c>
      <c r="L87" s="104" t="s">
        <v>498</v>
      </c>
      <c r="M87" s="104"/>
      <c r="N87" s="125">
        <v>45135</v>
      </c>
      <c r="O87" s="125">
        <v>45135</v>
      </c>
      <c r="P87" s="104" t="s">
        <v>293</v>
      </c>
      <c r="Q87" s="155" t="s">
        <v>294</v>
      </c>
    </row>
    <row r="88" spans="1:17" ht="25" x14ac:dyDescent="0.25">
      <c r="A88" s="106" t="str">
        <f t="shared" si="1"/>
        <v>Table 4 (510)</v>
      </c>
      <c r="B88" s="104" t="s">
        <v>72</v>
      </c>
      <c r="C88" s="104" t="s">
        <v>499</v>
      </c>
      <c r="D88" s="104" t="s">
        <v>490</v>
      </c>
      <c r="E88" s="104" t="s">
        <v>745</v>
      </c>
      <c r="F88" s="104" t="s">
        <v>308</v>
      </c>
      <c r="G88" s="104" t="s">
        <v>517</v>
      </c>
      <c r="H88" s="104"/>
      <c r="I88" s="104" t="s">
        <v>518</v>
      </c>
      <c r="J88" s="104">
        <v>2</v>
      </c>
      <c r="K88" s="104">
        <v>510</v>
      </c>
      <c r="L88" s="104" t="s">
        <v>519</v>
      </c>
      <c r="M88" s="104"/>
      <c r="N88" s="125">
        <v>45737</v>
      </c>
      <c r="O88" s="125"/>
      <c r="P88" s="104" t="s">
        <v>293</v>
      </c>
      <c r="Q88" s="155" t="s">
        <v>294</v>
      </c>
    </row>
    <row r="89" spans="1:17" ht="25" x14ac:dyDescent="0.25">
      <c r="A89" s="106" t="str">
        <f t="shared" si="1"/>
        <v>A_87 (601)</v>
      </c>
      <c r="B89" s="104" t="s">
        <v>72</v>
      </c>
      <c r="C89" s="104">
        <v>1987</v>
      </c>
      <c r="D89" s="104" t="s">
        <v>520</v>
      </c>
      <c r="E89" s="104" t="s">
        <v>521</v>
      </c>
      <c r="F89" s="104" t="s">
        <v>308</v>
      </c>
      <c r="G89" s="104" t="s">
        <v>290</v>
      </c>
      <c r="H89" s="104"/>
      <c r="I89" s="104" t="s">
        <v>522</v>
      </c>
      <c r="J89" s="104">
        <v>2</v>
      </c>
      <c r="K89" s="104">
        <v>601</v>
      </c>
      <c r="L89" s="104" t="s">
        <v>523</v>
      </c>
      <c r="M89" s="104"/>
      <c r="N89" s="125">
        <v>45135</v>
      </c>
      <c r="O89" s="125">
        <v>45135</v>
      </c>
      <c r="P89" s="104" t="s">
        <v>293</v>
      </c>
      <c r="Q89" s="155" t="s">
        <v>294</v>
      </c>
    </row>
    <row r="90" spans="1:17" ht="25" x14ac:dyDescent="0.25">
      <c r="A90" s="106" t="str">
        <f t="shared" si="1"/>
        <v>B_87 (602)</v>
      </c>
      <c r="B90" s="104" t="s">
        <v>72</v>
      </c>
      <c r="C90" s="104">
        <v>1987</v>
      </c>
      <c r="D90" s="104" t="s">
        <v>520</v>
      </c>
      <c r="E90" s="104" t="s">
        <v>524</v>
      </c>
      <c r="F90" s="104" t="s">
        <v>308</v>
      </c>
      <c r="G90" s="104" t="s">
        <v>525</v>
      </c>
      <c r="H90" s="104"/>
      <c r="I90" s="104" t="s">
        <v>526</v>
      </c>
      <c r="J90" s="104">
        <v>2</v>
      </c>
      <c r="K90" s="104">
        <v>602</v>
      </c>
      <c r="L90" s="104" t="s">
        <v>527</v>
      </c>
      <c r="M90" s="104"/>
      <c r="N90" s="125">
        <v>45135</v>
      </c>
      <c r="O90" s="125">
        <v>45135</v>
      </c>
      <c r="P90" s="104" t="s">
        <v>293</v>
      </c>
      <c r="Q90" s="155" t="s">
        <v>294</v>
      </c>
    </row>
    <row r="91" spans="1:17" ht="25" x14ac:dyDescent="0.25">
      <c r="A91" s="106" t="str">
        <f t="shared" si="1"/>
        <v>C_87 (603)</v>
      </c>
      <c r="B91" s="104" t="s">
        <v>72</v>
      </c>
      <c r="C91" s="104">
        <v>1987</v>
      </c>
      <c r="D91" s="104" t="s">
        <v>520</v>
      </c>
      <c r="E91" s="104" t="s">
        <v>528</v>
      </c>
      <c r="F91" s="104" t="s">
        <v>308</v>
      </c>
      <c r="G91" s="104" t="s">
        <v>525</v>
      </c>
      <c r="H91" s="104"/>
      <c r="I91" s="104" t="s">
        <v>529</v>
      </c>
      <c r="J91" s="104">
        <v>2</v>
      </c>
      <c r="K91" s="104">
        <v>603</v>
      </c>
      <c r="L91" s="104" t="s">
        <v>530</v>
      </c>
      <c r="M91" s="104"/>
      <c r="N91" s="125">
        <v>45135</v>
      </c>
      <c r="O91" s="125">
        <v>45135</v>
      </c>
      <c r="P91" s="104" t="s">
        <v>293</v>
      </c>
      <c r="Q91" s="155" t="s">
        <v>294</v>
      </c>
    </row>
    <row r="92" spans="1:17" ht="25" x14ac:dyDescent="0.25">
      <c r="A92" s="106" t="str">
        <f t="shared" si="1"/>
        <v>D1_87 (604)</v>
      </c>
      <c r="B92" s="104" t="s">
        <v>72</v>
      </c>
      <c r="C92" s="104">
        <v>1987</v>
      </c>
      <c r="D92" s="104" t="s">
        <v>520</v>
      </c>
      <c r="E92" s="104" t="s">
        <v>531</v>
      </c>
      <c r="F92" s="104" t="s">
        <v>308</v>
      </c>
      <c r="G92" s="104" t="s">
        <v>402</v>
      </c>
      <c r="H92" s="104"/>
      <c r="I92" s="104" t="s">
        <v>532</v>
      </c>
      <c r="J92" s="104">
        <v>2</v>
      </c>
      <c r="K92" s="104">
        <v>604</v>
      </c>
      <c r="L92" s="104" t="s">
        <v>533</v>
      </c>
      <c r="M92" s="104"/>
      <c r="N92" s="125">
        <v>45135</v>
      </c>
      <c r="O92" s="125">
        <v>45135</v>
      </c>
      <c r="P92" s="104" t="s">
        <v>293</v>
      </c>
      <c r="Q92" s="155" t="s">
        <v>294</v>
      </c>
    </row>
    <row r="93" spans="1:17" ht="25" x14ac:dyDescent="0.25">
      <c r="A93" s="106" t="str">
        <f t="shared" si="1"/>
        <v>D2_87 (605)</v>
      </c>
      <c r="B93" s="104" t="s">
        <v>72</v>
      </c>
      <c r="C93" s="104">
        <v>1987</v>
      </c>
      <c r="D93" s="104" t="s">
        <v>520</v>
      </c>
      <c r="E93" s="104" t="s">
        <v>534</v>
      </c>
      <c r="F93" s="104" t="s">
        <v>308</v>
      </c>
      <c r="G93" s="104" t="s">
        <v>402</v>
      </c>
      <c r="H93" s="104"/>
      <c r="I93" s="104" t="s">
        <v>535</v>
      </c>
      <c r="J93" s="104">
        <v>2</v>
      </c>
      <c r="K93" s="104">
        <v>605</v>
      </c>
      <c r="L93" s="104" t="s">
        <v>536</v>
      </c>
      <c r="M93" s="104"/>
      <c r="N93" s="125">
        <v>45135</v>
      </c>
      <c r="O93" s="125">
        <v>45135</v>
      </c>
      <c r="P93" s="104" t="s">
        <v>293</v>
      </c>
      <c r="Q93" s="155" t="s">
        <v>294</v>
      </c>
    </row>
    <row r="94" spans="1:17" ht="25" x14ac:dyDescent="0.25">
      <c r="A94" s="106" t="str">
        <f t="shared" si="1"/>
        <v>E1_87 (606)</v>
      </c>
      <c r="B94" s="104" t="s">
        <v>72</v>
      </c>
      <c r="C94" s="104">
        <v>1987</v>
      </c>
      <c r="D94" s="104" t="s">
        <v>520</v>
      </c>
      <c r="E94" s="104" t="s">
        <v>531</v>
      </c>
      <c r="F94" s="104" t="s">
        <v>308</v>
      </c>
      <c r="G94" s="104" t="s">
        <v>402</v>
      </c>
      <c r="H94" s="104"/>
      <c r="I94" s="104" t="s">
        <v>537</v>
      </c>
      <c r="J94" s="104">
        <v>2</v>
      </c>
      <c r="K94" s="104">
        <v>606</v>
      </c>
      <c r="L94" s="104" t="s">
        <v>538</v>
      </c>
      <c r="M94" s="104"/>
      <c r="N94" s="125">
        <v>45135</v>
      </c>
      <c r="O94" s="125">
        <v>45135</v>
      </c>
      <c r="P94" s="104" t="s">
        <v>293</v>
      </c>
      <c r="Q94" s="155" t="s">
        <v>294</v>
      </c>
    </row>
    <row r="95" spans="1:17" ht="25" x14ac:dyDescent="0.25">
      <c r="A95" s="106" t="str">
        <f t="shared" si="1"/>
        <v>E2_87 (607)</v>
      </c>
      <c r="B95" s="104" t="s">
        <v>72</v>
      </c>
      <c r="C95" s="104">
        <v>1987</v>
      </c>
      <c r="D95" s="104" t="s">
        <v>520</v>
      </c>
      <c r="E95" s="104" t="s">
        <v>534</v>
      </c>
      <c r="F95" s="104" t="s">
        <v>308</v>
      </c>
      <c r="G95" s="104" t="s">
        <v>402</v>
      </c>
      <c r="H95" s="104"/>
      <c r="I95" s="104" t="s">
        <v>539</v>
      </c>
      <c r="J95" s="104">
        <v>2</v>
      </c>
      <c r="K95" s="104">
        <v>607</v>
      </c>
      <c r="L95" s="104" t="s">
        <v>540</v>
      </c>
      <c r="M95" s="104"/>
      <c r="N95" s="125">
        <v>45135</v>
      </c>
      <c r="O95" s="125">
        <v>45135</v>
      </c>
      <c r="P95" s="104" t="s">
        <v>293</v>
      </c>
      <c r="Q95" s="155" t="s">
        <v>294</v>
      </c>
    </row>
    <row r="96" spans="1:17" ht="25" x14ac:dyDescent="0.25">
      <c r="A96" s="106" t="str">
        <f t="shared" si="1"/>
        <v>F1_87 (608)</v>
      </c>
      <c r="B96" s="104" t="s">
        <v>72</v>
      </c>
      <c r="C96" s="104">
        <v>1987</v>
      </c>
      <c r="D96" s="104" t="s">
        <v>520</v>
      </c>
      <c r="E96" s="104" t="s">
        <v>531</v>
      </c>
      <c r="F96" s="104" t="s">
        <v>308</v>
      </c>
      <c r="G96" s="104" t="s">
        <v>402</v>
      </c>
      <c r="H96" s="104"/>
      <c r="I96" s="104" t="s">
        <v>541</v>
      </c>
      <c r="J96" s="104">
        <v>2</v>
      </c>
      <c r="K96" s="104">
        <v>608</v>
      </c>
      <c r="L96" s="104" t="s">
        <v>542</v>
      </c>
      <c r="M96" s="104"/>
      <c r="N96" s="125">
        <v>45135</v>
      </c>
      <c r="O96" s="125">
        <v>45135</v>
      </c>
      <c r="P96" s="104" t="s">
        <v>293</v>
      </c>
      <c r="Q96" s="155" t="s">
        <v>294</v>
      </c>
    </row>
    <row r="97" spans="1:17" ht="25" x14ac:dyDescent="0.25">
      <c r="A97" s="106" t="str">
        <f t="shared" si="1"/>
        <v>F2_87 (609)</v>
      </c>
      <c r="B97" s="104" t="s">
        <v>72</v>
      </c>
      <c r="C97" s="104">
        <v>1987</v>
      </c>
      <c r="D97" s="104" t="s">
        <v>520</v>
      </c>
      <c r="E97" s="104" t="s">
        <v>534</v>
      </c>
      <c r="F97" s="104" t="s">
        <v>308</v>
      </c>
      <c r="G97" s="104" t="s">
        <v>402</v>
      </c>
      <c r="H97" s="104"/>
      <c r="I97" s="104" t="s">
        <v>543</v>
      </c>
      <c r="J97" s="104">
        <v>2</v>
      </c>
      <c r="K97" s="104">
        <v>609</v>
      </c>
      <c r="L97" s="104" t="s">
        <v>544</v>
      </c>
      <c r="M97" s="104"/>
      <c r="N97" s="125">
        <v>45135</v>
      </c>
      <c r="O97" s="125">
        <v>45135</v>
      </c>
      <c r="P97" s="104" t="s">
        <v>293</v>
      </c>
      <c r="Q97" s="155" t="s">
        <v>294</v>
      </c>
    </row>
    <row r="98" spans="1:17" ht="25" x14ac:dyDescent="0.25">
      <c r="A98" s="106" t="str">
        <f t="shared" si="1"/>
        <v>G_87 (610)</v>
      </c>
      <c r="B98" s="104" t="s">
        <v>72</v>
      </c>
      <c r="C98" s="104">
        <v>1987</v>
      </c>
      <c r="D98" s="104" t="s">
        <v>545</v>
      </c>
      <c r="E98" s="104" t="s">
        <v>546</v>
      </c>
      <c r="F98" s="104" t="s">
        <v>308</v>
      </c>
      <c r="G98" s="104" t="s">
        <v>290</v>
      </c>
      <c r="H98" s="104"/>
      <c r="I98" s="104" t="s">
        <v>547</v>
      </c>
      <c r="J98" s="104">
        <v>2</v>
      </c>
      <c r="K98" s="104">
        <v>610</v>
      </c>
      <c r="L98" s="104" t="s">
        <v>548</v>
      </c>
      <c r="M98" s="104"/>
      <c r="N98" s="125">
        <v>45135</v>
      </c>
      <c r="O98" s="125">
        <v>45135</v>
      </c>
      <c r="P98" s="104" t="s">
        <v>549</v>
      </c>
      <c r="Q98" s="155" t="s">
        <v>294</v>
      </c>
    </row>
    <row r="99" spans="1:17" ht="25" x14ac:dyDescent="0.25">
      <c r="A99" s="106" t="str">
        <f t="shared" si="1"/>
        <v>H_87 (611)</v>
      </c>
      <c r="B99" s="104" t="s">
        <v>72</v>
      </c>
      <c r="C99" s="104">
        <v>1987</v>
      </c>
      <c r="D99" s="104" t="s">
        <v>545</v>
      </c>
      <c r="E99" s="104" t="s">
        <v>550</v>
      </c>
      <c r="F99" s="104" t="s">
        <v>308</v>
      </c>
      <c r="G99" s="104" t="s">
        <v>290</v>
      </c>
      <c r="H99" s="104"/>
      <c r="I99" s="104" t="s">
        <v>551</v>
      </c>
      <c r="J99" s="104">
        <v>2</v>
      </c>
      <c r="K99" s="104">
        <v>611</v>
      </c>
      <c r="L99" s="104" t="s">
        <v>552</v>
      </c>
      <c r="M99" s="104"/>
      <c r="N99" s="125">
        <v>45135</v>
      </c>
      <c r="O99" s="125">
        <v>45135</v>
      </c>
      <c r="P99" s="104" t="s">
        <v>549</v>
      </c>
      <c r="Q99" s="155" t="s">
        <v>294</v>
      </c>
    </row>
    <row r="100" spans="1:17" ht="25" x14ac:dyDescent="0.25">
      <c r="A100" s="106" t="str">
        <f t="shared" si="1"/>
        <v>A_06 (612)</v>
      </c>
      <c r="B100" s="104" t="s">
        <v>72</v>
      </c>
      <c r="C100" s="104">
        <v>2006</v>
      </c>
      <c r="D100" s="104" t="s">
        <v>520</v>
      </c>
      <c r="E100" s="104" t="s">
        <v>553</v>
      </c>
      <c r="F100" s="104" t="s">
        <v>308</v>
      </c>
      <c r="G100" s="104" t="s">
        <v>290</v>
      </c>
      <c r="H100" s="104"/>
      <c r="I100" s="104" t="s">
        <v>554</v>
      </c>
      <c r="J100" s="104">
        <v>1</v>
      </c>
      <c r="K100" s="104">
        <v>612</v>
      </c>
      <c r="L100" s="104" t="s">
        <v>555</v>
      </c>
      <c r="M100" s="104"/>
      <c r="N100" s="125">
        <v>45135</v>
      </c>
      <c r="O100" s="125">
        <v>45135</v>
      </c>
      <c r="P100" s="104" t="s">
        <v>293</v>
      </c>
      <c r="Q100" s="155" t="s">
        <v>294</v>
      </c>
    </row>
    <row r="101" spans="1:17" ht="25" x14ac:dyDescent="0.25">
      <c r="A101" s="106" t="str">
        <f t="shared" si="1"/>
        <v>B_06 (613)</v>
      </c>
      <c r="B101" s="104" t="s">
        <v>72</v>
      </c>
      <c r="C101" s="104">
        <v>2006</v>
      </c>
      <c r="D101" s="104" t="s">
        <v>520</v>
      </c>
      <c r="E101" s="104" t="s">
        <v>556</v>
      </c>
      <c r="F101" s="104" t="s">
        <v>308</v>
      </c>
      <c r="G101" s="104" t="s">
        <v>525</v>
      </c>
      <c r="H101" s="104"/>
      <c r="I101" s="104" t="s">
        <v>557</v>
      </c>
      <c r="J101" s="104">
        <v>1</v>
      </c>
      <c r="K101" s="104">
        <v>613</v>
      </c>
      <c r="L101" s="104" t="s">
        <v>558</v>
      </c>
      <c r="M101" s="104"/>
      <c r="N101" s="125">
        <v>45135</v>
      </c>
      <c r="O101" s="125">
        <v>45135</v>
      </c>
      <c r="P101" s="104" t="s">
        <v>293</v>
      </c>
      <c r="Q101" s="155" t="s">
        <v>294</v>
      </c>
    </row>
    <row r="102" spans="1:17" ht="25" x14ac:dyDescent="0.25">
      <c r="A102" s="106" t="str">
        <f t="shared" si="1"/>
        <v>C_06 (614)</v>
      </c>
      <c r="B102" s="104" t="s">
        <v>72</v>
      </c>
      <c r="C102" s="104">
        <v>2006</v>
      </c>
      <c r="D102" s="104" t="s">
        <v>520</v>
      </c>
      <c r="E102" s="104" t="s">
        <v>559</v>
      </c>
      <c r="F102" s="104" t="s">
        <v>308</v>
      </c>
      <c r="G102" s="104" t="s">
        <v>525</v>
      </c>
      <c r="H102" s="104"/>
      <c r="I102" s="104" t="s">
        <v>560</v>
      </c>
      <c r="J102" s="104">
        <v>1</v>
      </c>
      <c r="K102" s="104">
        <v>614</v>
      </c>
      <c r="L102" s="104" t="s">
        <v>561</v>
      </c>
      <c r="M102" s="104"/>
      <c r="N102" s="125">
        <v>45135</v>
      </c>
      <c r="O102" s="125">
        <v>45135</v>
      </c>
      <c r="P102" s="104" t="s">
        <v>293</v>
      </c>
      <c r="Q102" s="155" t="s">
        <v>294</v>
      </c>
    </row>
    <row r="103" spans="1:17" ht="37.5" x14ac:dyDescent="0.25">
      <c r="A103" s="106" t="str">
        <f t="shared" si="1"/>
        <v>D_06 (615)</v>
      </c>
      <c r="B103" s="104" t="s">
        <v>72</v>
      </c>
      <c r="C103" s="104">
        <v>2006</v>
      </c>
      <c r="D103" s="104" t="s">
        <v>520</v>
      </c>
      <c r="E103" s="104" t="s">
        <v>562</v>
      </c>
      <c r="F103" s="104" t="s">
        <v>308</v>
      </c>
      <c r="G103" s="104" t="s">
        <v>525</v>
      </c>
      <c r="H103" s="104"/>
      <c r="I103" s="104" t="s">
        <v>563</v>
      </c>
      <c r="J103" s="104">
        <v>1</v>
      </c>
      <c r="K103" s="104">
        <v>615</v>
      </c>
      <c r="L103" s="104" t="s">
        <v>564</v>
      </c>
      <c r="M103" s="104"/>
      <c r="N103" s="125">
        <v>45135</v>
      </c>
      <c r="O103" s="125">
        <v>45135</v>
      </c>
      <c r="P103" s="104" t="s">
        <v>293</v>
      </c>
      <c r="Q103" s="155" t="s">
        <v>294</v>
      </c>
    </row>
    <row r="104" spans="1:17" ht="25" x14ac:dyDescent="0.25">
      <c r="A104" s="106" t="str">
        <f t="shared" si="1"/>
        <v>E_06 (616)</v>
      </c>
      <c r="B104" s="104" t="s">
        <v>72</v>
      </c>
      <c r="C104" s="104">
        <v>2006</v>
      </c>
      <c r="D104" s="104" t="s">
        <v>520</v>
      </c>
      <c r="E104" s="104" t="s">
        <v>565</v>
      </c>
      <c r="F104" s="104" t="s">
        <v>308</v>
      </c>
      <c r="G104" s="104" t="s">
        <v>525</v>
      </c>
      <c r="H104" s="104"/>
      <c r="I104" s="104" t="s">
        <v>566</v>
      </c>
      <c r="J104" s="104">
        <v>1</v>
      </c>
      <c r="K104" s="104">
        <v>616</v>
      </c>
      <c r="L104" s="104" t="s">
        <v>567</v>
      </c>
      <c r="M104" s="104"/>
      <c r="N104" s="125">
        <v>45135</v>
      </c>
      <c r="O104" s="125">
        <v>45135</v>
      </c>
      <c r="P104" s="104" t="s">
        <v>293</v>
      </c>
      <c r="Q104" s="155" t="s">
        <v>294</v>
      </c>
    </row>
    <row r="105" spans="1:17" ht="25" x14ac:dyDescent="0.25">
      <c r="A105" s="106" t="str">
        <f t="shared" si="1"/>
        <v>F_06 (617)</v>
      </c>
      <c r="B105" s="104" t="s">
        <v>72</v>
      </c>
      <c r="C105" s="104">
        <v>2006</v>
      </c>
      <c r="D105" s="104" t="s">
        <v>545</v>
      </c>
      <c r="E105" s="104" t="s">
        <v>568</v>
      </c>
      <c r="F105" s="104" t="s">
        <v>308</v>
      </c>
      <c r="G105" s="104" t="s">
        <v>290</v>
      </c>
      <c r="H105" s="104"/>
      <c r="I105" s="104" t="s">
        <v>569</v>
      </c>
      <c r="J105" s="104">
        <v>1</v>
      </c>
      <c r="K105" s="104">
        <v>617</v>
      </c>
      <c r="L105" s="104" t="s">
        <v>570</v>
      </c>
      <c r="M105" s="104"/>
      <c r="N105" s="125">
        <v>45135</v>
      </c>
      <c r="O105" s="125">
        <v>45135</v>
      </c>
      <c r="P105" s="104" t="s">
        <v>549</v>
      </c>
      <c r="Q105" s="155" t="s">
        <v>294</v>
      </c>
    </row>
    <row r="106" spans="1:17" ht="25" x14ac:dyDescent="0.25">
      <c r="A106" s="106" t="str">
        <f t="shared" si="1"/>
        <v>G_06 (618)</v>
      </c>
      <c r="B106" s="104" t="s">
        <v>72</v>
      </c>
      <c r="C106" s="104">
        <v>2006</v>
      </c>
      <c r="D106" s="104" t="s">
        <v>545</v>
      </c>
      <c r="E106" s="104" t="s">
        <v>571</v>
      </c>
      <c r="F106" s="104" t="s">
        <v>308</v>
      </c>
      <c r="G106" s="104" t="s">
        <v>290</v>
      </c>
      <c r="H106" s="104"/>
      <c r="I106" s="104" t="s">
        <v>572</v>
      </c>
      <c r="J106" s="104">
        <v>1</v>
      </c>
      <c r="K106" s="104">
        <v>618</v>
      </c>
      <c r="L106" s="104" t="s">
        <v>573</v>
      </c>
      <c r="M106" s="104"/>
      <c r="N106" s="125">
        <v>45135</v>
      </c>
      <c r="O106" s="125">
        <v>45135</v>
      </c>
      <c r="P106" s="104" t="s">
        <v>549</v>
      </c>
      <c r="Q106" s="155" t="s">
        <v>294</v>
      </c>
    </row>
    <row r="107" spans="1:17" ht="25" x14ac:dyDescent="0.25">
      <c r="A107" s="106" t="str">
        <f t="shared" si="1"/>
        <v>A_15_65 (619)</v>
      </c>
      <c r="B107" s="104" t="s">
        <v>72</v>
      </c>
      <c r="C107" s="104">
        <v>2015</v>
      </c>
      <c r="D107" s="104" t="s">
        <v>520</v>
      </c>
      <c r="E107" s="104" t="s">
        <v>553</v>
      </c>
      <c r="F107" s="104" t="s">
        <v>308</v>
      </c>
      <c r="G107" s="104" t="s">
        <v>290</v>
      </c>
      <c r="H107" s="104"/>
      <c r="I107" s="104" t="s">
        <v>574</v>
      </c>
      <c r="J107" s="104">
        <v>0</v>
      </c>
      <c r="K107" s="104">
        <v>619</v>
      </c>
      <c r="L107" s="104" t="s">
        <v>575</v>
      </c>
      <c r="M107" s="104"/>
      <c r="N107" s="125">
        <v>45135</v>
      </c>
      <c r="O107" s="125">
        <v>45135</v>
      </c>
      <c r="P107" s="104" t="s">
        <v>293</v>
      </c>
      <c r="Q107" s="155" t="s">
        <v>294</v>
      </c>
    </row>
    <row r="108" spans="1:17" ht="25" x14ac:dyDescent="0.25">
      <c r="A108" s="106" t="str">
        <f t="shared" si="1"/>
        <v>A_15_66 (620)</v>
      </c>
      <c r="B108" s="104" t="s">
        <v>72</v>
      </c>
      <c r="C108" s="104">
        <v>2015</v>
      </c>
      <c r="D108" s="104" t="s">
        <v>520</v>
      </c>
      <c r="E108" s="104" t="s">
        <v>553</v>
      </c>
      <c r="F108" s="104" t="s">
        <v>308</v>
      </c>
      <c r="G108" s="104" t="s">
        <v>290</v>
      </c>
      <c r="H108" s="104"/>
      <c r="I108" s="104" t="s">
        <v>576</v>
      </c>
      <c r="J108" s="104">
        <v>0</v>
      </c>
      <c r="K108" s="104">
        <v>620</v>
      </c>
      <c r="L108" s="104" t="s">
        <v>577</v>
      </c>
      <c r="M108" s="104"/>
      <c r="N108" s="125">
        <v>45135</v>
      </c>
      <c r="O108" s="125">
        <v>45135</v>
      </c>
      <c r="P108" s="104" t="s">
        <v>293</v>
      </c>
      <c r="Q108" s="155" t="s">
        <v>294</v>
      </c>
    </row>
    <row r="109" spans="1:17" ht="25" x14ac:dyDescent="0.25">
      <c r="A109" s="106" t="str">
        <f t="shared" si="1"/>
        <v>A_15_67 (621)</v>
      </c>
      <c r="B109" s="104" t="s">
        <v>72</v>
      </c>
      <c r="C109" s="104">
        <v>2015</v>
      </c>
      <c r="D109" s="104" t="s">
        <v>520</v>
      </c>
      <c r="E109" s="104" t="s">
        <v>553</v>
      </c>
      <c r="F109" s="104" t="s">
        <v>308</v>
      </c>
      <c r="G109" s="104" t="s">
        <v>290</v>
      </c>
      <c r="H109" s="104"/>
      <c r="I109" s="104" t="s">
        <v>578</v>
      </c>
      <c r="J109" s="104">
        <v>0</v>
      </c>
      <c r="K109" s="104">
        <v>621</v>
      </c>
      <c r="L109" s="104" t="s">
        <v>579</v>
      </c>
      <c r="M109" s="104"/>
      <c r="N109" s="125">
        <v>45135</v>
      </c>
      <c r="O109" s="125">
        <v>45135</v>
      </c>
      <c r="P109" s="104" t="s">
        <v>293</v>
      </c>
      <c r="Q109" s="155" t="s">
        <v>294</v>
      </c>
    </row>
    <row r="110" spans="1:17" ht="25" x14ac:dyDescent="0.25">
      <c r="A110" s="106" t="str">
        <f t="shared" si="1"/>
        <v>A_15_68 (622)</v>
      </c>
      <c r="B110" s="104" t="s">
        <v>72</v>
      </c>
      <c r="C110" s="104">
        <v>2015</v>
      </c>
      <c r="D110" s="104" t="s">
        <v>520</v>
      </c>
      <c r="E110" s="104" t="s">
        <v>553</v>
      </c>
      <c r="F110" s="104" t="s">
        <v>308</v>
      </c>
      <c r="G110" s="104" t="s">
        <v>290</v>
      </c>
      <c r="H110" s="104"/>
      <c r="I110" s="104" t="s">
        <v>580</v>
      </c>
      <c r="J110" s="104">
        <v>0</v>
      </c>
      <c r="K110" s="104">
        <v>622</v>
      </c>
      <c r="L110" s="104" t="s">
        <v>581</v>
      </c>
      <c r="M110" s="104"/>
      <c r="N110" s="125">
        <v>45135</v>
      </c>
      <c r="O110" s="125">
        <v>45135</v>
      </c>
      <c r="P110" s="104" t="s">
        <v>293</v>
      </c>
      <c r="Q110" s="155" t="s">
        <v>294</v>
      </c>
    </row>
    <row r="111" spans="1:17" ht="37.5" x14ac:dyDescent="0.25">
      <c r="A111" s="106" t="str">
        <f t="shared" si="1"/>
        <v>B_15 (623)</v>
      </c>
      <c r="B111" s="104" t="s">
        <v>72</v>
      </c>
      <c r="C111" s="104">
        <v>2015</v>
      </c>
      <c r="D111" s="104" t="s">
        <v>520</v>
      </c>
      <c r="E111" s="104" t="s">
        <v>582</v>
      </c>
      <c r="F111" s="104" t="s">
        <v>308</v>
      </c>
      <c r="G111" s="104" t="s">
        <v>461</v>
      </c>
      <c r="H111" s="104"/>
      <c r="I111" s="104" t="s">
        <v>583</v>
      </c>
      <c r="J111" s="104">
        <v>0</v>
      </c>
      <c r="K111" s="104">
        <v>623</v>
      </c>
      <c r="L111" s="104" t="s">
        <v>584</v>
      </c>
      <c r="M111" s="104"/>
      <c r="N111" s="125">
        <v>45135</v>
      </c>
      <c r="O111" s="125">
        <v>45135</v>
      </c>
      <c r="P111" s="104" t="s">
        <v>293</v>
      </c>
      <c r="Q111" s="155" t="s">
        <v>294</v>
      </c>
    </row>
    <row r="112" spans="1:17" ht="25" x14ac:dyDescent="0.25">
      <c r="A112" s="106" t="str">
        <f t="shared" si="1"/>
        <v>C_15 (624)</v>
      </c>
      <c r="B112" s="104" t="s">
        <v>72</v>
      </c>
      <c r="C112" s="104">
        <v>2015</v>
      </c>
      <c r="D112" s="104" t="s">
        <v>520</v>
      </c>
      <c r="E112" s="104" t="s">
        <v>585</v>
      </c>
      <c r="F112" s="104" t="s">
        <v>308</v>
      </c>
      <c r="G112" s="104" t="s">
        <v>461</v>
      </c>
      <c r="H112" s="104"/>
      <c r="I112" s="104" t="s">
        <v>586</v>
      </c>
      <c r="J112" s="104">
        <v>0</v>
      </c>
      <c r="K112" s="104">
        <v>624</v>
      </c>
      <c r="L112" s="104" t="s">
        <v>587</v>
      </c>
      <c r="M112" s="104"/>
      <c r="N112" s="125">
        <v>45135</v>
      </c>
      <c r="O112" s="125">
        <v>45135</v>
      </c>
      <c r="P112" s="104" t="s">
        <v>293</v>
      </c>
      <c r="Q112" s="155" t="s">
        <v>294</v>
      </c>
    </row>
    <row r="113" spans="1:17" ht="25" x14ac:dyDescent="0.25">
      <c r="A113" s="106" t="str">
        <f t="shared" si="1"/>
        <v>F_15 (625)</v>
      </c>
      <c r="B113" s="104" t="s">
        <v>72</v>
      </c>
      <c r="C113" s="104">
        <v>2015</v>
      </c>
      <c r="D113" s="104" t="s">
        <v>545</v>
      </c>
      <c r="E113" s="104" t="s">
        <v>588</v>
      </c>
      <c r="F113" s="104" t="s">
        <v>308</v>
      </c>
      <c r="G113" s="104" t="s">
        <v>290</v>
      </c>
      <c r="H113" s="104"/>
      <c r="I113" s="104" t="s">
        <v>589</v>
      </c>
      <c r="J113" s="104">
        <v>0</v>
      </c>
      <c r="K113" s="104">
        <v>625</v>
      </c>
      <c r="L113" s="104" t="s">
        <v>590</v>
      </c>
      <c r="M113" s="104"/>
      <c r="N113" s="125">
        <v>45135</v>
      </c>
      <c r="O113" s="125">
        <v>45135</v>
      </c>
      <c r="P113" s="104" t="s">
        <v>549</v>
      </c>
      <c r="Q113" s="155" t="s">
        <v>294</v>
      </c>
    </row>
    <row r="114" spans="1:17" ht="65.150000000000006" customHeight="1" x14ac:dyDescent="0.25">
      <c r="A114" s="106" t="str">
        <f t="shared" si="1"/>
        <v>G_15 (626)</v>
      </c>
      <c r="B114" s="104" t="s">
        <v>72</v>
      </c>
      <c r="C114" s="104">
        <v>2015</v>
      </c>
      <c r="D114" s="104" t="s">
        <v>545</v>
      </c>
      <c r="E114" s="104" t="s">
        <v>591</v>
      </c>
      <c r="F114" s="104" t="s">
        <v>308</v>
      </c>
      <c r="G114" s="104" t="s">
        <v>290</v>
      </c>
      <c r="H114" s="104"/>
      <c r="I114" s="104" t="s">
        <v>592</v>
      </c>
      <c r="J114" s="104">
        <v>0</v>
      </c>
      <c r="K114" s="104">
        <v>626</v>
      </c>
      <c r="L114" s="104" t="s">
        <v>593</v>
      </c>
      <c r="M114" s="104"/>
      <c r="N114" s="125">
        <v>45135</v>
      </c>
      <c r="O114" s="125">
        <v>45135</v>
      </c>
      <c r="P114" s="104" t="s">
        <v>549</v>
      </c>
      <c r="Q114" s="155" t="s">
        <v>294</v>
      </c>
    </row>
    <row r="115" spans="1:17" ht="25" x14ac:dyDescent="0.25">
      <c r="A115" s="106" t="str">
        <f t="shared" si="1"/>
        <v>Table C (701)</v>
      </c>
      <c r="B115" s="104" t="s">
        <v>72</v>
      </c>
      <c r="C115" s="104">
        <v>2015</v>
      </c>
      <c r="D115" s="104" t="s">
        <v>594</v>
      </c>
      <c r="E115" s="104" t="s">
        <v>595</v>
      </c>
      <c r="F115" s="104" t="s">
        <v>308</v>
      </c>
      <c r="G115" s="104" t="s">
        <v>596</v>
      </c>
      <c r="H115" s="104"/>
      <c r="I115" s="104" t="s">
        <v>597</v>
      </c>
      <c r="J115" s="104">
        <v>0</v>
      </c>
      <c r="K115" s="104">
        <v>701</v>
      </c>
      <c r="L115" s="104" t="s">
        <v>486</v>
      </c>
      <c r="M115" s="104"/>
      <c r="N115" s="125">
        <v>45196</v>
      </c>
      <c r="O115" s="125">
        <v>45231</v>
      </c>
      <c r="P115" s="104" t="s">
        <v>293</v>
      </c>
      <c r="Q115" s="155" t="s">
        <v>294</v>
      </c>
    </row>
    <row r="116" spans="1:17" ht="25" x14ac:dyDescent="0.25">
      <c r="A116" s="106" t="str">
        <f t="shared" si="1"/>
        <v>S-AP (702)</v>
      </c>
      <c r="B116" s="104" t="s">
        <v>72</v>
      </c>
      <c r="C116" s="104">
        <v>2015</v>
      </c>
      <c r="D116" s="104" t="s">
        <v>598</v>
      </c>
      <c r="E116" s="104" t="s">
        <v>599</v>
      </c>
      <c r="F116" s="104" t="s">
        <v>361</v>
      </c>
      <c r="G116" s="104" t="s">
        <v>600</v>
      </c>
      <c r="H116" s="104"/>
      <c r="I116" s="104" t="s">
        <v>601</v>
      </c>
      <c r="J116" s="104">
        <v>0</v>
      </c>
      <c r="K116" s="104">
        <v>702</v>
      </c>
      <c r="L116" s="104" t="s">
        <v>602</v>
      </c>
      <c r="M116" s="104"/>
      <c r="N116" s="125">
        <v>45196</v>
      </c>
      <c r="O116" s="125">
        <v>45383</v>
      </c>
      <c r="P116" s="104" t="s">
        <v>293</v>
      </c>
      <c r="Q116" s="155" t="s">
        <v>294</v>
      </c>
    </row>
    <row r="117" spans="1:17" ht="25" x14ac:dyDescent="0.25">
      <c r="A117" s="106" t="str">
        <f t="shared" si="1"/>
        <v>B-AP (703)</v>
      </c>
      <c r="B117" s="104" t="s">
        <v>72</v>
      </c>
      <c r="C117" s="104">
        <v>2015</v>
      </c>
      <c r="D117" s="104" t="s">
        <v>598</v>
      </c>
      <c r="E117" s="104" t="s">
        <v>603</v>
      </c>
      <c r="F117" s="104" t="s">
        <v>308</v>
      </c>
      <c r="G117" s="104" t="s">
        <v>600</v>
      </c>
      <c r="H117" s="104"/>
      <c r="I117" s="104" t="s">
        <v>604</v>
      </c>
      <c r="J117" s="104">
        <v>0</v>
      </c>
      <c r="K117" s="104">
        <v>703</v>
      </c>
      <c r="L117" s="104" t="s">
        <v>605</v>
      </c>
      <c r="M117" s="104"/>
      <c r="N117" s="125">
        <v>45196</v>
      </c>
      <c r="O117" s="125">
        <v>45383</v>
      </c>
      <c r="P117" s="104" t="s">
        <v>293</v>
      </c>
      <c r="Q117" s="155" t="s">
        <v>294</v>
      </c>
    </row>
    <row r="118" spans="1:17" x14ac:dyDescent="0.25">
      <c r="N118"/>
    </row>
    <row r="119" spans="1:17" x14ac:dyDescent="0.25">
      <c r="N119"/>
    </row>
    <row r="120" spans="1:17" x14ac:dyDescent="0.25">
      <c r="N120"/>
    </row>
    <row r="121" spans="1:17" x14ac:dyDescent="0.25">
      <c r="N121"/>
    </row>
    <row r="122" spans="1:17" x14ac:dyDescent="0.25">
      <c r="N122"/>
    </row>
    <row r="123" spans="1:17" x14ac:dyDescent="0.25">
      <c r="N123"/>
    </row>
    <row r="124" spans="1:17" x14ac:dyDescent="0.25">
      <c r="N124"/>
    </row>
    <row r="125" spans="1:17" x14ac:dyDescent="0.25">
      <c r="N125"/>
    </row>
    <row r="126" spans="1:17" x14ac:dyDescent="0.25">
      <c r="N126"/>
    </row>
    <row r="127" spans="1:17" x14ac:dyDescent="0.25">
      <c r="N127"/>
    </row>
    <row r="128" spans="1:17" x14ac:dyDescent="0.25">
      <c r="N128"/>
    </row>
    <row r="129" spans="14:14" x14ac:dyDescent="0.25">
      <c r="N129"/>
    </row>
    <row r="130" spans="14:14" x14ac:dyDescent="0.25">
      <c r="N130"/>
    </row>
    <row r="131" spans="14:14" x14ac:dyDescent="0.25">
      <c r="N131"/>
    </row>
    <row r="132" spans="14:14" x14ac:dyDescent="0.25">
      <c r="N132"/>
    </row>
    <row r="133" spans="14:14" x14ac:dyDescent="0.25">
      <c r="N133"/>
    </row>
    <row r="134" spans="14:14" x14ac:dyDescent="0.25">
      <c r="N134"/>
    </row>
    <row r="135" spans="14:14" x14ac:dyDescent="0.25">
      <c r="N135"/>
    </row>
    <row r="136" spans="14:14" x14ac:dyDescent="0.25">
      <c r="N136"/>
    </row>
    <row r="137" spans="14:14" x14ac:dyDescent="0.25">
      <c r="N137"/>
    </row>
    <row r="138" spans="14:14" x14ac:dyDescent="0.25">
      <c r="N138"/>
    </row>
    <row r="139" spans="14:14" x14ac:dyDescent="0.25">
      <c r="N139"/>
    </row>
    <row r="140" spans="14:14" x14ac:dyDescent="0.25">
      <c r="N140"/>
    </row>
    <row r="141" spans="14:14" x14ac:dyDescent="0.25">
      <c r="N141"/>
    </row>
    <row r="142" spans="14:14" x14ac:dyDescent="0.25">
      <c r="N142"/>
    </row>
    <row r="143" spans="14:14" x14ac:dyDescent="0.25">
      <c r="N143"/>
    </row>
    <row r="144" spans="14:14" x14ac:dyDescent="0.25">
      <c r="N144"/>
    </row>
    <row r="145" spans="14:14" x14ac:dyDescent="0.25">
      <c r="N145"/>
    </row>
    <row r="146" spans="14:14" x14ac:dyDescent="0.25">
      <c r="N146"/>
    </row>
    <row r="147" spans="14:14" x14ac:dyDescent="0.25">
      <c r="N147"/>
    </row>
    <row r="148" spans="14:14" x14ac:dyDescent="0.25">
      <c r="N148"/>
    </row>
    <row r="149" spans="14:14" x14ac:dyDescent="0.25">
      <c r="N149"/>
    </row>
    <row r="150" spans="14:14" x14ac:dyDescent="0.25">
      <c r="N150"/>
    </row>
    <row r="151" spans="14:14" x14ac:dyDescent="0.25">
      <c r="N151"/>
    </row>
    <row r="152" spans="14:14" x14ac:dyDescent="0.25">
      <c r="N152"/>
    </row>
    <row r="153" spans="14:14" x14ac:dyDescent="0.25">
      <c r="N153"/>
    </row>
    <row r="154" spans="14:14" x14ac:dyDescent="0.25">
      <c r="N154"/>
    </row>
    <row r="155" spans="14:14" x14ac:dyDescent="0.25">
      <c r="N155"/>
    </row>
    <row r="156" spans="14:14" x14ac:dyDescent="0.25">
      <c r="N156"/>
    </row>
    <row r="157" spans="14:14" x14ac:dyDescent="0.25">
      <c r="N157"/>
    </row>
    <row r="158" spans="14:14" x14ac:dyDescent="0.25">
      <c r="N158"/>
    </row>
    <row r="159" spans="14:14" x14ac:dyDescent="0.25">
      <c r="N159"/>
    </row>
    <row r="160" spans="14:14" x14ac:dyDescent="0.25">
      <c r="N160"/>
    </row>
    <row r="161" spans="14:14" x14ac:dyDescent="0.25">
      <c r="N161"/>
    </row>
    <row r="162" spans="14:14" x14ac:dyDescent="0.25">
      <c r="N162"/>
    </row>
    <row r="163" spans="14:14" x14ac:dyDescent="0.25">
      <c r="N163"/>
    </row>
    <row r="164" spans="14:14" x14ac:dyDescent="0.25">
      <c r="N164"/>
    </row>
    <row r="165" spans="14:14" x14ac:dyDescent="0.25">
      <c r="N165"/>
    </row>
    <row r="166" spans="14:14" x14ac:dyDescent="0.25">
      <c r="N166"/>
    </row>
    <row r="167" spans="14:14" x14ac:dyDescent="0.25">
      <c r="N167"/>
    </row>
    <row r="168" spans="14:14" x14ac:dyDescent="0.25">
      <c r="N168"/>
    </row>
    <row r="169" spans="14:14" x14ac:dyDescent="0.25">
      <c r="N169"/>
    </row>
    <row r="170" spans="14:14" x14ac:dyDescent="0.25">
      <c r="N170"/>
    </row>
    <row r="171" spans="14:14" x14ac:dyDescent="0.25">
      <c r="N171"/>
    </row>
    <row r="172" spans="14:14" x14ac:dyDescent="0.25">
      <c r="N172"/>
    </row>
    <row r="173" spans="14:14" x14ac:dyDescent="0.25">
      <c r="N173"/>
    </row>
    <row r="174" spans="14:14" x14ac:dyDescent="0.25">
      <c r="N174"/>
    </row>
    <row r="175" spans="14:14" x14ac:dyDescent="0.25">
      <c r="N175"/>
    </row>
    <row r="176" spans="14:14" x14ac:dyDescent="0.25">
      <c r="N176"/>
    </row>
    <row r="177" spans="14:14" x14ac:dyDescent="0.25">
      <c r="N177"/>
    </row>
    <row r="178" spans="14:14" x14ac:dyDescent="0.25">
      <c r="N178"/>
    </row>
    <row r="179" spans="14:14" x14ac:dyDescent="0.25">
      <c r="N179"/>
    </row>
    <row r="180" spans="14:14" x14ac:dyDescent="0.25">
      <c r="N180"/>
    </row>
    <row r="181" spans="14:14" x14ac:dyDescent="0.25">
      <c r="N181"/>
    </row>
    <row r="182" spans="14:14" x14ac:dyDescent="0.25">
      <c r="N182"/>
    </row>
    <row r="183" spans="14:14" x14ac:dyDescent="0.25">
      <c r="N183"/>
    </row>
    <row r="184" spans="14:14" x14ac:dyDescent="0.25">
      <c r="N184"/>
    </row>
    <row r="185" spans="14:14" x14ac:dyDescent="0.25">
      <c r="N185"/>
    </row>
    <row r="186" spans="14:14" x14ac:dyDescent="0.25">
      <c r="N186"/>
    </row>
    <row r="187" spans="14:14" x14ac:dyDescent="0.25">
      <c r="N187"/>
    </row>
    <row r="188" spans="14:14" x14ac:dyDescent="0.25">
      <c r="N188"/>
    </row>
    <row r="189" spans="14:14" x14ac:dyDescent="0.25">
      <c r="N189"/>
    </row>
    <row r="190" spans="14:14" x14ac:dyDescent="0.25">
      <c r="N190"/>
    </row>
    <row r="191" spans="14:14" x14ac:dyDescent="0.25">
      <c r="N191"/>
    </row>
    <row r="192" spans="14:14" x14ac:dyDescent="0.25">
      <c r="N192"/>
    </row>
    <row r="193" spans="14:14" x14ac:dyDescent="0.25">
      <c r="N193"/>
    </row>
    <row r="194" spans="14:14" x14ac:dyDescent="0.25">
      <c r="N194"/>
    </row>
    <row r="195" spans="14:14" x14ac:dyDescent="0.25">
      <c r="N195"/>
    </row>
    <row r="196" spans="14:14" x14ac:dyDescent="0.25">
      <c r="N196"/>
    </row>
    <row r="197" spans="14:14" x14ac:dyDescent="0.25">
      <c r="N197"/>
    </row>
    <row r="198" spans="14:14" x14ac:dyDescent="0.25">
      <c r="N198"/>
    </row>
    <row r="199" spans="14:14" x14ac:dyDescent="0.25">
      <c r="N199"/>
    </row>
    <row r="200" spans="14:14" x14ac:dyDescent="0.25">
      <c r="N200"/>
    </row>
    <row r="201" spans="14:14" x14ac:dyDescent="0.25">
      <c r="N201"/>
    </row>
    <row r="202" spans="14:14" x14ac:dyDescent="0.25">
      <c r="N202"/>
    </row>
    <row r="203" spans="14:14" x14ac:dyDescent="0.25">
      <c r="N203"/>
    </row>
    <row r="204" spans="14:14" x14ac:dyDescent="0.25">
      <c r="N204"/>
    </row>
    <row r="205" spans="14:14" x14ac:dyDescent="0.25">
      <c r="N205"/>
    </row>
    <row r="206" spans="14:14" x14ac:dyDescent="0.25">
      <c r="N206"/>
    </row>
    <row r="207" spans="14:14" x14ac:dyDescent="0.25">
      <c r="N207"/>
    </row>
    <row r="208" spans="14:14" x14ac:dyDescent="0.25">
      <c r="N208"/>
    </row>
    <row r="209" spans="14:14" x14ac:dyDescent="0.25">
      <c r="N209"/>
    </row>
    <row r="210" spans="14:14" x14ac:dyDescent="0.25">
      <c r="N210"/>
    </row>
    <row r="211" spans="14:14" x14ac:dyDescent="0.25">
      <c r="N211"/>
    </row>
    <row r="212" spans="14:14" x14ac:dyDescent="0.25">
      <c r="N212"/>
    </row>
    <row r="213" spans="14:14" x14ac:dyDescent="0.25">
      <c r="N213"/>
    </row>
    <row r="214" spans="14:14" x14ac:dyDescent="0.25">
      <c r="N214"/>
    </row>
    <row r="215" spans="14:14" x14ac:dyDescent="0.25">
      <c r="N215"/>
    </row>
    <row r="216" spans="14:14" x14ac:dyDescent="0.25">
      <c r="N216"/>
    </row>
    <row r="217" spans="14:14" x14ac:dyDescent="0.25">
      <c r="N217"/>
    </row>
    <row r="218" spans="14:14" x14ac:dyDescent="0.25">
      <c r="N218"/>
    </row>
    <row r="219" spans="14:14" x14ac:dyDescent="0.25">
      <c r="N219"/>
    </row>
    <row r="220" spans="14:14" x14ac:dyDescent="0.25">
      <c r="N220"/>
    </row>
    <row r="221" spans="14:14" x14ac:dyDescent="0.25">
      <c r="N221"/>
    </row>
    <row r="222" spans="14:14" x14ac:dyDescent="0.25">
      <c r="N222"/>
    </row>
    <row r="223" spans="14:14" x14ac:dyDescent="0.25">
      <c r="N223"/>
    </row>
    <row r="224" spans="14:14" x14ac:dyDescent="0.25">
      <c r="N224"/>
    </row>
    <row r="225" spans="14:14" x14ac:dyDescent="0.25">
      <c r="N225"/>
    </row>
    <row r="226" spans="14:14" x14ac:dyDescent="0.25">
      <c r="N226"/>
    </row>
    <row r="227" spans="14:14" x14ac:dyDescent="0.25">
      <c r="N227"/>
    </row>
    <row r="228" spans="14:14" x14ac:dyDescent="0.25">
      <c r="N228"/>
    </row>
    <row r="229" spans="14:14" x14ac:dyDescent="0.25">
      <c r="N229"/>
    </row>
    <row r="230" spans="14:14" x14ac:dyDescent="0.25">
      <c r="N230"/>
    </row>
    <row r="231" spans="14:14" x14ac:dyDescent="0.25">
      <c r="N231"/>
    </row>
    <row r="232" spans="14:14" x14ac:dyDescent="0.25">
      <c r="N232"/>
    </row>
    <row r="233" spans="14:14" x14ac:dyDescent="0.25">
      <c r="N233"/>
    </row>
    <row r="234" spans="14:14" x14ac:dyDescent="0.25">
      <c r="N234"/>
    </row>
    <row r="235" spans="14:14" x14ac:dyDescent="0.25">
      <c r="N235"/>
    </row>
    <row r="236" spans="14:14" x14ac:dyDescent="0.25">
      <c r="N236"/>
    </row>
    <row r="237" spans="14:14" x14ac:dyDescent="0.25">
      <c r="N237"/>
    </row>
    <row r="238" spans="14:14" x14ac:dyDescent="0.25">
      <c r="N238"/>
    </row>
    <row r="239" spans="14:14" x14ac:dyDescent="0.25">
      <c r="N239"/>
    </row>
    <row r="240" spans="14:14" x14ac:dyDescent="0.25">
      <c r="N240"/>
    </row>
    <row r="241" spans="14:14" x14ac:dyDescent="0.25">
      <c r="N241"/>
    </row>
    <row r="242" spans="14:14" x14ac:dyDescent="0.25">
      <c r="N242"/>
    </row>
    <row r="243" spans="14:14" x14ac:dyDescent="0.25">
      <c r="N243"/>
    </row>
    <row r="244" spans="14:14" x14ac:dyDescent="0.25">
      <c r="N244"/>
    </row>
    <row r="245" spans="14:14" x14ac:dyDescent="0.25">
      <c r="N245"/>
    </row>
    <row r="246" spans="14:14" x14ac:dyDescent="0.25">
      <c r="N246"/>
    </row>
    <row r="247" spans="14:14" x14ac:dyDescent="0.25">
      <c r="N247"/>
    </row>
    <row r="248" spans="14:14" x14ac:dyDescent="0.25">
      <c r="N248"/>
    </row>
    <row r="249" spans="14:14" x14ac:dyDescent="0.25">
      <c r="N249"/>
    </row>
    <row r="250" spans="14:14" x14ac:dyDescent="0.25">
      <c r="N250"/>
    </row>
    <row r="251" spans="14:14" x14ac:dyDescent="0.25">
      <c r="N251"/>
    </row>
    <row r="252" spans="14:14" x14ac:dyDescent="0.25">
      <c r="N252"/>
    </row>
    <row r="253" spans="14:14" x14ac:dyDescent="0.25">
      <c r="N253"/>
    </row>
    <row r="254" spans="14:14" x14ac:dyDescent="0.25">
      <c r="N254"/>
    </row>
    <row r="255" spans="14:14" x14ac:dyDescent="0.25">
      <c r="N255"/>
    </row>
    <row r="256" spans="14:14" x14ac:dyDescent="0.25">
      <c r="N256"/>
    </row>
    <row r="257" spans="14:14" x14ac:dyDescent="0.25">
      <c r="N257"/>
    </row>
    <row r="258" spans="14:14" x14ac:dyDescent="0.25">
      <c r="N258"/>
    </row>
    <row r="259" spans="14:14" x14ac:dyDescent="0.25">
      <c r="N259"/>
    </row>
    <row r="260" spans="14:14" x14ac:dyDescent="0.25">
      <c r="N260"/>
    </row>
    <row r="261" spans="14:14" x14ac:dyDescent="0.25">
      <c r="N261"/>
    </row>
    <row r="262" spans="14:14" x14ac:dyDescent="0.25">
      <c r="N262"/>
    </row>
    <row r="263" spans="14:14" x14ac:dyDescent="0.25">
      <c r="N263"/>
    </row>
    <row r="264" spans="14:14" x14ac:dyDescent="0.25">
      <c r="N264"/>
    </row>
    <row r="265" spans="14:14" x14ac:dyDescent="0.25">
      <c r="N265"/>
    </row>
    <row r="266" spans="14:14" x14ac:dyDescent="0.25">
      <c r="N266"/>
    </row>
    <row r="267" spans="14:14" x14ac:dyDescent="0.25">
      <c r="N267"/>
    </row>
    <row r="268" spans="14:14" x14ac:dyDescent="0.25">
      <c r="N268"/>
    </row>
    <row r="269" spans="14:14" x14ac:dyDescent="0.25">
      <c r="N269"/>
    </row>
    <row r="270" spans="14:14" x14ac:dyDescent="0.25">
      <c r="N270"/>
    </row>
    <row r="271" spans="14:14" x14ac:dyDescent="0.25">
      <c r="N271"/>
    </row>
    <row r="272" spans="14:14" x14ac:dyDescent="0.25">
      <c r="N272"/>
    </row>
    <row r="273" spans="14:14" x14ac:dyDescent="0.25">
      <c r="N273"/>
    </row>
    <row r="274" spans="14:14" x14ac:dyDescent="0.25">
      <c r="N274"/>
    </row>
    <row r="275" spans="14:14" x14ac:dyDescent="0.25">
      <c r="N275"/>
    </row>
    <row r="276" spans="14:14" x14ac:dyDescent="0.25">
      <c r="N276"/>
    </row>
    <row r="277" spans="14:14" x14ac:dyDescent="0.25">
      <c r="N277"/>
    </row>
    <row r="278" spans="14:14" x14ac:dyDescent="0.25">
      <c r="N278"/>
    </row>
    <row r="279" spans="14:14" x14ac:dyDescent="0.25">
      <c r="N279"/>
    </row>
    <row r="280" spans="14:14" x14ac:dyDescent="0.25">
      <c r="N280"/>
    </row>
    <row r="281" spans="14:14" x14ac:dyDescent="0.25">
      <c r="N281"/>
    </row>
    <row r="282" spans="14:14" x14ac:dyDescent="0.25">
      <c r="N282"/>
    </row>
    <row r="283" spans="14:14" x14ac:dyDescent="0.25">
      <c r="N283"/>
    </row>
    <row r="284" spans="14:14" x14ac:dyDescent="0.25">
      <c r="N284"/>
    </row>
    <row r="285" spans="14:14" x14ac:dyDescent="0.25">
      <c r="N285"/>
    </row>
    <row r="286" spans="14:14" x14ac:dyDescent="0.25">
      <c r="N286"/>
    </row>
    <row r="287" spans="14:14" x14ac:dyDescent="0.25">
      <c r="N287"/>
    </row>
    <row r="288" spans="14:14" x14ac:dyDescent="0.25">
      <c r="N288"/>
    </row>
    <row r="289" spans="14:14" x14ac:dyDescent="0.25">
      <c r="N289"/>
    </row>
    <row r="290" spans="14:14" x14ac:dyDescent="0.25">
      <c r="N290"/>
    </row>
    <row r="291" spans="14:14" x14ac:dyDescent="0.25">
      <c r="N291"/>
    </row>
    <row r="292" spans="14:14" x14ac:dyDescent="0.25">
      <c r="N292"/>
    </row>
    <row r="293" spans="14:14" x14ac:dyDescent="0.25">
      <c r="N293"/>
    </row>
    <row r="294" spans="14:14" x14ac:dyDescent="0.25">
      <c r="N294"/>
    </row>
    <row r="295" spans="14:14" x14ac:dyDescent="0.25">
      <c r="N295"/>
    </row>
    <row r="296" spans="14:14" x14ac:dyDescent="0.25">
      <c r="N296"/>
    </row>
    <row r="297" spans="14:14" x14ac:dyDescent="0.25">
      <c r="N297"/>
    </row>
    <row r="298" spans="14:14" x14ac:dyDescent="0.25">
      <c r="N298"/>
    </row>
    <row r="299" spans="14:14" x14ac:dyDescent="0.25">
      <c r="N299"/>
    </row>
    <row r="300" spans="14:14" x14ac:dyDescent="0.25">
      <c r="N300"/>
    </row>
    <row r="301" spans="14:14" x14ac:dyDescent="0.25">
      <c r="N301"/>
    </row>
    <row r="302" spans="14:14" x14ac:dyDescent="0.25">
      <c r="N302"/>
    </row>
    <row r="303" spans="14:14" x14ac:dyDescent="0.25">
      <c r="N303"/>
    </row>
    <row r="304" spans="14:14" x14ac:dyDescent="0.25">
      <c r="N304"/>
    </row>
    <row r="305" spans="14:14" x14ac:dyDescent="0.25">
      <c r="N305"/>
    </row>
    <row r="306" spans="14:14" x14ac:dyDescent="0.25">
      <c r="N306"/>
    </row>
    <row r="307" spans="14:14" x14ac:dyDescent="0.25">
      <c r="N307"/>
    </row>
    <row r="308" spans="14:14" x14ac:dyDescent="0.25">
      <c r="N308"/>
    </row>
    <row r="309" spans="14:14" x14ac:dyDescent="0.25">
      <c r="N309"/>
    </row>
    <row r="310" spans="14:14" x14ac:dyDescent="0.25">
      <c r="N310"/>
    </row>
    <row r="311" spans="14:14" x14ac:dyDescent="0.25">
      <c r="N311"/>
    </row>
    <row r="312" spans="14:14" x14ac:dyDescent="0.25">
      <c r="N312"/>
    </row>
    <row r="313" spans="14:14" x14ac:dyDescent="0.25">
      <c r="N313"/>
    </row>
    <row r="314" spans="14:14" x14ac:dyDescent="0.25">
      <c r="N314"/>
    </row>
    <row r="315" spans="14:14" x14ac:dyDescent="0.25">
      <c r="N315"/>
    </row>
    <row r="316" spans="14:14" x14ac:dyDescent="0.25">
      <c r="N316"/>
    </row>
    <row r="317" spans="14:14" x14ac:dyDescent="0.25">
      <c r="N317"/>
    </row>
    <row r="318" spans="14:14" x14ac:dyDescent="0.25">
      <c r="N318"/>
    </row>
    <row r="319" spans="14:14" x14ac:dyDescent="0.25">
      <c r="N319"/>
    </row>
    <row r="320" spans="14:14" x14ac:dyDescent="0.25">
      <c r="N320"/>
    </row>
    <row r="321" spans="14:14" x14ac:dyDescent="0.25">
      <c r="N321"/>
    </row>
    <row r="322" spans="14:14" x14ac:dyDescent="0.25">
      <c r="N322"/>
    </row>
    <row r="323" spans="14:14" x14ac:dyDescent="0.25">
      <c r="N323"/>
    </row>
    <row r="324" spans="14:14" x14ac:dyDescent="0.25">
      <c r="N324"/>
    </row>
    <row r="325" spans="14:14" x14ac:dyDescent="0.25">
      <c r="N325"/>
    </row>
    <row r="326" spans="14:14" x14ac:dyDescent="0.25">
      <c r="N326"/>
    </row>
    <row r="327" spans="14:14" x14ac:dyDescent="0.25">
      <c r="N327"/>
    </row>
    <row r="328" spans="14:14" x14ac:dyDescent="0.25">
      <c r="N328"/>
    </row>
    <row r="329" spans="14:14" x14ac:dyDescent="0.25">
      <c r="N329"/>
    </row>
    <row r="330" spans="14:14" x14ac:dyDescent="0.25">
      <c r="N330"/>
    </row>
    <row r="331" spans="14:14" x14ac:dyDescent="0.25">
      <c r="N331"/>
    </row>
    <row r="332" spans="14:14" x14ac:dyDescent="0.25">
      <c r="N332"/>
    </row>
    <row r="333" spans="14:14" x14ac:dyDescent="0.25">
      <c r="N333"/>
    </row>
    <row r="334" spans="14:14" x14ac:dyDescent="0.25">
      <c r="N334"/>
    </row>
    <row r="335" spans="14:14" x14ac:dyDescent="0.25">
      <c r="N335"/>
    </row>
    <row r="336" spans="14:14" x14ac:dyDescent="0.25">
      <c r="N336"/>
    </row>
    <row r="337" spans="14:14" x14ac:dyDescent="0.25">
      <c r="N337"/>
    </row>
    <row r="338" spans="14:14" x14ac:dyDescent="0.25">
      <c r="N338"/>
    </row>
    <row r="339" spans="14:14" x14ac:dyDescent="0.25">
      <c r="N339"/>
    </row>
    <row r="340" spans="14:14" x14ac:dyDescent="0.25">
      <c r="N340"/>
    </row>
    <row r="341" spans="14:14" x14ac:dyDescent="0.25">
      <c r="N341"/>
    </row>
    <row r="342" spans="14:14" x14ac:dyDescent="0.25">
      <c r="N342"/>
    </row>
    <row r="343" spans="14:14" x14ac:dyDescent="0.25">
      <c r="N343"/>
    </row>
    <row r="344" spans="14:14" x14ac:dyDescent="0.25">
      <c r="N344"/>
    </row>
    <row r="345" spans="14:14" x14ac:dyDescent="0.25">
      <c r="N345"/>
    </row>
    <row r="346" spans="14:14" x14ac:dyDescent="0.25">
      <c r="N346"/>
    </row>
    <row r="347" spans="14:14" x14ac:dyDescent="0.25">
      <c r="N347"/>
    </row>
    <row r="348" spans="14:14" x14ac:dyDescent="0.25">
      <c r="N348"/>
    </row>
    <row r="349" spans="14:14" x14ac:dyDescent="0.25">
      <c r="N349"/>
    </row>
    <row r="350" spans="14:14" x14ac:dyDescent="0.25">
      <c r="N350"/>
    </row>
    <row r="351" spans="14:14" x14ac:dyDescent="0.25">
      <c r="N351"/>
    </row>
    <row r="352" spans="14:14" x14ac:dyDescent="0.25">
      <c r="N352"/>
    </row>
    <row r="353" spans="14:14" x14ac:dyDescent="0.25">
      <c r="N353"/>
    </row>
    <row r="354" spans="14:14" x14ac:dyDescent="0.25">
      <c r="N354"/>
    </row>
    <row r="355" spans="14:14" x14ac:dyDescent="0.25">
      <c r="N355"/>
    </row>
    <row r="356" spans="14:14" x14ac:dyDescent="0.25">
      <c r="N356"/>
    </row>
    <row r="357" spans="14:14" x14ac:dyDescent="0.25">
      <c r="N357"/>
    </row>
    <row r="358" spans="14:14" x14ac:dyDescent="0.25">
      <c r="N358"/>
    </row>
    <row r="359" spans="14:14" x14ac:dyDescent="0.25">
      <c r="N359"/>
    </row>
    <row r="360" spans="14:14" x14ac:dyDescent="0.25">
      <c r="N360"/>
    </row>
    <row r="361" spans="14:14" x14ac:dyDescent="0.25">
      <c r="N361"/>
    </row>
    <row r="362" spans="14:14" x14ac:dyDescent="0.25">
      <c r="N362"/>
    </row>
    <row r="363" spans="14:14" x14ac:dyDescent="0.25">
      <c r="N363"/>
    </row>
    <row r="364" spans="14:14" x14ac:dyDescent="0.25">
      <c r="N364"/>
    </row>
    <row r="365" spans="14:14" x14ac:dyDescent="0.25">
      <c r="N365"/>
    </row>
    <row r="366" spans="14:14" x14ac:dyDescent="0.25">
      <c r="N366"/>
    </row>
    <row r="367" spans="14:14" x14ac:dyDescent="0.25">
      <c r="N367"/>
    </row>
    <row r="368" spans="14:14" x14ac:dyDescent="0.25">
      <c r="N368"/>
    </row>
    <row r="369" spans="14:14" x14ac:dyDescent="0.25">
      <c r="N369"/>
    </row>
    <row r="370" spans="14:14" x14ac:dyDescent="0.25">
      <c r="N370"/>
    </row>
    <row r="371" spans="14:14" x14ac:dyDescent="0.25">
      <c r="N371"/>
    </row>
    <row r="372" spans="14:14" x14ac:dyDescent="0.25">
      <c r="N372"/>
    </row>
    <row r="373" spans="14:14" x14ac:dyDescent="0.25">
      <c r="N373"/>
    </row>
    <row r="374" spans="14:14" x14ac:dyDescent="0.25">
      <c r="N374"/>
    </row>
    <row r="375" spans="14:14" x14ac:dyDescent="0.25">
      <c r="N375"/>
    </row>
    <row r="376" spans="14:14" x14ac:dyDescent="0.25">
      <c r="N376"/>
    </row>
    <row r="377" spans="14:14" x14ac:dyDescent="0.25">
      <c r="N377"/>
    </row>
    <row r="378" spans="14:14" x14ac:dyDescent="0.25">
      <c r="N378"/>
    </row>
    <row r="379" spans="14:14" x14ac:dyDescent="0.25">
      <c r="N379"/>
    </row>
    <row r="380" spans="14:14" x14ac:dyDescent="0.25">
      <c r="N380"/>
    </row>
    <row r="381" spans="14:14" x14ac:dyDescent="0.25">
      <c r="N381"/>
    </row>
    <row r="382" spans="14:14" x14ac:dyDescent="0.25">
      <c r="N382"/>
    </row>
    <row r="383" spans="14:14" x14ac:dyDescent="0.25">
      <c r="N383"/>
    </row>
    <row r="384" spans="14:14" x14ac:dyDescent="0.25">
      <c r="N384"/>
    </row>
    <row r="385" spans="14:14" x14ac:dyDescent="0.25">
      <c r="N385"/>
    </row>
    <row r="386" spans="14:14" x14ac:dyDescent="0.25">
      <c r="N386"/>
    </row>
    <row r="387" spans="14:14" x14ac:dyDescent="0.25">
      <c r="N387"/>
    </row>
    <row r="388" spans="14:14" x14ac:dyDescent="0.25">
      <c r="N388"/>
    </row>
    <row r="389" spans="14:14" x14ac:dyDescent="0.25">
      <c r="N389"/>
    </row>
    <row r="390" spans="14:14" x14ac:dyDescent="0.25">
      <c r="N390"/>
    </row>
    <row r="391" spans="14:14" x14ac:dyDescent="0.25">
      <c r="N391"/>
    </row>
    <row r="392" spans="14:14" x14ac:dyDescent="0.25">
      <c r="N392"/>
    </row>
    <row r="393" spans="14:14" x14ac:dyDescent="0.25">
      <c r="N393"/>
    </row>
    <row r="394" spans="14:14" x14ac:dyDescent="0.25">
      <c r="N394"/>
    </row>
    <row r="395" spans="14:14" x14ac:dyDescent="0.25">
      <c r="N395"/>
    </row>
    <row r="396" spans="14:14" x14ac:dyDescent="0.25">
      <c r="N396"/>
    </row>
    <row r="397" spans="14:14" x14ac:dyDescent="0.25">
      <c r="N397"/>
    </row>
    <row r="398" spans="14:14" x14ac:dyDescent="0.25">
      <c r="N398"/>
    </row>
    <row r="399" spans="14:14" x14ac:dyDescent="0.25">
      <c r="N399"/>
    </row>
    <row r="400" spans="14:14" x14ac:dyDescent="0.25">
      <c r="N400"/>
    </row>
    <row r="401" spans="14:14" x14ac:dyDescent="0.25">
      <c r="N401"/>
    </row>
    <row r="402" spans="14:14" x14ac:dyDescent="0.25">
      <c r="N402"/>
    </row>
    <row r="403" spans="14:14" x14ac:dyDescent="0.25">
      <c r="N403"/>
    </row>
    <row r="404" spans="14:14" x14ac:dyDescent="0.25">
      <c r="N404"/>
    </row>
    <row r="405" spans="14:14" x14ac:dyDescent="0.25">
      <c r="N405"/>
    </row>
    <row r="406" spans="14:14" x14ac:dyDescent="0.25">
      <c r="N406"/>
    </row>
    <row r="407" spans="14:14" x14ac:dyDescent="0.25">
      <c r="N407"/>
    </row>
    <row r="408" spans="14:14" x14ac:dyDescent="0.25">
      <c r="N408"/>
    </row>
    <row r="409" spans="14:14" x14ac:dyDescent="0.25">
      <c r="N409"/>
    </row>
    <row r="410" spans="14:14" x14ac:dyDescent="0.25">
      <c r="N410"/>
    </row>
    <row r="411" spans="14:14" x14ac:dyDescent="0.25">
      <c r="N411"/>
    </row>
    <row r="412" spans="14:14" x14ac:dyDescent="0.25">
      <c r="N412"/>
    </row>
    <row r="413" spans="14:14" x14ac:dyDescent="0.25">
      <c r="N413"/>
    </row>
    <row r="414" spans="14:14" x14ac:dyDescent="0.25">
      <c r="N414"/>
    </row>
    <row r="415" spans="14:14" x14ac:dyDescent="0.25">
      <c r="N415"/>
    </row>
    <row r="416" spans="14:14" x14ac:dyDescent="0.25">
      <c r="N416"/>
    </row>
    <row r="417" spans="14:14" x14ac:dyDescent="0.25">
      <c r="N417"/>
    </row>
    <row r="418" spans="14:14" x14ac:dyDescent="0.25">
      <c r="N418"/>
    </row>
    <row r="419" spans="14:14" x14ac:dyDescent="0.25">
      <c r="N419"/>
    </row>
    <row r="420" spans="14:14" x14ac:dyDescent="0.25">
      <c r="N420"/>
    </row>
    <row r="421" spans="14:14" x14ac:dyDescent="0.25">
      <c r="N421"/>
    </row>
    <row r="422" spans="14:14" x14ac:dyDescent="0.25">
      <c r="N422"/>
    </row>
    <row r="423" spans="14:14" x14ac:dyDescent="0.25">
      <c r="N423"/>
    </row>
    <row r="424" spans="14:14" x14ac:dyDescent="0.25">
      <c r="N424"/>
    </row>
    <row r="425" spans="14:14" x14ac:dyDescent="0.25">
      <c r="N425"/>
    </row>
    <row r="426" spans="14:14" x14ac:dyDescent="0.25">
      <c r="N426"/>
    </row>
    <row r="427" spans="14:14" x14ac:dyDescent="0.25">
      <c r="N427"/>
    </row>
    <row r="428" spans="14:14" x14ac:dyDescent="0.25">
      <c r="N428"/>
    </row>
    <row r="429" spans="14:14" x14ac:dyDescent="0.25">
      <c r="N429"/>
    </row>
    <row r="430" spans="14:14" x14ac:dyDescent="0.25">
      <c r="N430"/>
    </row>
    <row r="431" spans="14:14" x14ac:dyDescent="0.25">
      <c r="N431"/>
    </row>
    <row r="432" spans="14:14" x14ac:dyDescent="0.25">
      <c r="N432"/>
    </row>
    <row r="433" spans="14:14" x14ac:dyDescent="0.25">
      <c r="N433"/>
    </row>
    <row r="434" spans="14:14" x14ac:dyDescent="0.25">
      <c r="N434"/>
    </row>
    <row r="435" spans="14:14" x14ac:dyDescent="0.25">
      <c r="N435"/>
    </row>
    <row r="436" spans="14:14" x14ac:dyDescent="0.25">
      <c r="N436"/>
    </row>
    <row r="437" spans="14:14" x14ac:dyDescent="0.25">
      <c r="N437"/>
    </row>
    <row r="438" spans="14:14" x14ac:dyDescent="0.25">
      <c r="N438"/>
    </row>
    <row r="439" spans="14:14" x14ac:dyDescent="0.25">
      <c r="N439"/>
    </row>
    <row r="440" spans="14:14" x14ac:dyDescent="0.25">
      <c r="N440"/>
    </row>
    <row r="441" spans="14:14" x14ac:dyDescent="0.25">
      <c r="N441"/>
    </row>
    <row r="442" spans="14:14" x14ac:dyDescent="0.25">
      <c r="N442"/>
    </row>
    <row r="443" spans="14:14" x14ac:dyDescent="0.25">
      <c r="N443"/>
    </row>
    <row r="444" spans="14:14" x14ac:dyDescent="0.25">
      <c r="N444"/>
    </row>
    <row r="445" spans="14:14" x14ac:dyDescent="0.25">
      <c r="N445"/>
    </row>
    <row r="446" spans="14:14" x14ac:dyDescent="0.25">
      <c r="N446"/>
    </row>
    <row r="447" spans="14:14" x14ac:dyDescent="0.25">
      <c r="N447"/>
    </row>
    <row r="448" spans="14:14" x14ac:dyDescent="0.25">
      <c r="N448"/>
    </row>
    <row r="449" spans="14:14" x14ac:dyDescent="0.25">
      <c r="N449"/>
    </row>
    <row r="450" spans="14:14" x14ac:dyDescent="0.25">
      <c r="N450"/>
    </row>
    <row r="451" spans="14:14" x14ac:dyDescent="0.25">
      <c r="N451"/>
    </row>
    <row r="452" spans="14:14" x14ac:dyDescent="0.25">
      <c r="N452"/>
    </row>
    <row r="453" spans="14:14" x14ac:dyDescent="0.25">
      <c r="N453"/>
    </row>
    <row r="454" spans="14:14" x14ac:dyDescent="0.25">
      <c r="N454"/>
    </row>
    <row r="455" spans="14:14" x14ac:dyDescent="0.25">
      <c r="N455"/>
    </row>
    <row r="456" spans="14:14" x14ac:dyDescent="0.25">
      <c r="N456"/>
    </row>
    <row r="457" spans="14:14" x14ac:dyDescent="0.25">
      <c r="N457"/>
    </row>
    <row r="458" spans="14:14" x14ac:dyDescent="0.25">
      <c r="N458"/>
    </row>
    <row r="459" spans="14:14" x14ac:dyDescent="0.25">
      <c r="N459"/>
    </row>
    <row r="460" spans="14:14" x14ac:dyDescent="0.25">
      <c r="N460"/>
    </row>
    <row r="461" spans="14:14" x14ac:dyDescent="0.25">
      <c r="N461"/>
    </row>
    <row r="462" spans="14:14" x14ac:dyDescent="0.25">
      <c r="N462"/>
    </row>
    <row r="463" spans="14:14" x14ac:dyDescent="0.25">
      <c r="N463"/>
    </row>
    <row r="464" spans="14:14" x14ac:dyDescent="0.25">
      <c r="N464"/>
    </row>
    <row r="465" spans="14:14" x14ac:dyDescent="0.25">
      <c r="N465"/>
    </row>
    <row r="466" spans="14:14" x14ac:dyDescent="0.25">
      <c r="N466"/>
    </row>
    <row r="467" spans="14:14" x14ac:dyDescent="0.25">
      <c r="N467"/>
    </row>
    <row r="468" spans="14:14" x14ac:dyDescent="0.25">
      <c r="N468"/>
    </row>
    <row r="469" spans="14:14" x14ac:dyDescent="0.25">
      <c r="N469"/>
    </row>
    <row r="470" spans="14:14" x14ac:dyDescent="0.25">
      <c r="N470"/>
    </row>
    <row r="471" spans="14:14" x14ac:dyDescent="0.25">
      <c r="N471"/>
    </row>
    <row r="472" spans="14:14" x14ac:dyDescent="0.25">
      <c r="N472"/>
    </row>
    <row r="473" spans="14:14" x14ac:dyDescent="0.25">
      <c r="N473"/>
    </row>
    <row r="474" spans="14:14" x14ac:dyDescent="0.25">
      <c r="N474"/>
    </row>
    <row r="475" spans="14:14" x14ac:dyDescent="0.25">
      <c r="N475"/>
    </row>
    <row r="476" spans="14:14" x14ac:dyDescent="0.25">
      <c r="N476"/>
    </row>
    <row r="477" spans="14:14" x14ac:dyDescent="0.25">
      <c r="N477"/>
    </row>
    <row r="478" spans="14:14" x14ac:dyDescent="0.25">
      <c r="N478"/>
    </row>
    <row r="479" spans="14:14" x14ac:dyDescent="0.25">
      <c r="N479"/>
    </row>
    <row r="480" spans="14:14" x14ac:dyDescent="0.25">
      <c r="N480"/>
    </row>
    <row r="481" spans="14:14" x14ac:dyDescent="0.25">
      <c r="N481"/>
    </row>
    <row r="482" spans="14:14" x14ac:dyDescent="0.25">
      <c r="N482"/>
    </row>
    <row r="483" spans="14:14" x14ac:dyDescent="0.25">
      <c r="N483"/>
    </row>
    <row r="484" spans="14:14" x14ac:dyDescent="0.25">
      <c r="N484"/>
    </row>
    <row r="485" spans="14:14" x14ac:dyDescent="0.25">
      <c r="N485"/>
    </row>
    <row r="486" spans="14:14" x14ac:dyDescent="0.25">
      <c r="N486"/>
    </row>
    <row r="487" spans="14:14" x14ac:dyDescent="0.25">
      <c r="N487"/>
    </row>
    <row r="488" spans="14:14" x14ac:dyDescent="0.25">
      <c r="N488"/>
    </row>
    <row r="489" spans="14:14" x14ac:dyDescent="0.25">
      <c r="N489"/>
    </row>
    <row r="490" spans="14:14" x14ac:dyDescent="0.25">
      <c r="N490"/>
    </row>
    <row r="491" spans="14:14" x14ac:dyDescent="0.25">
      <c r="N491"/>
    </row>
    <row r="492" spans="14:14" x14ac:dyDescent="0.25">
      <c r="N492"/>
    </row>
    <row r="493" spans="14:14" x14ac:dyDescent="0.25">
      <c r="N493"/>
    </row>
    <row r="494" spans="14:14" x14ac:dyDescent="0.25">
      <c r="N494"/>
    </row>
    <row r="495" spans="14:14" x14ac:dyDescent="0.25">
      <c r="N495"/>
    </row>
    <row r="496" spans="14:14" x14ac:dyDescent="0.25">
      <c r="N496"/>
    </row>
    <row r="497" spans="14:14" x14ac:dyDescent="0.25">
      <c r="N497"/>
    </row>
    <row r="498" spans="14:14" x14ac:dyDescent="0.25">
      <c r="N498"/>
    </row>
    <row r="499" spans="14:14" x14ac:dyDescent="0.25">
      <c r="N499"/>
    </row>
    <row r="500" spans="14:14" x14ac:dyDescent="0.25">
      <c r="N500"/>
    </row>
    <row r="501" spans="14:14" x14ac:dyDescent="0.25">
      <c r="N501"/>
    </row>
    <row r="502" spans="14:14" x14ac:dyDescent="0.25">
      <c r="N502"/>
    </row>
    <row r="503" spans="14:14" x14ac:dyDescent="0.25">
      <c r="N503"/>
    </row>
    <row r="504" spans="14:14" x14ac:dyDescent="0.25">
      <c r="N504"/>
    </row>
    <row r="505" spans="14:14" x14ac:dyDescent="0.25">
      <c r="N505"/>
    </row>
    <row r="506" spans="14:14" x14ac:dyDescent="0.25">
      <c r="N506"/>
    </row>
    <row r="507" spans="14:14" x14ac:dyDescent="0.25">
      <c r="N507"/>
    </row>
    <row r="508" spans="14:14" x14ac:dyDescent="0.25">
      <c r="N508"/>
    </row>
    <row r="509" spans="14:14" x14ac:dyDescent="0.25">
      <c r="N509"/>
    </row>
    <row r="510" spans="14:14" x14ac:dyDescent="0.25">
      <c r="N510"/>
    </row>
    <row r="511" spans="14:14" x14ac:dyDescent="0.25">
      <c r="N511"/>
    </row>
    <row r="512" spans="14:14" x14ac:dyDescent="0.25">
      <c r="N512"/>
    </row>
    <row r="513" spans="14:14" x14ac:dyDescent="0.25">
      <c r="N513"/>
    </row>
    <row r="514" spans="14:14" x14ac:dyDescent="0.25">
      <c r="N514"/>
    </row>
    <row r="515" spans="14:14" x14ac:dyDescent="0.25">
      <c r="N515"/>
    </row>
    <row r="516" spans="14:14" x14ac:dyDescent="0.25">
      <c r="N516"/>
    </row>
    <row r="517" spans="14:14" x14ac:dyDescent="0.25">
      <c r="N517"/>
    </row>
    <row r="518" spans="14:14" x14ac:dyDescent="0.25">
      <c r="N518"/>
    </row>
    <row r="519" spans="14:14" x14ac:dyDescent="0.25">
      <c r="N519"/>
    </row>
    <row r="520" spans="14:14" x14ac:dyDescent="0.25">
      <c r="N520"/>
    </row>
    <row r="521" spans="14:14" x14ac:dyDescent="0.25">
      <c r="N521"/>
    </row>
    <row r="522" spans="14:14" x14ac:dyDescent="0.25">
      <c r="N522"/>
    </row>
    <row r="523" spans="14:14" x14ac:dyDescent="0.25">
      <c r="N523"/>
    </row>
    <row r="524" spans="14:14" x14ac:dyDescent="0.25">
      <c r="N524"/>
    </row>
    <row r="525" spans="14:14" x14ac:dyDescent="0.25">
      <c r="N525"/>
    </row>
    <row r="526" spans="14:14" x14ac:dyDescent="0.25">
      <c r="N526"/>
    </row>
    <row r="527" spans="14:14" x14ac:dyDescent="0.25">
      <c r="N527"/>
    </row>
    <row r="528" spans="14:14" x14ac:dyDescent="0.25">
      <c r="N528"/>
    </row>
    <row r="529" spans="14:14" x14ac:dyDescent="0.25">
      <c r="N529"/>
    </row>
    <row r="530" spans="14:14" x14ac:dyDescent="0.25">
      <c r="N530"/>
    </row>
    <row r="531" spans="14:14" x14ac:dyDescent="0.25">
      <c r="N531"/>
    </row>
    <row r="532" spans="14:14" x14ac:dyDescent="0.25">
      <c r="N532"/>
    </row>
    <row r="533" spans="14:14" x14ac:dyDescent="0.25">
      <c r="N533"/>
    </row>
    <row r="534" spans="14:14" x14ac:dyDescent="0.25">
      <c r="N534"/>
    </row>
    <row r="535" spans="14:14" x14ac:dyDescent="0.25">
      <c r="N535"/>
    </row>
    <row r="536" spans="14:14" x14ac:dyDescent="0.25">
      <c r="N536"/>
    </row>
    <row r="537" spans="14:14" x14ac:dyDescent="0.25">
      <c r="N537"/>
    </row>
    <row r="538" spans="14:14" x14ac:dyDescent="0.25">
      <c r="N538"/>
    </row>
    <row r="539" spans="14:14" x14ac:dyDescent="0.25">
      <c r="N539"/>
    </row>
    <row r="540" spans="14:14" x14ac:dyDescent="0.25">
      <c r="N540"/>
    </row>
    <row r="541" spans="14:14" x14ac:dyDescent="0.25">
      <c r="N541"/>
    </row>
    <row r="542" spans="14:14" x14ac:dyDescent="0.25">
      <c r="N542"/>
    </row>
    <row r="543" spans="14:14" x14ac:dyDescent="0.25">
      <c r="N543"/>
    </row>
    <row r="544" spans="14:14" x14ac:dyDescent="0.25">
      <c r="N544"/>
    </row>
    <row r="545" spans="14:14" x14ac:dyDescent="0.25">
      <c r="N545"/>
    </row>
    <row r="546" spans="14:14" x14ac:dyDescent="0.25">
      <c r="N546"/>
    </row>
    <row r="547" spans="14:14" x14ac:dyDescent="0.25">
      <c r="N547"/>
    </row>
    <row r="548" spans="14:14" x14ac:dyDescent="0.25">
      <c r="N548"/>
    </row>
    <row r="549" spans="14:14" x14ac:dyDescent="0.25">
      <c r="N549"/>
    </row>
    <row r="550" spans="14:14" x14ac:dyDescent="0.25">
      <c r="N550"/>
    </row>
    <row r="551" spans="14:14" x14ac:dyDescent="0.25">
      <c r="N551"/>
    </row>
    <row r="552" spans="14:14" x14ac:dyDescent="0.25">
      <c r="N552"/>
    </row>
    <row r="553" spans="14:14" x14ac:dyDescent="0.25">
      <c r="N553"/>
    </row>
    <row r="554" spans="14:14" x14ac:dyDescent="0.25">
      <c r="N554"/>
    </row>
    <row r="555" spans="14:14" x14ac:dyDescent="0.25">
      <c r="N555"/>
    </row>
    <row r="556" spans="14:14" x14ac:dyDescent="0.25">
      <c r="N556"/>
    </row>
    <row r="557" spans="14:14" x14ac:dyDescent="0.25">
      <c r="N557"/>
    </row>
    <row r="558" spans="14:14" x14ac:dyDescent="0.25">
      <c r="N558"/>
    </row>
    <row r="559" spans="14:14" x14ac:dyDescent="0.25">
      <c r="N559"/>
    </row>
    <row r="560" spans="14:14" x14ac:dyDescent="0.25">
      <c r="N560"/>
    </row>
    <row r="561" spans="14:14" x14ac:dyDescent="0.25">
      <c r="N561"/>
    </row>
    <row r="562" spans="14:14" x14ac:dyDescent="0.25">
      <c r="N562"/>
    </row>
    <row r="563" spans="14:14" x14ac:dyDescent="0.25">
      <c r="N563"/>
    </row>
    <row r="564" spans="14:14" x14ac:dyDescent="0.25">
      <c r="N564"/>
    </row>
    <row r="565" spans="14:14" x14ac:dyDescent="0.25">
      <c r="N565"/>
    </row>
    <row r="566" spans="14:14" x14ac:dyDescent="0.25">
      <c r="N566"/>
    </row>
    <row r="567" spans="14:14" x14ac:dyDescent="0.25">
      <c r="N567"/>
    </row>
    <row r="568" spans="14:14" x14ac:dyDescent="0.25">
      <c r="N568"/>
    </row>
    <row r="569" spans="14:14" x14ac:dyDescent="0.25">
      <c r="N569"/>
    </row>
    <row r="570" spans="14:14" x14ac:dyDescent="0.25">
      <c r="N570"/>
    </row>
    <row r="571" spans="14:14" x14ac:dyDescent="0.25">
      <c r="N571"/>
    </row>
    <row r="572" spans="14:14" x14ac:dyDescent="0.25">
      <c r="N572"/>
    </row>
    <row r="573" spans="14:14" x14ac:dyDescent="0.25">
      <c r="N573"/>
    </row>
    <row r="574" spans="14:14" x14ac:dyDescent="0.25">
      <c r="N574"/>
    </row>
    <row r="575" spans="14:14" x14ac:dyDescent="0.25">
      <c r="N575"/>
    </row>
    <row r="576" spans="14:14" x14ac:dyDescent="0.25">
      <c r="N576"/>
    </row>
    <row r="577" spans="14:14" x14ac:dyDescent="0.25">
      <c r="N577"/>
    </row>
    <row r="578" spans="14:14" x14ac:dyDescent="0.25">
      <c r="N578"/>
    </row>
    <row r="579" spans="14:14" x14ac:dyDescent="0.25">
      <c r="N579"/>
    </row>
    <row r="580" spans="14:14" x14ac:dyDescent="0.25">
      <c r="N580"/>
    </row>
    <row r="581" spans="14:14" x14ac:dyDescent="0.25">
      <c r="N581"/>
    </row>
    <row r="582" spans="14:14" x14ac:dyDescent="0.25">
      <c r="N582"/>
    </row>
    <row r="583" spans="14:14" x14ac:dyDescent="0.25">
      <c r="N583"/>
    </row>
    <row r="584" spans="14:14" x14ac:dyDescent="0.25">
      <c r="N584"/>
    </row>
    <row r="585" spans="14:14" x14ac:dyDescent="0.25">
      <c r="N585"/>
    </row>
    <row r="586" spans="14:14" x14ac:dyDescent="0.25">
      <c r="N586"/>
    </row>
    <row r="587" spans="14:14" x14ac:dyDescent="0.25">
      <c r="N587"/>
    </row>
    <row r="588" spans="14:14" x14ac:dyDescent="0.25">
      <c r="N588"/>
    </row>
    <row r="589" spans="14:14" x14ac:dyDescent="0.25">
      <c r="N589"/>
    </row>
    <row r="590" spans="14:14" x14ac:dyDescent="0.25">
      <c r="N590"/>
    </row>
    <row r="591" spans="14:14" x14ac:dyDescent="0.25">
      <c r="N591"/>
    </row>
    <row r="592" spans="14:14" x14ac:dyDescent="0.25">
      <c r="N592"/>
    </row>
    <row r="593" spans="14:14" x14ac:dyDescent="0.25">
      <c r="N593"/>
    </row>
    <row r="594" spans="14:14" x14ac:dyDescent="0.25">
      <c r="N594"/>
    </row>
    <row r="595" spans="14:14" x14ac:dyDescent="0.25">
      <c r="N595"/>
    </row>
    <row r="596" spans="14:14" x14ac:dyDescent="0.25">
      <c r="N596"/>
    </row>
    <row r="597" spans="14:14" x14ac:dyDescent="0.25">
      <c r="N597"/>
    </row>
    <row r="598" spans="14:14" x14ac:dyDescent="0.25">
      <c r="N598"/>
    </row>
    <row r="599" spans="14:14" x14ac:dyDescent="0.25">
      <c r="N599"/>
    </row>
    <row r="600" spans="14:14" x14ac:dyDescent="0.25">
      <c r="N600"/>
    </row>
    <row r="601" spans="14:14" x14ac:dyDescent="0.25">
      <c r="N601"/>
    </row>
    <row r="602" spans="14:14" x14ac:dyDescent="0.25">
      <c r="N602"/>
    </row>
    <row r="603" spans="14:14" x14ac:dyDescent="0.25">
      <c r="N603"/>
    </row>
    <row r="604" spans="14:14" x14ac:dyDescent="0.25">
      <c r="N604"/>
    </row>
    <row r="605" spans="14:14" x14ac:dyDescent="0.25">
      <c r="N605"/>
    </row>
    <row r="606" spans="14:14" x14ac:dyDescent="0.25">
      <c r="N606"/>
    </row>
    <row r="607" spans="14:14" x14ac:dyDescent="0.25">
      <c r="N607"/>
    </row>
    <row r="608" spans="14:14" x14ac:dyDescent="0.25">
      <c r="N608"/>
    </row>
    <row r="609" spans="14:14" x14ac:dyDescent="0.25">
      <c r="N609"/>
    </row>
    <row r="610" spans="14:14" x14ac:dyDescent="0.25">
      <c r="N610"/>
    </row>
    <row r="611" spans="14:14" x14ac:dyDescent="0.25">
      <c r="N611"/>
    </row>
    <row r="612" spans="14:14" x14ac:dyDescent="0.25">
      <c r="N612"/>
    </row>
    <row r="613" spans="14:14" x14ac:dyDescent="0.25">
      <c r="N613"/>
    </row>
    <row r="614" spans="14:14" x14ac:dyDescent="0.25">
      <c r="N614"/>
    </row>
    <row r="615" spans="14:14" x14ac:dyDescent="0.25">
      <c r="N615"/>
    </row>
    <row r="616" spans="14:14" x14ac:dyDescent="0.25">
      <c r="N616"/>
    </row>
    <row r="617" spans="14:14" x14ac:dyDescent="0.25">
      <c r="N617"/>
    </row>
    <row r="618" spans="14:14" x14ac:dyDescent="0.25">
      <c r="N618"/>
    </row>
    <row r="619" spans="14:14" x14ac:dyDescent="0.25">
      <c r="N619"/>
    </row>
    <row r="620" spans="14:14" x14ac:dyDescent="0.25">
      <c r="N620"/>
    </row>
    <row r="621" spans="14:14" x14ac:dyDescent="0.25">
      <c r="N621"/>
    </row>
    <row r="622" spans="14:14" x14ac:dyDescent="0.25">
      <c r="N622"/>
    </row>
    <row r="623" spans="14:14" x14ac:dyDescent="0.25">
      <c r="N623"/>
    </row>
    <row r="624" spans="14:14" x14ac:dyDescent="0.25">
      <c r="N624"/>
    </row>
    <row r="625" spans="14:14" x14ac:dyDescent="0.25">
      <c r="N625"/>
    </row>
    <row r="626" spans="14:14" x14ac:dyDescent="0.25">
      <c r="N626"/>
    </row>
    <row r="627" spans="14:14" x14ac:dyDescent="0.25">
      <c r="N627"/>
    </row>
    <row r="628" spans="14:14" x14ac:dyDescent="0.25">
      <c r="N628"/>
    </row>
    <row r="629" spans="14:14" x14ac:dyDescent="0.25">
      <c r="N629"/>
    </row>
    <row r="630" spans="14:14" x14ac:dyDescent="0.25">
      <c r="N630"/>
    </row>
    <row r="631" spans="14:14" x14ac:dyDescent="0.25">
      <c r="N631"/>
    </row>
    <row r="632" spans="14:14" x14ac:dyDescent="0.25">
      <c r="N632"/>
    </row>
    <row r="633" spans="14:14" x14ac:dyDescent="0.25">
      <c r="N633"/>
    </row>
    <row r="634" spans="14:14" x14ac:dyDescent="0.25">
      <c r="N634"/>
    </row>
    <row r="635" spans="14:14" x14ac:dyDescent="0.25">
      <c r="N635"/>
    </row>
    <row r="636" spans="14:14" x14ac:dyDescent="0.25">
      <c r="N636"/>
    </row>
    <row r="637" spans="14:14" x14ac:dyDescent="0.25">
      <c r="N637"/>
    </row>
    <row r="638" spans="14:14" x14ac:dyDescent="0.25">
      <c r="N638"/>
    </row>
    <row r="639" spans="14:14" x14ac:dyDescent="0.25">
      <c r="N639"/>
    </row>
    <row r="640" spans="14:14" x14ac:dyDescent="0.25">
      <c r="N640"/>
    </row>
    <row r="641" spans="14:14" x14ac:dyDescent="0.25">
      <c r="N641"/>
    </row>
    <row r="642" spans="14:14" x14ac:dyDescent="0.25">
      <c r="N642"/>
    </row>
    <row r="643" spans="14:14" x14ac:dyDescent="0.25">
      <c r="N643"/>
    </row>
    <row r="644" spans="14:14" x14ac:dyDescent="0.25">
      <c r="N644"/>
    </row>
    <row r="645" spans="14:14" x14ac:dyDescent="0.25">
      <c r="N645"/>
    </row>
    <row r="646" spans="14:14" x14ac:dyDescent="0.25">
      <c r="N646"/>
    </row>
    <row r="647" spans="14:14" x14ac:dyDescent="0.25">
      <c r="N647"/>
    </row>
    <row r="648" spans="14:14" x14ac:dyDescent="0.25">
      <c r="N648"/>
    </row>
    <row r="649" spans="14:14" x14ac:dyDescent="0.25">
      <c r="N649"/>
    </row>
    <row r="650" spans="14:14" x14ac:dyDescent="0.25">
      <c r="N650"/>
    </row>
    <row r="651" spans="14:14" x14ac:dyDescent="0.25">
      <c r="N651"/>
    </row>
    <row r="652" spans="14:14" x14ac:dyDescent="0.25">
      <c r="N652"/>
    </row>
    <row r="653" spans="14:14" x14ac:dyDescent="0.25">
      <c r="N653"/>
    </row>
    <row r="654" spans="14:14" x14ac:dyDescent="0.25">
      <c r="N654"/>
    </row>
    <row r="655" spans="14:14" x14ac:dyDescent="0.25">
      <c r="N655"/>
    </row>
    <row r="656" spans="14:14" x14ac:dyDescent="0.25">
      <c r="N656"/>
    </row>
    <row r="657" spans="14:14" x14ac:dyDescent="0.25">
      <c r="N657"/>
    </row>
    <row r="658" spans="14:14" x14ac:dyDescent="0.25">
      <c r="N658"/>
    </row>
    <row r="659" spans="14:14" x14ac:dyDescent="0.25">
      <c r="N659"/>
    </row>
    <row r="660" spans="14:14" x14ac:dyDescent="0.25">
      <c r="N660"/>
    </row>
    <row r="661" spans="14:14" x14ac:dyDescent="0.25">
      <c r="N661"/>
    </row>
    <row r="662" spans="14:14" x14ac:dyDescent="0.25">
      <c r="N662"/>
    </row>
    <row r="663" spans="14:14" x14ac:dyDescent="0.25">
      <c r="N663"/>
    </row>
    <row r="664" spans="14:14" x14ac:dyDescent="0.25">
      <c r="N664"/>
    </row>
    <row r="665" spans="14:14" x14ac:dyDescent="0.25">
      <c r="N665"/>
    </row>
    <row r="666" spans="14:14" x14ac:dyDescent="0.25">
      <c r="N666"/>
    </row>
    <row r="667" spans="14:14" x14ac:dyDescent="0.25">
      <c r="N667"/>
    </row>
    <row r="668" spans="14:14" x14ac:dyDescent="0.25">
      <c r="N668"/>
    </row>
    <row r="669" spans="14:14" x14ac:dyDescent="0.25">
      <c r="N669"/>
    </row>
    <row r="670" spans="14:14" x14ac:dyDescent="0.25">
      <c r="N670"/>
    </row>
    <row r="671" spans="14:14" x14ac:dyDescent="0.25">
      <c r="N671"/>
    </row>
    <row r="672" spans="14:14" x14ac:dyDescent="0.25">
      <c r="N672"/>
    </row>
    <row r="673" spans="14:14" x14ac:dyDescent="0.25">
      <c r="N673"/>
    </row>
    <row r="674" spans="14:14" x14ac:dyDescent="0.25">
      <c r="N674"/>
    </row>
    <row r="675" spans="14:14" x14ac:dyDescent="0.25">
      <c r="N675"/>
    </row>
    <row r="676" spans="14:14" x14ac:dyDescent="0.25">
      <c r="N676"/>
    </row>
    <row r="677" spans="14:14" x14ac:dyDescent="0.25">
      <c r="N677"/>
    </row>
    <row r="678" spans="14:14" x14ac:dyDescent="0.25">
      <c r="N678"/>
    </row>
    <row r="679" spans="14:14" x14ac:dyDescent="0.25">
      <c r="N679"/>
    </row>
    <row r="680" spans="14:14" x14ac:dyDescent="0.25">
      <c r="N680"/>
    </row>
    <row r="681" spans="14:14" x14ac:dyDescent="0.25">
      <c r="N681"/>
    </row>
    <row r="682" spans="14:14" x14ac:dyDescent="0.25">
      <c r="N682"/>
    </row>
    <row r="683" spans="14:14" x14ac:dyDescent="0.25">
      <c r="N683"/>
    </row>
    <row r="684" spans="14:14" x14ac:dyDescent="0.25">
      <c r="N684"/>
    </row>
    <row r="685" spans="14:14" x14ac:dyDescent="0.25">
      <c r="N685"/>
    </row>
    <row r="686" spans="14:14" x14ac:dyDescent="0.25">
      <c r="N686"/>
    </row>
    <row r="687" spans="14:14" x14ac:dyDescent="0.25">
      <c r="N687"/>
    </row>
    <row r="688" spans="14:14" x14ac:dyDescent="0.25">
      <c r="N688"/>
    </row>
    <row r="689" spans="14:14" x14ac:dyDescent="0.25">
      <c r="N689"/>
    </row>
    <row r="690" spans="14:14" x14ac:dyDescent="0.25">
      <c r="N690"/>
    </row>
    <row r="691" spans="14:14" x14ac:dyDescent="0.25">
      <c r="N691"/>
    </row>
    <row r="692" spans="14:14" x14ac:dyDescent="0.25">
      <c r="N692"/>
    </row>
    <row r="693" spans="14:14" x14ac:dyDescent="0.25">
      <c r="N693"/>
    </row>
    <row r="694" spans="14:14" x14ac:dyDescent="0.25">
      <c r="N694"/>
    </row>
    <row r="695" spans="14:14" x14ac:dyDescent="0.25">
      <c r="N695"/>
    </row>
    <row r="696" spans="14:14" x14ac:dyDescent="0.25">
      <c r="N696"/>
    </row>
    <row r="697" spans="14:14" x14ac:dyDescent="0.25">
      <c r="N697"/>
    </row>
    <row r="698" spans="14:14" x14ac:dyDescent="0.25">
      <c r="N698"/>
    </row>
    <row r="699" spans="14:14" x14ac:dyDescent="0.25">
      <c r="N699"/>
    </row>
    <row r="700" spans="14:14" x14ac:dyDescent="0.25">
      <c r="N700"/>
    </row>
    <row r="701" spans="14:14" x14ac:dyDescent="0.25">
      <c r="N701"/>
    </row>
    <row r="702" spans="14:14" x14ac:dyDescent="0.25">
      <c r="N702"/>
    </row>
    <row r="703" spans="14:14" x14ac:dyDescent="0.25">
      <c r="N703"/>
    </row>
    <row r="704" spans="14:14" x14ac:dyDescent="0.25">
      <c r="N704"/>
    </row>
    <row r="705" spans="14:14" x14ac:dyDescent="0.25">
      <c r="N705"/>
    </row>
    <row r="706" spans="14:14" x14ac:dyDescent="0.25">
      <c r="N706"/>
    </row>
    <row r="707" spans="14:14" x14ac:dyDescent="0.25">
      <c r="N707"/>
    </row>
    <row r="708" spans="14:14" x14ac:dyDescent="0.25">
      <c r="N708"/>
    </row>
    <row r="709" spans="14:14" x14ac:dyDescent="0.25">
      <c r="N709"/>
    </row>
    <row r="710" spans="14:14" x14ac:dyDescent="0.25">
      <c r="N710"/>
    </row>
    <row r="711" spans="14:14" x14ac:dyDescent="0.25">
      <c r="N711"/>
    </row>
    <row r="712" spans="14:14" x14ac:dyDescent="0.25">
      <c r="N712"/>
    </row>
    <row r="713" spans="14:14" x14ac:dyDescent="0.25">
      <c r="N713"/>
    </row>
    <row r="714" spans="14:14" x14ac:dyDescent="0.25">
      <c r="N714"/>
    </row>
    <row r="715" spans="14:14" x14ac:dyDescent="0.25">
      <c r="N715"/>
    </row>
    <row r="716" spans="14:14" x14ac:dyDescent="0.25">
      <c r="N716"/>
    </row>
    <row r="717" spans="14:14" x14ac:dyDescent="0.25">
      <c r="N717"/>
    </row>
    <row r="718" spans="14:14" x14ac:dyDescent="0.25">
      <c r="N718"/>
    </row>
    <row r="719" spans="14:14" x14ac:dyDescent="0.25">
      <c r="N719"/>
    </row>
    <row r="720" spans="14:14" x14ac:dyDescent="0.25">
      <c r="N720"/>
    </row>
    <row r="721" spans="14:14" x14ac:dyDescent="0.25">
      <c r="N721"/>
    </row>
    <row r="722" spans="14:14" x14ac:dyDescent="0.25">
      <c r="N722"/>
    </row>
    <row r="723" spans="14:14" x14ac:dyDescent="0.25">
      <c r="N723"/>
    </row>
    <row r="724" spans="14:14" x14ac:dyDescent="0.25">
      <c r="N724"/>
    </row>
    <row r="725" spans="14:14" x14ac:dyDescent="0.25">
      <c r="N725"/>
    </row>
    <row r="726" spans="14:14" x14ac:dyDescent="0.25">
      <c r="N726"/>
    </row>
    <row r="727" spans="14:14" x14ac:dyDescent="0.25">
      <c r="N727"/>
    </row>
    <row r="728" spans="14:14" x14ac:dyDescent="0.25">
      <c r="N728"/>
    </row>
    <row r="729" spans="14:14" x14ac:dyDescent="0.25">
      <c r="N729"/>
    </row>
    <row r="730" spans="14:14" x14ac:dyDescent="0.25">
      <c r="N730"/>
    </row>
    <row r="731" spans="14:14" x14ac:dyDescent="0.25">
      <c r="N731"/>
    </row>
    <row r="732" spans="14:14" x14ac:dyDescent="0.25">
      <c r="N732"/>
    </row>
    <row r="733" spans="14:14" x14ac:dyDescent="0.25">
      <c r="N733"/>
    </row>
    <row r="734" spans="14:14" x14ac:dyDescent="0.25">
      <c r="N734"/>
    </row>
    <row r="735" spans="14:14" x14ac:dyDescent="0.25">
      <c r="N735"/>
    </row>
    <row r="736" spans="14:14" x14ac:dyDescent="0.25">
      <c r="N736"/>
    </row>
    <row r="737" spans="14:14" x14ac:dyDescent="0.25">
      <c r="N737"/>
    </row>
    <row r="738" spans="14:14" x14ac:dyDescent="0.25">
      <c r="N738"/>
    </row>
    <row r="739" spans="14:14" x14ac:dyDescent="0.25">
      <c r="N739"/>
    </row>
    <row r="740" spans="14:14" x14ac:dyDescent="0.25">
      <c r="N740"/>
    </row>
    <row r="741" spans="14:14" x14ac:dyDescent="0.25">
      <c r="N741"/>
    </row>
    <row r="742" spans="14:14" x14ac:dyDescent="0.25">
      <c r="N742"/>
    </row>
    <row r="743" spans="14:14" x14ac:dyDescent="0.25">
      <c r="N743"/>
    </row>
    <row r="744" spans="14:14" x14ac:dyDescent="0.25">
      <c r="N744"/>
    </row>
    <row r="745" spans="14:14" x14ac:dyDescent="0.25">
      <c r="N745"/>
    </row>
    <row r="746" spans="14:14" x14ac:dyDescent="0.25">
      <c r="N746"/>
    </row>
    <row r="747" spans="14:14" x14ac:dyDescent="0.25">
      <c r="N747"/>
    </row>
    <row r="748" spans="14:14" x14ac:dyDescent="0.25">
      <c r="N748"/>
    </row>
    <row r="749" spans="14:14" x14ac:dyDescent="0.25">
      <c r="N749"/>
    </row>
    <row r="750" spans="14:14" x14ac:dyDescent="0.25">
      <c r="N750"/>
    </row>
    <row r="751" spans="14:14" x14ac:dyDescent="0.25">
      <c r="N751"/>
    </row>
    <row r="752" spans="14:14" x14ac:dyDescent="0.25">
      <c r="N752"/>
    </row>
    <row r="753" spans="14:14" x14ac:dyDescent="0.25">
      <c r="N753"/>
    </row>
    <row r="754" spans="14:14" x14ac:dyDescent="0.25">
      <c r="N754"/>
    </row>
    <row r="755" spans="14:14" x14ac:dyDescent="0.25">
      <c r="N755"/>
    </row>
    <row r="756" spans="14:14" x14ac:dyDescent="0.25">
      <c r="N756"/>
    </row>
    <row r="757" spans="14:14" x14ac:dyDescent="0.25">
      <c r="N757"/>
    </row>
    <row r="758" spans="14:14" x14ac:dyDescent="0.25">
      <c r="N758"/>
    </row>
    <row r="759" spans="14:14" x14ac:dyDescent="0.25">
      <c r="N759"/>
    </row>
    <row r="760" spans="14:14" x14ac:dyDescent="0.25">
      <c r="N760"/>
    </row>
    <row r="761" spans="14:14" x14ac:dyDescent="0.25">
      <c r="N761"/>
    </row>
    <row r="762" spans="14:14" x14ac:dyDescent="0.25">
      <c r="N762"/>
    </row>
    <row r="763" spans="14:14" x14ac:dyDescent="0.25">
      <c r="N763"/>
    </row>
    <row r="764" spans="14:14" x14ac:dyDescent="0.25">
      <c r="N764"/>
    </row>
    <row r="765" spans="14:14" x14ac:dyDescent="0.25">
      <c r="N765"/>
    </row>
    <row r="766" spans="14:14" x14ac:dyDescent="0.25">
      <c r="N766"/>
    </row>
    <row r="767" spans="14:14" x14ac:dyDescent="0.25">
      <c r="N767"/>
    </row>
    <row r="768" spans="14:14" x14ac:dyDescent="0.25">
      <c r="N768"/>
    </row>
    <row r="769" spans="14:14" x14ac:dyDescent="0.25">
      <c r="N769"/>
    </row>
    <row r="770" spans="14:14" x14ac:dyDescent="0.25">
      <c r="N770"/>
    </row>
    <row r="771" spans="14:14" x14ac:dyDescent="0.25">
      <c r="N771"/>
    </row>
    <row r="772" spans="14:14" x14ac:dyDescent="0.25">
      <c r="N772"/>
    </row>
    <row r="773" spans="14:14" x14ac:dyDescent="0.25">
      <c r="N773"/>
    </row>
    <row r="774" spans="14:14" x14ac:dyDescent="0.25">
      <c r="N774"/>
    </row>
    <row r="775" spans="14:14" x14ac:dyDescent="0.25">
      <c r="N775"/>
    </row>
    <row r="776" spans="14:14" x14ac:dyDescent="0.25">
      <c r="N776"/>
    </row>
    <row r="777" spans="14:14" x14ac:dyDescent="0.25">
      <c r="N777"/>
    </row>
    <row r="778" spans="14:14" x14ac:dyDescent="0.25">
      <c r="N778"/>
    </row>
    <row r="779" spans="14:14" x14ac:dyDescent="0.25">
      <c r="N779"/>
    </row>
    <row r="780" spans="14:14" x14ac:dyDescent="0.25">
      <c r="N780"/>
    </row>
    <row r="781" spans="14:14" x14ac:dyDescent="0.25">
      <c r="N781"/>
    </row>
    <row r="782" spans="14:14" x14ac:dyDescent="0.25">
      <c r="N782"/>
    </row>
    <row r="783" spans="14:14" x14ac:dyDescent="0.25">
      <c r="N783"/>
    </row>
    <row r="784" spans="14:14" x14ac:dyDescent="0.25">
      <c r="N784"/>
    </row>
    <row r="785" spans="14:14" x14ac:dyDescent="0.25">
      <c r="N785"/>
    </row>
    <row r="786" spans="14:14" x14ac:dyDescent="0.25">
      <c r="N786"/>
    </row>
    <row r="787" spans="14:14" x14ac:dyDescent="0.25">
      <c r="N787"/>
    </row>
    <row r="788" spans="14:14" x14ac:dyDescent="0.25">
      <c r="N788"/>
    </row>
    <row r="789" spans="14:14" x14ac:dyDescent="0.25">
      <c r="N789"/>
    </row>
    <row r="790" spans="14:14" x14ac:dyDescent="0.25">
      <c r="N790"/>
    </row>
    <row r="791" spans="14:14" x14ac:dyDescent="0.25">
      <c r="N791"/>
    </row>
    <row r="792" spans="14:14" x14ac:dyDescent="0.25">
      <c r="N792"/>
    </row>
    <row r="793" spans="14:14" x14ac:dyDescent="0.25">
      <c r="N793"/>
    </row>
    <row r="794" spans="14:14" x14ac:dyDescent="0.25">
      <c r="N794"/>
    </row>
    <row r="795" spans="14:14" x14ac:dyDescent="0.25">
      <c r="N795"/>
    </row>
    <row r="796" spans="14:14" x14ac:dyDescent="0.25">
      <c r="N796"/>
    </row>
    <row r="797" spans="14:14" x14ac:dyDescent="0.25">
      <c r="N797"/>
    </row>
    <row r="798" spans="14:14" x14ac:dyDescent="0.25">
      <c r="N798"/>
    </row>
    <row r="799" spans="14:14" x14ac:dyDescent="0.25">
      <c r="N799"/>
    </row>
    <row r="800" spans="14:14" x14ac:dyDescent="0.25">
      <c r="N800"/>
    </row>
    <row r="801" spans="14:14" x14ac:dyDescent="0.25">
      <c r="N801"/>
    </row>
    <row r="802" spans="14:14" x14ac:dyDescent="0.25">
      <c r="N802"/>
    </row>
    <row r="803" spans="14:14" x14ac:dyDescent="0.25">
      <c r="N803"/>
    </row>
    <row r="804" spans="14:14" x14ac:dyDescent="0.25">
      <c r="N804"/>
    </row>
    <row r="805" spans="14:14" x14ac:dyDescent="0.25">
      <c r="N805"/>
    </row>
    <row r="806" spans="14:14" x14ac:dyDescent="0.25">
      <c r="N806"/>
    </row>
    <row r="807" spans="14:14" x14ac:dyDescent="0.25">
      <c r="N807"/>
    </row>
    <row r="808" spans="14:14" x14ac:dyDescent="0.25">
      <c r="N808"/>
    </row>
    <row r="809" spans="14:14" x14ac:dyDescent="0.25">
      <c r="N809"/>
    </row>
    <row r="810" spans="14:14" x14ac:dyDescent="0.25">
      <c r="N810"/>
    </row>
    <row r="811" spans="14:14" x14ac:dyDescent="0.25">
      <c r="N811"/>
    </row>
    <row r="812" spans="14:14" x14ac:dyDescent="0.25">
      <c r="N812"/>
    </row>
    <row r="813" spans="14:14" x14ac:dyDescent="0.25">
      <c r="N813"/>
    </row>
    <row r="814" spans="14:14" x14ac:dyDescent="0.25">
      <c r="N814"/>
    </row>
    <row r="815" spans="14:14" x14ac:dyDescent="0.25">
      <c r="N815"/>
    </row>
    <row r="816" spans="14:14" x14ac:dyDescent="0.25">
      <c r="N816"/>
    </row>
    <row r="817" spans="14:14" x14ac:dyDescent="0.25">
      <c r="N817"/>
    </row>
    <row r="818" spans="14:14" x14ac:dyDescent="0.25">
      <c r="N818"/>
    </row>
    <row r="819" spans="14:14" x14ac:dyDescent="0.25">
      <c r="N819"/>
    </row>
    <row r="820" spans="14:14" x14ac:dyDescent="0.25">
      <c r="N820"/>
    </row>
    <row r="821" spans="14:14" x14ac:dyDescent="0.25">
      <c r="N821"/>
    </row>
    <row r="822" spans="14:14" x14ac:dyDescent="0.25">
      <c r="N822"/>
    </row>
    <row r="823" spans="14:14" x14ac:dyDescent="0.25">
      <c r="N823"/>
    </row>
    <row r="824" spans="14:14" x14ac:dyDescent="0.25">
      <c r="N824"/>
    </row>
    <row r="825" spans="14:14" x14ac:dyDescent="0.25">
      <c r="N825"/>
    </row>
    <row r="826" spans="14:14" x14ac:dyDescent="0.25">
      <c r="N826"/>
    </row>
    <row r="827" spans="14:14" x14ac:dyDescent="0.25">
      <c r="N827"/>
    </row>
    <row r="828" spans="14:14" x14ac:dyDescent="0.25">
      <c r="N828"/>
    </row>
    <row r="829" spans="14:14" x14ac:dyDescent="0.25">
      <c r="N829"/>
    </row>
    <row r="830" spans="14:14" x14ac:dyDescent="0.25">
      <c r="N830"/>
    </row>
    <row r="831" spans="14:14" x14ac:dyDescent="0.25">
      <c r="N831"/>
    </row>
    <row r="832" spans="14:14" x14ac:dyDescent="0.25">
      <c r="N832"/>
    </row>
    <row r="833" spans="14:14" x14ac:dyDescent="0.25">
      <c r="N833"/>
    </row>
    <row r="834" spans="14:14" x14ac:dyDescent="0.25">
      <c r="N834"/>
    </row>
    <row r="835" spans="14:14" x14ac:dyDescent="0.25">
      <c r="N835"/>
    </row>
    <row r="836" spans="14:14" x14ac:dyDescent="0.25">
      <c r="N836"/>
    </row>
    <row r="837" spans="14:14" x14ac:dyDescent="0.25">
      <c r="N837"/>
    </row>
    <row r="838" spans="14:14" x14ac:dyDescent="0.25">
      <c r="N838"/>
    </row>
    <row r="839" spans="14:14" x14ac:dyDescent="0.25">
      <c r="N839"/>
    </row>
    <row r="840" spans="14:14" x14ac:dyDescent="0.25">
      <c r="N840"/>
    </row>
    <row r="841" spans="14:14" x14ac:dyDescent="0.25">
      <c r="N841"/>
    </row>
    <row r="842" spans="14:14" x14ac:dyDescent="0.25">
      <c r="N842"/>
    </row>
    <row r="843" spans="14:14" x14ac:dyDescent="0.25">
      <c r="N843"/>
    </row>
    <row r="844" spans="14:14" x14ac:dyDescent="0.25">
      <c r="N844"/>
    </row>
    <row r="845" spans="14:14" x14ac:dyDescent="0.25">
      <c r="N845"/>
    </row>
    <row r="846" spans="14:14" x14ac:dyDescent="0.25">
      <c r="N846"/>
    </row>
    <row r="847" spans="14:14" x14ac:dyDescent="0.25">
      <c r="N847"/>
    </row>
    <row r="848" spans="14:14" x14ac:dyDescent="0.25">
      <c r="N848"/>
    </row>
    <row r="849" spans="14:14" x14ac:dyDescent="0.25">
      <c r="N849"/>
    </row>
    <row r="850" spans="14:14" x14ac:dyDescent="0.25">
      <c r="N850"/>
    </row>
    <row r="851" spans="14:14" x14ac:dyDescent="0.25">
      <c r="N851"/>
    </row>
    <row r="852" spans="14:14" x14ac:dyDescent="0.25">
      <c r="N852"/>
    </row>
    <row r="853" spans="14:14" x14ac:dyDescent="0.25">
      <c r="N853"/>
    </row>
    <row r="854" spans="14:14" x14ac:dyDescent="0.25">
      <c r="N854"/>
    </row>
    <row r="855" spans="14:14" x14ac:dyDescent="0.25">
      <c r="N855"/>
    </row>
    <row r="856" spans="14:14" x14ac:dyDescent="0.25">
      <c r="N856"/>
    </row>
    <row r="857" spans="14:14" x14ac:dyDescent="0.25">
      <c r="N857"/>
    </row>
    <row r="858" spans="14:14" x14ac:dyDescent="0.25">
      <c r="N858"/>
    </row>
    <row r="859" spans="14:14" x14ac:dyDescent="0.25">
      <c r="N859"/>
    </row>
    <row r="860" spans="14:14" x14ac:dyDescent="0.25">
      <c r="N860"/>
    </row>
    <row r="861" spans="14:14" x14ac:dyDescent="0.25">
      <c r="N861"/>
    </row>
    <row r="862" spans="14:14" x14ac:dyDescent="0.25">
      <c r="N862"/>
    </row>
    <row r="863" spans="14:14" x14ac:dyDescent="0.25">
      <c r="N863"/>
    </row>
    <row r="864" spans="14:14" x14ac:dyDescent="0.25">
      <c r="N864"/>
    </row>
    <row r="865" spans="14:14" x14ac:dyDescent="0.25">
      <c r="N865"/>
    </row>
    <row r="866" spans="14:14" x14ac:dyDescent="0.25">
      <c r="N866"/>
    </row>
    <row r="867" spans="14:14" x14ac:dyDescent="0.25">
      <c r="N867"/>
    </row>
    <row r="868" spans="14:14" x14ac:dyDescent="0.25">
      <c r="N868"/>
    </row>
    <row r="869" spans="14:14" x14ac:dyDescent="0.25">
      <c r="N869"/>
    </row>
    <row r="870" spans="14:14" x14ac:dyDescent="0.25">
      <c r="N870"/>
    </row>
    <row r="871" spans="14:14" x14ac:dyDescent="0.25">
      <c r="N871"/>
    </row>
    <row r="872" spans="14:14" x14ac:dyDescent="0.25">
      <c r="N872"/>
    </row>
    <row r="873" spans="14:14" x14ac:dyDescent="0.25">
      <c r="N873"/>
    </row>
    <row r="874" spans="14:14" x14ac:dyDescent="0.25">
      <c r="N874"/>
    </row>
    <row r="875" spans="14:14" x14ac:dyDescent="0.25">
      <c r="N875"/>
    </row>
    <row r="876" spans="14:14" x14ac:dyDescent="0.25">
      <c r="N876"/>
    </row>
    <row r="877" spans="14:14" x14ac:dyDescent="0.25">
      <c r="N877"/>
    </row>
    <row r="878" spans="14:14" x14ac:dyDescent="0.25">
      <c r="N878"/>
    </row>
    <row r="879" spans="14:14" x14ac:dyDescent="0.25">
      <c r="N879"/>
    </row>
    <row r="880" spans="14:14" x14ac:dyDescent="0.25">
      <c r="N880"/>
    </row>
    <row r="881" spans="14:14" x14ac:dyDescent="0.25">
      <c r="N881"/>
    </row>
    <row r="882" spans="14:14" x14ac:dyDescent="0.25">
      <c r="N882"/>
    </row>
    <row r="883" spans="14:14" x14ac:dyDescent="0.25">
      <c r="N883"/>
    </row>
    <row r="884" spans="14:14" x14ac:dyDescent="0.25">
      <c r="N884"/>
    </row>
    <row r="885" spans="14:14" x14ac:dyDescent="0.25">
      <c r="N885"/>
    </row>
    <row r="886" spans="14:14" x14ac:dyDescent="0.25">
      <c r="N886"/>
    </row>
    <row r="887" spans="14:14" x14ac:dyDescent="0.25">
      <c r="N887"/>
    </row>
    <row r="888" spans="14:14" x14ac:dyDescent="0.25">
      <c r="N888"/>
    </row>
    <row r="889" spans="14:14" x14ac:dyDescent="0.25">
      <c r="N889"/>
    </row>
    <row r="890" spans="14:14" x14ac:dyDescent="0.25">
      <c r="N890"/>
    </row>
    <row r="891" spans="14:14" x14ac:dyDescent="0.25">
      <c r="N891"/>
    </row>
    <row r="892" spans="14:14" x14ac:dyDescent="0.25">
      <c r="N892"/>
    </row>
    <row r="893" spans="14:14" x14ac:dyDescent="0.25">
      <c r="N893"/>
    </row>
    <row r="894" spans="14:14" x14ac:dyDescent="0.25">
      <c r="N894"/>
    </row>
    <row r="895" spans="14:14" x14ac:dyDescent="0.25">
      <c r="N895"/>
    </row>
    <row r="896" spans="14:14" x14ac:dyDescent="0.25">
      <c r="N896"/>
    </row>
    <row r="897" spans="14:14" x14ac:dyDescent="0.25">
      <c r="N897"/>
    </row>
    <row r="898" spans="14:14" x14ac:dyDescent="0.25">
      <c r="N898"/>
    </row>
    <row r="899" spans="14:14" x14ac:dyDescent="0.25">
      <c r="N899"/>
    </row>
    <row r="900" spans="14:14" x14ac:dyDescent="0.25">
      <c r="N900"/>
    </row>
    <row r="901" spans="14:14" x14ac:dyDescent="0.25">
      <c r="N901"/>
    </row>
    <row r="902" spans="14:14" x14ac:dyDescent="0.25">
      <c r="N902"/>
    </row>
    <row r="903" spans="14:14" x14ac:dyDescent="0.25">
      <c r="N903"/>
    </row>
    <row r="904" spans="14:14" x14ac:dyDescent="0.25">
      <c r="N904"/>
    </row>
    <row r="905" spans="14:14" x14ac:dyDescent="0.25">
      <c r="N905"/>
    </row>
    <row r="906" spans="14:14" x14ac:dyDescent="0.25">
      <c r="N906"/>
    </row>
    <row r="907" spans="14:14" x14ac:dyDescent="0.25">
      <c r="N907"/>
    </row>
    <row r="908" spans="14:14" x14ac:dyDescent="0.25">
      <c r="N908"/>
    </row>
    <row r="909" spans="14:14" x14ac:dyDescent="0.25">
      <c r="N909"/>
    </row>
    <row r="910" spans="14:14" x14ac:dyDescent="0.25">
      <c r="N910"/>
    </row>
    <row r="911" spans="14:14" x14ac:dyDescent="0.25">
      <c r="N911"/>
    </row>
    <row r="912" spans="14:14" x14ac:dyDescent="0.25">
      <c r="N912"/>
    </row>
    <row r="913" spans="14:14" x14ac:dyDescent="0.25">
      <c r="N913"/>
    </row>
    <row r="914" spans="14:14" x14ac:dyDescent="0.25">
      <c r="N914"/>
    </row>
    <row r="915" spans="14:14" x14ac:dyDescent="0.25">
      <c r="N915"/>
    </row>
    <row r="916" spans="14:14" x14ac:dyDescent="0.25">
      <c r="N916"/>
    </row>
    <row r="917" spans="14:14" x14ac:dyDescent="0.25">
      <c r="N917"/>
    </row>
    <row r="918" spans="14:14" x14ac:dyDescent="0.25">
      <c r="N918"/>
    </row>
    <row r="919" spans="14:14" x14ac:dyDescent="0.25">
      <c r="N919"/>
    </row>
    <row r="920" spans="14:14" x14ac:dyDescent="0.25">
      <c r="N920"/>
    </row>
    <row r="921" spans="14:14" x14ac:dyDescent="0.25">
      <c r="N921"/>
    </row>
    <row r="922" spans="14:14" x14ac:dyDescent="0.25">
      <c r="N922"/>
    </row>
    <row r="923" spans="14:14" x14ac:dyDescent="0.25">
      <c r="N923"/>
    </row>
    <row r="924" spans="14:14" x14ac:dyDescent="0.25">
      <c r="N924"/>
    </row>
    <row r="925" spans="14:14" x14ac:dyDescent="0.25">
      <c r="N925"/>
    </row>
    <row r="926" spans="14:14" x14ac:dyDescent="0.25">
      <c r="N926"/>
    </row>
    <row r="927" spans="14:14" x14ac:dyDescent="0.25">
      <c r="N927"/>
    </row>
    <row r="928" spans="14:14" x14ac:dyDescent="0.25">
      <c r="N928"/>
    </row>
    <row r="929" spans="14:14" x14ac:dyDescent="0.25">
      <c r="N929"/>
    </row>
    <row r="930" spans="14:14" x14ac:dyDescent="0.25">
      <c r="N930"/>
    </row>
    <row r="931" spans="14:14" x14ac:dyDescent="0.25">
      <c r="N931"/>
    </row>
    <row r="932" spans="14:14" x14ac:dyDescent="0.25">
      <c r="N932"/>
    </row>
    <row r="933" spans="14:14" x14ac:dyDescent="0.25">
      <c r="N933"/>
    </row>
    <row r="934" spans="14:14" x14ac:dyDescent="0.25">
      <c r="N934"/>
    </row>
    <row r="935" spans="14:14" x14ac:dyDescent="0.25">
      <c r="N935"/>
    </row>
    <row r="936" spans="14:14" x14ac:dyDescent="0.25">
      <c r="N936"/>
    </row>
    <row r="937" spans="14:14" x14ac:dyDescent="0.25">
      <c r="N937"/>
    </row>
    <row r="938" spans="14:14" x14ac:dyDescent="0.25">
      <c r="N938"/>
    </row>
    <row r="939" spans="14:14" x14ac:dyDescent="0.25">
      <c r="N939"/>
    </row>
    <row r="940" spans="14:14" x14ac:dyDescent="0.25">
      <c r="N940"/>
    </row>
    <row r="941" spans="14:14" x14ac:dyDescent="0.25">
      <c r="N941"/>
    </row>
    <row r="942" spans="14:14" x14ac:dyDescent="0.25">
      <c r="N942"/>
    </row>
    <row r="943" spans="14:14" x14ac:dyDescent="0.25">
      <c r="N943"/>
    </row>
    <row r="944" spans="14:14" x14ac:dyDescent="0.25">
      <c r="N944"/>
    </row>
    <row r="945" spans="14:14" x14ac:dyDescent="0.25">
      <c r="N945"/>
    </row>
    <row r="946" spans="14:14" x14ac:dyDescent="0.25">
      <c r="N946"/>
    </row>
    <row r="947" spans="14:14" x14ac:dyDescent="0.25">
      <c r="N947"/>
    </row>
    <row r="948" spans="14:14" x14ac:dyDescent="0.25">
      <c r="N948"/>
    </row>
    <row r="949" spans="14:14" x14ac:dyDescent="0.25">
      <c r="N949"/>
    </row>
    <row r="950" spans="14:14" x14ac:dyDescent="0.25">
      <c r="N950"/>
    </row>
    <row r="951" spans="14:14" x14ac:dyDescent="0.25">
      <c r="N951"/>
    </row>
    <row r="952" spans="14:14" x14ac:dyDescent="0.25">
      <c r="N952"/>
    </row>
    <row r="953" spans="14:14" x14ac:dyDescent="0.25">
      <c r="N953"/>
    </row>
    <row r="954" spans="14:14" x14ac:dyDescent="0.25">
      <c r="N954"/>
    </row>
    <row r="955" spans="14:14" x14ac:dyDescent="0.25">
      <c r="N955"/>
    </row>
    <row r="956" spans="14:14" x14ac:dyDescent="0.25">
      <c r="N956"/>
    </row>
    <row r="957" spans="14:14" x14ac:dyDescent="0.25">
      <c r="N957"/>
    </row>
    <row r="958" spans="14:14" x14ac:dyDescent="0.25">
      <c r="N958"/>
    </row>
    <row r="959" spans="14:14" x14ac:dyDescent="0.25">
      <c r="N959"/>
    </row>
    <row r="960" spans="14:14" x14ac:dyDescent="0.25">
      <c r="N960"/>
    </row>
    <row r="961" spans="14:14" x14ac:dyDescent="0.25">
      <c r="N961"/>
    </row>
    <row r="962" spans="14:14" x14ac:dyDescent="0.25">
      <c r="N962"/>
    </row>
    <row r="963" spans="14:14" x14ac:dyDescent="0.25">
      <c r="N963"/>
    </row>
    <row r="964" spans="14:14" x14ac:dyDescent="0.25">
      <c r="N964"/>
    </row>
    <row r="965" spans="14:14" x14ac:dyDescent="0.25">
      <c r="N965"/>
    </row>
    <row r="966" spans="14:14" x14ac:dyDescent="0.25">
      <c r="N966"/>
    </row>
    <row r="967" spans="14:14" x14ac:dyDescent="0.25">
      <c r="N967"/>
    </row>
    <row r="968" spans="14:14" x14ac:dyDescent="0.25">
      <c r="N968"/>
    </row>
    <row r="969" spans="14:14" x14ac:dyDescent="0.25">
      <c r="N969"/>
    </row>
    <row r="970" spans="14:14" x14ac:dyDescent="0.25">
      <c r="N970"/>
    </row>
    <row r="971" spans="14:14" x14ac:dyDescent="0.25">
      <c r="N971"/>
    </row>
    <row r="972" spans="14:14" x14ac:dyDescent="0.25">
      <c r="N972"/>
    </row>
    <row r="973" spans="14:14" x14ac:dyDescent="0.25">
      <c r="N973"/>
    </row>
    <row r="974" spans="14:14" x14ac:dyDescent="0.25">
      <c r="N974"/>
    </row>
    <row r="975" spans="14:14" x14ac:dyDescent="0.25">
      <c r="N975"/>
    </row>
    <row r="976" spans="14:14" x14ac:dyDescent="0.25">
      <c r="N976"/>
    </row>
    <row r="977" spans="14:14" x14ac:dyDescent="0.25">
      <c r="N977"/>
    </row>
    <row r="978" spans="14:14" x14ac:dyDescent="0.25">
      <c r="N978"/>
    </row>
    <row r="979" spans="14:14" x14ac:dyDescent="0.25">
      <c r="N979"/>
    </row>
    <row r="980" spans="14:14" x14ac:dyDescent="0.25">
      <c r="N980"/>
    </row>
    <row r="981" spans="14:14" x14ac:dyDescent="0.25">
      <c r="N981"/>
    </row>
    <row r="982" spans="14:14" x14ac:dyDescent="0.25">
      <c r="N982"/>
    </row>
    <row r="983" spans="14:14" x14ac:dyDescent="0.25">
      <c r="N983"/>
    </row>
    <row r="984" spans="14:14" x14ac:dyDescent="0.25">
      <c r="N984"/>
    </row>
    <row r="985" spans="14:14" x14ac:dyDescent="0.25">
      <c r="N985"/>
    </row>
    <row r="986" spans="14:14" x14ac:dyDescent="0.25">
      <c r="N986"/>
    </row>
    <row r="987" spans="14:14" x14ac:dyDescent="0.25">
      <c r="N987"/>
    </row>
    <row r="988" spans="14:14" x14ac:dyDescent="0.25">
      <c r="N988"/>
    </row>
    <row r="989" spans="14:14" x14ac:dyDescent="0.25">
      <c r="N989"/>
    </row>
    <row r="990" spans="14:14" x14ac:dyDescent="0.25">
      <c r="N990"/>
    </row>
    <row r="991" spans="14:14" x14ac:dyDescent="0.25">
      <c r="N991"/>
    </row>
    <row r="992" spans="14:14" x14ac:dyDescent="0.25">
      <c r="N992"/>
    </row>
    <row r="993" spans="14:14" x14ac:dyDescent="0.25">
      <c r="N993"/>
    </row>
    <row r="994" spans="14:14" x14ac:dyDescent="0.25">
      <c r="N994"/>
    </row>
    <row r="995" spans="14:14" x14ac:dyDescent="0.25">
      <c r="N995"/>
    </row>
    <row r="996" spans="14:14" x14ac:dyDescent="0.25">
      <c r="N996"/>
    </row>
    <row r="997" spans="14:14" x14ac:dyDescent="0.25">
      <c r="N997"/>
    </row>
    <row r="998" spans="14:14" x14ac:dyDescent="0.25">
      <c r="N998"/>
    </row>
    <row r="999" spans="14:14" x14ac:dyDescent="0.25">
      <c r="N999"/>
    </row>
  </sheetData>
  <sortState xmlns:xlrd2="http://schemas.microsoft.com/office/spreadsheetml/2017/richdata2" ref="B9:U46">
    <sortCondition ref="J9:J46"/>
    <sortCondition ref="F9:F46"/>
  </sortState>
  <phoneticPr fontId="3" type="noConversion"/>
  <conditionalFormatting sqref="A116:M117 A7:P115">
    <cfRule type="expression" priority="235" stopIfTrue="1">
      <formula>MOD(ROW(),2)=0</formula>
    </cfRule>
    <cfRule type="expression" priority="236" stopIfTrue="1">
      <formula>MOD(ROW(),2)&lt;&gt;0</formula>
    </cfRule>
  </conditionalFormatting>
  <conditionalFormatting sqref="M91 O75:O77 C8:F9 B10:H12 B71:L75 B76:G77 B34:M34 B35:H56 B69:H70 J69:L70 B13:O15 J10:O12 B16:H33 I21:I33 N78:O87 N16:O69 P8:P9 P31:P87 N89:O114 A8:A117 N88:P88 P89:P115 I76:L77 J16:M33 J35:M56 J59:J68 B80:L87 B90:L117">
    <cfRule type="expression" dxfId="2405" priority="233" stopIfTrue="1">
      <formula>MOD(ROW(),2)=0</formula>
    </cfRule>
    <cfRule type="expression" dxfId="2404" priority="234" stopIfTrue="1">
      <formula>MOD(ROW(),2)&lt;&gt;0</formula>
    </cfRule>
  </conditionalFormatting>
  <conditionalFormatting sqref="D57:H68 B57:B68 J57:L68">
    <cfRule type="expression" dxfId="2403" priority="231" stopIfTrue="1">
      <formula>MOD(ROW(),2)=0</formula>
    </cfRule>
    <cfRule type="expression" dxfId="2402" priority="232" stopIfTrue="1">
      <formula>MOD(ROW(),2)&lt;&gt;0</formula>
    </cfRule>
  </conditionalFormatting>
  <conditionalFormatting sqref="M57:M68">
    <cfRule type="expression" dxfId="2401" priority="229" stopIfTrue="1">
      <formula>MOD(ROW(),2)=0</formula>
    </cfRule>
    <cfRule type="expression" dxfId="2400" priority="230" stopIfTrue="1">
      <formula>MOD(ROW(),2)&lt;&gt;0</formula>
    </cfRule>
  </conditionalFormatting>
  <conditionalFormatting sqref="C57:C68">
    <cfRule type="expression" dxfId="2399" priority="227" stopIfTrue="1">
      <formula>MOD(ROW(),2)=0</formula>
    </cfRule>
    <cfRule type="expression" dxfId="2398" priority="228" stopIfTrue="1">
      <formula>MOD(ROW(),2)&lt;&gt;0</formula>
    </cfRule>
  </conditionalFormatting>
  <conditionalFormatting sqref="M69">
    <cfRule type="expression" dxfId="2397" priority="225" stopIfTrue="1">
      <formula>MOD(ROW(),2)=0</formula>
    </cfRule>
    <cfRule type="expression" dxfId="2396" priority="226" stopIfTrue="1">
      <formula>MOD(ROW(),2)&lt;&gt;0</formula>
    </cfRule>
  </conditionalFormatting>
  <conditionalFormatting sqref="N70:N72">
    <cfRule type="expression" dxfId="2395" priority="223" stopIfTrue="1">
      <formula>MOD(ROW(),2)=0</formula>
    </cfRule>
    <cfRule type="expression" dxfId="2394" priority="224" stopIfTrue="1">
      <formula>MOD(ROW(),2)&lt;&gt;0</formula>
    </cfRule>
  </conditionalFormatting>
  <conditionalFormatting sqref="N70:O70 N71:N72">
    <cfRule type="expression" dxfId="2393" priority="221" stopIfTrue="1">
      <formula>MOD(ROW(),2)=0</formula>
    </cfRule>
    <cfRule type="expression" dxfId="2392" priority="222" stopIfTrue="1">
      <formula>MOD(ROW(),2)&lt;&gt;0</formula>
    </cfRule>
  </conditionalFormatting>
  <conditionalFormatting sqref="M70">
    <cfRule type="expression" dxfId="2391" priority="219" stopIfTrue="1">
      <formula>MOD(ROW(),2)=0</formula>
    </cfRule>
    <cfRule type="expression" dxfId="2390" priority="220" stopIfTrue="1">
      <formula>MOD(ROW(),2)&lt;&gt;0</formula>
    </cfRule>
  </conditionalFormatting>
  <conditionalFormatting sqref="N71">
    <cfRule type="expression" dxfId="2389" priority="217" stopIfTrue="1">
      <formula>MOD(ROW(),2)=0</formula>
    </cfRule>
    <cfRule type="expression" dxfId="2388" priority="218" stopIfTrue="1">
      <formula>MOD(ROW(),2)&lt;&gt;0</formula>
    </cfRule>
  </conditionalFormatting>
  <conditionalFormatting sqref="N71:O71">
    <cfRule type="expression" dxfId="2387" priority="215" stopIfTrue="1">
      <formula>MOD(ROW(),2)=0</formula>
    </cfRule>
    <cfRule type="expression" dxfId="2386" priority="216" stopIfTrue="1">
      <formula>MOD(ROW(),2)&lt;&gt;0</formula>
    </cfRule>
  </conditionalFormatting>
  <conditionalFormatting sqref="M71">
    <cfRule type="expression" dxfId="2385" priority="213" stopIfTrue="1">
      <formula>MOD(ROW(),2)=0</formula>
    </cfRule>
    <cfRule type="expression" dxfId="2384" priority="214" stopIfTrue="1">
      <formula>MOD(ROW(),2)&lt;&gt;0</formula>
    </cfRule>
  </conditionalFormatting>
  <conditionalFormatting sqref="N72">
    <cfRule type="expression" dxfId="2383" priority="211" stopIfTrue="1">
      <formula>MOD(ROW(),2)=0</formula>
    </cfRule>
    <cfRule type="expression" dxfId="2382" priority="212" stopIfTrue="1">
      <formula>MOD(ROW(),2)&lt;&gt;0</formula>
    </cfRule>
  </conditionalFormatting>
  <conditionalFormatting sqref="N72:O72">
    <cfRule type="expression" dxfId="2381" priority="209" stopIfTrue="1">
      <formula>MOD(ROW(),2)=0</formula>
    </cfRule>
    <cfRule type="expression" dxfId="2380" priority="210" stopIfTrue="1">
      <formula>MOD(ROW(),2)&lt;&gt;0</formula>
    </cfRule>
  </conditionalFormatting>
  <conditionalFormatting sqref="M72">
    <cfRule type="expression" dxfId="2379" priority="207" stopIfTrue="1">
      <formula>MOD(ROW(),2)=0</formula>
    </cfRule>
    <cfRule type="expression" dxfId="2378" priority="208" stopIfTrue="1">
      <formula>MOD(ROW(),2)&lt;&gt;0</formula>
    </cfRule>
  </conditionalFormatting>
  <conditionalFormatting sqref="N73:N77">
    <cfRule type="expression" dxfId="2377" priority="205" stopIfTrue="1">
      <formula>MOD(ROW(),2)=0</formula>
    </cfRule>
    <cfRule type="expression" dxfId="2376" priority="206" stopIfTrue="1">
      <formula>MOD(ROW(),2)&lt;&gt;0</formula>
    </cfRule>
  </conditionalFormatting>
  <conditionalFormatting sqref="N73:O74 N75:N77">
    <cfRule type="expression" dxfId="2375" priority="203" stopIfTrue="1">
      <formula>MOD(ROW(),2)=0</formula>
    </cfRule>
    <cfRule type="expression" dxfId="2374" priority="204" stopIfTrue="1">
      <formula>MOD(ROW(),2)&lt;&gt;0</formula>
    </cfRule>
  </conditionalFormatting>
  <conditionalFormatting sqref="M73:M77">
    <cfRule type="expression" dxfId="2373" priority="201" stopIfTrue="1">
      <formula>MOD(ROW(),2)=0</formula>
    </cfRule>
    <cfRule type="expression" dxfId="2372" priority="202" stopIfTrue="1">
      <formula>MOD(ROW(),2)&lt;&gt;0</formula>
    </cfRule>
  </conditionalFormatting>
  <conditionalFormatting sqref="N85">
    <cfRule type="expression" dxfId="2371" priority="199" stopIfTrue="1">
      <formula>MOD(ROW(),2)=0</formula>
    </cfRule>
    <cfRule type="expression" dxfId="2370" priority="200" stopIfTrue="1">
      <formula>MOD(ROW(),2)&lt;&gt;0</formula>
    </cfRule>
  </conditionalFormatting>
  <conditionalFormatting sqref="N85:O85 P85:P86">
    <cfRule type="expression" dxfId="2369" priority="197" stopIfTrue="1">
      <formula>MOD(ROW(),2)=0</formula>
    </cfRule>
    <cfRule type="expression" dxfId="2368" priority="198" stopIfTrue="1">
      <formula>MOD(ROW(),2)&lt;&gt;0</formula>
    </cfRule>
  </conditionalFormatting>
  <conditionalFormatting sqref="M85">
    <cfRule type="expression" dxfId="2367" priority="195" stopIfTrue="1">
      <formula>MOD(ROW(),2)=0</formula>
    </cfRule>
    <cfRule type="expression" dxfId="2366" priority="196" stopIfTrue="1">
      <formula>MOD(ROW(),2)&lt;&gt;0</formula>
    </cfRule>
  </conditionalFormatting>
  <conditionalFormatting sqref="B78:L79">
    <cfRule type="expression" dxfId="2365" priority="193" stopIfTrue="1">
      <formula>MOD(ROW(),2)=0</formula>
    </cfRule>
    <cfRule type="expression" dxfId="2364" priority="194" stopIfTrue="1">
      <formula>MOD(ROW(),2)&lt;&gt;0</formula>
    </cfRule>
  </conditionalFormatting>
  <conditionalFormatting sqref="B89:L89">
    <cfRule type="expression" dxfId="2363" priority="191" stopIfTrue="1">
      <formula>MOD(ROW(),2)=0</formula>
    </cfRule>
    <cfRule type="expression" dxfId="2362" priority="192" stopIfTrue="1">
      <formula>MOD(ROW(),2)&lt;&gt;0</formula>
    </cfRule>
  </conditionalFormatting>
  <conditionalFormatting sqref="M78">
    <cfRule type="expression" dxfId="2361" priority="189" stopIfTrue="1">
      <formula>MOD(ROW(),2)=0</formula>
    </cfRule>
    <cfRule type="expression" dxfId="2360" priority="190" stopIfTrue="1">
      <formula>MOD(ROW(),2)&lt;&gt;0</formula>
    </cfRule>
  </conditionalFormatting>
  <conditionalFormatting sqref="M79">
    <cfRule type="expression" dxfId="2359" priority="187" stopIfTrue="1">
      <formula>MOD(ROW(),2)=0</formula>
    </cfRule>
    <cfRule type="expression" dxfId="2358" priority="188" stopIfTrue="1">
      <formula>MOD(ROW(),2)&lt;&gt;0</formula>
    </cfRule>
  </conditionalFormatting>
  <conditionalFormatting sqref="M80">
    <cfRule type="expression" dxfId="2357" priority="185" stopIfTrue="1">
      <formula>MOD(ROW(),2)=0</formula>
    </cfRule>
    <cfRule type="expression" dxfId="2356" priority="186" stopIfTrue="1">
      <formula>MOD(ROW(),2)&lt;&gt;0</formula>
    </cfRule>
  </conditionalFormatting>
  <conditionalFormatting sqref="M81:M85">
    <cfRule type="expression" dxfId="2355" priority="183" stopIfTrue="1">
      <formula>MOD(ROW(),2)=0</formula>
    </cfRule>
    <cfRule type="expression" dxfId="2354" priority="184" stopIfTrue="1">
      <formula>MOD(ROW(),2)&lt;&gt;0</formula>
    </cfRule>
  </conditionalFormatting>
  <conditionalFormatting sqref="M86">
    <cfRule type="expression" dxfId="2353" priority="181" stopIfTrue="1">
      <formula>MOD(ROW(),2)=0</formula>
    </cfRule>
    <cfRule type="expression" dxfId="2352" priority="182" stopIfTrue="1">
      <formula>MOD(ROW(),2)&lt;&gt;0</formula>
    </cfRule>
  </conditionalFormatting>
  <conditionalFormatting sqref="M87">
    <cfRule type="expression" dxfId="2351" priority="179" stopIfTrue="1">
      <formula>MOD(ROW(),2)=0</formula>
    </cfRule>
    <cfRule type="expression" dxfId="2350" priority="180" stopIfTrue="1">
      <formula>MOD(ROW(),2)&lt;&gt;0</formula>
    </cfRule>
  </conditionalFormatting>
  <conditionalFormatting sqref="M89">
    <cfRule type="expression" dxfId="2349" priority="177" stopIfTrue="1">
      <formula>MOD(ROW(),2)=0</formula>
    </cfRule>
    <cfRule type="expression" dxfId="2348" priority="178" stopIfTrue="1">
      <formula>MOD(ROW(),2)&lt;&gt;0</formula>
    </cfRule>
  </conditionalFormatting>
  <conditionalFormatting sqref="M90">
    <cfRule type="expression" dxfId="2347" priority="175" stopIfTrue="1">
      <formula>MOD(ROW(),2)=0</formula>
    </cfRule>
    <cfRule type="expression" dxfId="2346" priority="176" stopIfTrue="1">
      <formula>MOD(ROW(),2)&lt;&gt;0</formula>
    </cfRule>
  </conditionalFormatting>
  <conditionalFormatting sqref="M92">
    <cfRule type="expression" dxfId="2345" priority="173" stopIfTrue="1">
      <formula>MOD(ROW(),2)=0</formula>
    </cfRule>
    <cfRule type="expression" dxfId="2344" priority="174" stopIfTrue="1">
      <formula>MOD(ROW(),2)&lt;&gt;0</formula>
    </cfRule>
  </conditionalFormatting>
  <conditionalFormatting sqref="N93:O93">
    <cfRule type="expression" dxfId="2343" priority="171" stopIfTrue="1">
      <formula>MOD(ROW(),2)=0</formula>
    </cfRule>
    <cfRule type="expression" dxfId="2342" priority="172" stopIfTrue="1">
      <formula>MOD(ROW(),2)&lt;&gt;0</formula>
    </cfRule>
  </conditionalFormatting>
  <conditionalFormatting sqref="M93">
    <cfRule type="expression" dxfId="2341" priority="169" stopIfTrue="1">
      <formula>MOD(ROW(),2)=0</formula>
    </cfRule>
    <cfRule type="expression" dxfId="2340" priority="170" stopIfTrue="1">
      <formula>MOD(ROW(),2)&lt;&gt;0</formula>
    </cfRule>
  </conditionalFormatting>
  <conditionalFormatting sqref="N94:O94">
    <cfRule type="expression" dxfId="2339" priority="167" stopIfTrue="1">
      <formula>MOD(ROW(),2)=0</formula>
    </cfRule>
    <cfRule type="expression" dxfId="2338" priority="168" stopIfTrue="1">
      <formula>MOD(ROW(),2)&lt;&gt;0</formula>
    </cfRule>
  </conditionalFormatting>
  <conditionalFormatting sqref="M94">
    <cfRule type="expression" dxfId="2337" priority="165" stopIfTrue="1">
      <formula>MOD(ROW(),2)=0</formula>
    </cfRule>
    <cfRule type="expression" dxfId="2336" priority="166" stopIfTrue="1">
      <formula>MOD(ROW(),2)&lt;&gt;0</formula>
    </cfRule>
  </conditionalFormatting>
  <conditionalFormatting sqref="N95:O95">
    <cfRule type="expression" dxfId="2335" priority="163" stopIfTrue="1">
      <formula>MOD(ROW(),2)=0</formula>
    </cfRule>
    <cfRule type="expression" dxfId="2334" priority="164" stopIfTrue="1">
      <formula>MOD(ROW(),2)&lt;&gt;0</formula>
    </cfRule>
  </conditionalFormatting>
  <conditionalFormatting sqref="M95">
    <cfRule type="expression" dxfId="2333" priority="161" stopIfTrue="1">
      <formula>MOD(ROW(),2)=0</formula>
    </cfRule>
    <cfRule type="expression" dxfId="2332" priority="162" stopIfTrue="1">
      <formula>MOD(ROW(),2)&lt;&gt;0</formula>
    </cfRule>
  </conditionalFormatting>
  <conditionalFormatting sqref="N96:O96">
    <cfRule type="expression" dxfId="2331" priority="159" stopIfTrue="1">
      <formula>MOD(ROW(),2)=0</formula>
    </cfRule>
    <cfRule type="expression" dxfId="2330" priority="160" stopIfTrue="1">
      <formula>MOD(ROW(),2)&lt;&gt;0</formula>
    </cfRule>
  </conditionalFormatting>
  <conditionalFormatting sqref="M96">
    <cfRule type="expression" dxfId="2329" priority="157" stopIfTrue="1">
      <formula>MOD(ROW(),2)=0</formula>
    </cfRule>
    <cfRule type="expression" dxfId="2328" priority="158" stopIfTrue="1">
      <formula>MOD(ROW(),2)&lt;&gt;0</formula>
    </cfRule>
  </conditionalFormatting>
  <conditionalFormatting sqref="N97:O97">
    <cfRule type="expression" dxfId="2327" priority="155" stopIfTrue="1">
      <formula>MOD(ROW(),2)=0</formula>
    </cfRule>
    <cfRule type="expression" dxfId="2326" priority="156" stopIfTrue="1">
      <formula>MOD(ROW(),2)&lt;&gt;0</formula>
    </cfRule>
  </conditionalFormatting>
  <conditionalFormatting sqref="M97">
    <cfRule type="expression" dxfId="2325" priority="153" stopIfTrue="1">
      <formula>MOD(ROW(),2)=0</formula>
    </cfRule>
    <cfRule type="expression" dxfId="2324" priority="154" stopIfTrue="1">
      <formula>MOD(ROW(),2)&lt;&gt;0</formula>
    </cfRule>
  </conditionalFormatting>
  <conditionalFormatting sqref="N98:O98">
    <cfRule type="expression" dxfId="2323" priority="151" stopIfTrue="1">
      <formula>MOD(ROW(),2)=0</formula>
    </cfRule>
    <cfRule type="expression" dxfId="2322" priority="152" stopIfTrue="1">
      <formula>MOD(ROW(),2)&lt;&gt;0</formula>
    </cfRule>
  </conditionalFormatting>
  <conditionalFormatting sqref="M98">
    <cfRule type="expression" dxfId="2321" priority="149" stopIfTrue="1">
      <formula>MOD(ROW(),2)=0</formula>
    </cfRule>
    <cfRule type="expression" dxfId="2320" priority="150" stopIfTrue="1">
      <formula>MOD(ROW(),2)&lt;&gt;0</formula>
    </cfRule>
  </conditionalFormatting>
  <conditionalFormatting sqref="N99:O99">
    <cfRule type="expression" dxfId="2319" priority="147" stopIfTrue="1">
      <formula>MOD(ROW(),2)=0</formula>
    </cfRule>
    <cfRule type="expression" dxfId="2318" priority="148" stopIfTrue="1">
      <formula>MOD(ROW(),2)&lt;&gt;0</formula>
    </cfRule>
  </conditionalFormatting>
  <conditionalFormatting sqref="M99">
    <cfRule type="expression" dxfId="2317" priority="145" stopIfTrue="1">
      <formula>MOD(ROW(),2)=0</formula>
    </cfRule>
    <cfRule type="expression" dxfId="2316" priority="146" stopIfTrue="1">
      <formula>MOD(ROW(),2)&lt;&gt;0</formula>
    </cfRule>
  </conditionalFormatting>
  <conditionalFormatting sqref="N100:O100">
    <cfRule type="expression" dxfId="2315" priority="143" stopIfTrue="1">
      <formula>MOD(ROW(),2)=0</formula>
    </cfRule>
    <cfRule type="expression" dxfId="2314" priority="144" stopIfTrue="1">
      <formula>MOD(ROW(),2)&lt;&gt;0</formula>
    </cfRule>
  </conditionalFormatting>
  <conditionalFormatting sqref="M100">
    <cfRule type="expression" dxfId="2313" priority="141" stopIfTrue="1">
      <formula>MOD(ROW(),2)=0</formula>
    </cfRule>
    <cfRule type="expression" dxfId="2312" priority="142" stopIfTrue="1">
      <formula>MOD(ROW(),2)&lt;&gt;0</formula>
    </cfRule>
  </conditionalFormatting>
  <conditionalFormatting sqref="N101:O101">
    <cfRule type="expression" dxfId="2311" priority="139" stopIfTrue="1">
      <formula>MOD(ROW(),2)=0</formula>
    </cfRule>
    <cfRule type="expression" dxfId="2310" priority="140" stopIfTrue="1">
      <formula>MOD(ROW(),2)&lt;&gt;0</formula>
    </cfRule>
  </conditionalFormatting>
  <conditionalFormatting sqref="M101">
    <cfRule type="expression" dxfId="2309" priority="137" stopIfTrue="1">
      <formula>MOD(ROW(),2)=0</formula>
    </cfRule>
    <cfRule type="expression" dxfId="2308" priority="138" stopIfTrue="1">
      <formula>MOD(ROW(),2)&lt;&gt;0</formula>
    </cfRule>
  </conditionalFormatting>
  <conditionalFormatting sqref="N102:O102">
    <cfRule type="expression" dxfId="2307" priority="135" stopIfTrue="1">
      <formula>MOD(ROW(),2)=0</formula>
    </cfRule>
    <cfRule type="expression" dxfId="2306" priority="136" stopIfTrue="1">
      <formula>MOD(ROW(),2)&lt;&gt;0</formula>
    </cfRule>
  </conditionalFormatting>
  <conditionalFormatting sqref="M102">
    <cfRule type="expression" dxfId="2305" priority="133" stopIfTrue="1">
      <formula>MOD(ROW(),2)=0</formula>
    </cfRule>
    <cfRule type="expression" dxfId="2304" priority="134" stopIfTrue="1">
      <formula>MOD(ROW(),2)&lt;&gt;0</formula>
    </cfRule>
  </conditionalFormatting>
  <conditionalFormatting sqref="N103:O103">
    <cfRule type="expression" dxfId="2303" priority="131" stopIfTrue="1">
      <formula>MOD(ROW(),2)=0</formula>
    </cfRule>
    <cfRule type="expression" dxfId="2302" priority="132" stopIfTrue="1">
      <formula>MOD(ROW(),2)&lt;&gt;0</formula>
    </cfRule>
  </conditionalFormatting>
  <conditionalFormatting sqref="M103">
    <cfRule type="expression" dxfId="2301" priority="129" stopIfTrue="1">
      <formula>MOD(ROW(),2)=0</formula>
    </cfRule>
    <cfRule type="expression" dxfId="2300" priority="130" stopIfTrue="1">
      <formula>MOD(ROW(),2)&lt;&gt;0</formula>
    </cfRule>
  </conditionalFormatting>
  <conditionalFormatting sqref="N104:O104">
    <cfRule type="expression" dxfId="2299" priority="127" stopIfTrue="1">
      <formula>MOD(ROW(),2)=0</formula>
    </cfRule>
    <cfRule type="expression" dxfId="2298" priority="128" stopIfTrue="1">
      <formula>MOD(ROW(),2)&lt;&gt;0</formula>
    </cfRule>
  </conditionalFormatting>
  <conditionalFormatting sqref="M104">
    <cfRule type="expression" dxfId="2297" priority="125" stopIfTrue="1">
      <formula>MOD(ROW(),2)=0</formula>
    </cfRule>
    <cfRule type="expression" dxfId="2296" priority="126" stopIfTrue="1">
      <formula>MOD(ROW(),2)&lt;&gt;0</formula>
    </cfRule>
  </conditionalFormatting>
  <conditionalFormatting sqref="N105:O105">
    <cfRule type="expression" dxfId="2295" priority="123" stopIfTrue="1">
      <formula>MOD(ROW(),2)=0</formula>
    </cfRule>
    <cfRule type="expression" dxfId="2294" priority="124" stopIfTrue="1">
      <formula>MOD(ROW(),2)&lt;&gt;0</formula>
    </cfRule>
  </conditionalFormatting>
  <conditionalFormatting sqref="M105">
    <cfRule type="expression" dxfId="2293" priority="121" stopIfTrue="1">
      <formula>MOD(ROW(),2)=0</formula>
    </cfRule>
    <cfRule type="expression" dxfId="2292" priority="122" stopIfTrue="1">
      <formula>MOD(ROW(),2)&lt;&gt;0</formula>
    </cfRule>
  </conditionalFormatting>
  <conditionalFormatting sqref="N106:O106">
    <cfRule type="expression" dxfId="2291" priority="119" stopIfTrue="1">
      <formula>MOD(ROW(),2)=0</formula>
    </cfRule>
    <cfRule type="expression" dxfId="2290" priority="120" stopIfTrue="1">
      <formula>MOD(ROW(),2)&lt;&gt;0</formula>
    </cfRule>
  </conditionalFormatting>
  <conditionalFormatting sqref="M106">
    <cfRule type="expression" dxfId="2289" priority="117" stopIfTrue="1">
      <formula>MOD(ROW(),2)=0</formula>
    </cfRule>
    <cfRule type="expression" dxfId="2288" priority="118" stopIfTrue="1">
      <formula>MOD(ROW(),2)&lt;&gt;0</formula>
    </cfRule>
  </conditionalFormatting>
  <conditionalFormatting sqref="N107:O107">
    <cfRule type="expression" dxfId="2287" priority="115" stopIfTrue="1">
      <formula>MOD(ROW(),2)=0</formula>
    </cfRule>
    <cfRule type="expression" dxfId="2286" priority="116" stopIfTrue="1">
      <formula>MOD(ROW(),2)&lt;&gt;0</formula>
    </cfRule>
  </conditionalFormatting>
  <conditionalFormatting sqref="M107">
    <cfRule type="expression" dxfId="2285" priority="113" stopIfTrue="1">
      <formula>MOD(ROW(),2)=0</formula>
    </cfRule>
    <cfRule type="expression" dxfId="2284" priority="114" stopIfTrue="1">
      <formula>MOD(ROW(),2)&lt;&gt;0</formula>
    </cfRule>
  </conditionalFormatting>
  <conditionalFormatting sqref="N108:O108">
    <cfRule type="expression" dxfId="2283" priority="111" stopIfTrue="1">
      <formula>MOD(ROW(),2)=0</formula>
    </cfRule>
    <cfRule type="expression" dxfId="2282" priority="112" stopIfTrue="1">
      <formula>MOD(ROW(),2)&lt;&gt;0</formula>
    </cfRule>
  </conditionalFormatting>
  <conditionalFormatting sqref="M108">
    <cfRule type="expression" dxfId="2281" priority="109" stopIfTrue="1">
      <formula>MOD(ROW(),2)=0</formula>
    </cfRule>
    <cfRule type="expression" dxfId="2280" priority="110" stopIfTrue="1">
      <formula>MOD(ROW(),2)&lt;&gt;0</formula>
    </cfRule>
  </conditionalFormatting>
  <conditionalFormatting sqref="N109:O109">
    <cfRule type="expression" dxfId="2279" priority="107" stopIfTrue="1">
      <formula>MOD(ROW(),2)=0</formula>
    </cfRule>
    <cfRule type="expression" dxfId="2278" priority="108" stopIfTrue="1">
      <formula>MOD(ROW(),2)&lt;&gt;0</formula>
    </cfRule>
  </conditionalFormatting>
  <conditionalFormatting sqref="M109">
    <cfRule type="expression" dxfId="2277" priority="105" stopIfTrue="1">
      <formula>MOD(ROW(),2)=0</formula>
    </cfRule>
    <cfRule type="expression" dxfId="2276" priority="106" stopIfTrue="1">
      <formula>MOD(ROW(),2)&lt;&gt;0</formula>
    </cfRule>
  </conditionalFormatting>
  <conditionalFormatting sqref="N110:O110">
    <cfRule type="expression" dxfId="2275" priority="103" stopIfTrue="1">
      <formula>MOD(ROW(),2)=0</formula>
    </cfRule>
    <cfRule type="expression" dxfId="2274" priority="104" stopIfTrue="1">
      <formula>MOD(ROW(),2)&lt;&gt;0</formula>
    </cfRule>
  </conditionalFormatting>
  <conditionalFormatting sqref="M110">
    <cfRule type="expression" dxfId="2273" priority="101" stopIfTrue="1">
      <formula>MOD(ROW(),2)=0</formula>
    </cfRule>
    <cfRule type="expression" dxfId="2272" priority="102" stopIfTrue="1">
      <formula>MOD(ROW(),2)&lt;&gt;0</formula>
    </cfRule>
  </conditionalFormatting>
  <conditionalFormatting sqref="N111:O111">
    <cfRule type="expression" dxfId="2271" priority="99" stopIfTrue="1">
      <formula>MOD(ROW(),2)=0</formula>
    </cfRule>
    <cfRule type="expression" dxfId="2270" priority="100" stopIfTrue="1">
      <formula>MOD(ROW(),2)&lt;&gt;0</formula>
    </cfRule>
  </conditionalFormatting>
  <conditionalFormatting sqref="M111">
    <cfRule type="expression" dxfId="2269" priority="97" stopIfTrue="1">
      <formula>MOD(ROW(),2)=0</formula>
    </cfRule>
    <cfRule type="expression" dxfId="2268" priority="98" stopIfTrue="1">
      <formula>MOD(ROW(),2)&lt;&gt;0</formula>
    </cfRule>
  </conditionalFormatting>
  <conditionalFormatting sqref="N112:O112">
    <cfRule type="expression" dxfId="2267" priority="95" stopIfTrue="1">
      <formula>MOD(ROW(),2)=0</formula>
    </cfRule>
    <cfRule type="expression" dxfId="2266" priority="96" stopIfTrue="1">
      <formula>MOD(ROW(),2)&lt;&gt;0</formula>
    </cfRule>
  </conditionalFormatting>
  <conditionalFormatting sqref="M112">
    <cfRule type="expression" dxfId="2265" priority="93" stopIfTrue="1">
      <formula>MOD(ROW(),2)=0</formula>
    </cfRule>
    <cfRule type="expression" dxfId="2264" priority="94" stopIfTrue="1">
      <formula>MOD(ROW(),2)&lt;&gt;0</formula>
    </cfRule>
  </conditionalFormatting>
  <conditionalFormatting sqref="M113">
    <cfRule type="expression" dxfId="2263" priority="91" stopIfTrue="1">
      <formula>MOD(ROW(),2)=0</formula>
    </cfRule>
    <cfRule type="expression" dxfId="2262" priority="92" stopIfTrue="1">
      <formula>MOD(ROW(),2)&lt;&gt;0</formula>
    </cfRule>
  </conditionalFormatting>
  <conditionalFormatting sqref="M114">
    <cfRule type="expression" dxfId="2261" priority="89" stopIfTrue="1">
      <formula>MOD(ROW(),2)=0</formula>
    </cfRule>
    <cfRule type="expression" dxfId="2260" priority="90" stopIfTrue="1">
      <formula>MOD(ROW(),2)&lt;&gt;0</formula>
    </cfRule>
  </conditionalFormatting>
  <conditionalFormatting sqref="N113:O113">
    <cfRule type="expression" dxfId="2259" priority="87" stopIfTrue="1">
      <formula>MOD(ROW(),2)=0</formula>
    </cfRule>
    <cfRule type="expression" dxfId="2258" priority="88" stopIfTrue="1">
      <formula>MOD(ROW(),2)&lt;&gt;0</formula>
    </cfRule>
  </conditionalFormatting>
  <conditionalFormatting sqref="N114:O114">
    <cfRule type="expression" dxfId="2257" priority="85" stopIfTrue="1">
      <formula>MOD(ROW(),2)=0</formula>
    </cfRule>
    <cfRule type="expression" dxfId="2256" priority="86" stopIfTrue="1">
      <formula>MOD(ROW(),2)&lt;&gt;0</formula>
    </cfRule>
  </conditionalFormatting>
  <conditionalFormatting sqref="M115">
    <cfRule type="expression" dxfId="2255" priority="83" stopIfTrue="1">
      <formula>MOD(ROW(),2)=0</formula>
    </cfRule>
    <cfRule type="expression" dxfId="2254" priority="84" stopIfTrue="1">
      <formula>MOD(ROW(),2)&lt;&gt;0</formula>
    </cfRule>
  </conditionalFormatting>
  <conditionalFormatting sqref="N115:O115">
    <cfRule type="expression" dxfId="2253" priority="81" stopIfTrue="1">
      <formula>MOD(ROW(),2)=0</formula>
    </cfRule>
    <cfRule type="expression" dxfId="2252" priority="82" stopIfTrue="1">
      <formula>MOD(ROW(),2)&lt;&gt;0</formula>
    </cfRule>
  </conditionalFormatting>
  <conditionalFormatting sqref="M116">
    <cfRule type="expression" dxfId="2251" priority="79" stopIfTrue="1">
      <formula>MOD(ROW(),2)=0</formula>
    </cfRule>
    <cfRule type="expression" dxfId="2250" priority="80" stopIfTrue="1">
      <formula>MOD(ROW(),2)&lt;&gt;0</formula>
    </cfRule>
  </conditionalFormatting>
  <conditionalFormatting sqref="M117">
    <cfRule type="expression" dxfId="2249" priority="77" stopIfTrue="1">
      <formula>MOD(ROW(),2)=0</formula>
    </cfRule>
    <cfRule type="expression" dxfId="2248" priority="78" stopIfTrue="1">
      <formula>MOD(ROW(),2)&lt;&gt;0</formula>
    </cfRule>
  </conditionalFormatting>
  <conditionalFormatting sqref="M82:M83">
    <cfRule type="expression" dxfId="2247" priority="75" stopIfTrue="1">
      <formula>MOD(ROW(),2)=0</formula>
    </cfRule>
    <cfRule type="expression" dxfId="2246" priority="76" stopIfTrue="1">
      <formula>MOD(ROW(),2)&lt;&gt;0</formula>
    </cfRule>
  </conditionalFormatting>
  <conditionalFormatting sqref="N82:O83 P82:P86">
    <cfRule type="expression" dxfId="2245" priority="73" stopIfTrue="1">
      <formula>MOD(ROW(),2)=0</formula>
    </cfRule>
    <cfRule type="expression" dxfId="2244" priority="74" stopIfTrue="1">
      <formula>MOD(ROW(),2)&lt;&gt;0</formula>
    </cfRule>
  </conditionalFormatting>
  <conditionalFormatting sqref="M84">
    <cfRule type="expression" dxfId="2243" priority="71" stopIfTrue="1">
      <formula>MOD(ROW(),2)=0</formula>
    </cfRule>
    <cfRule type="expression" dxfId="2242" priority="72" stopIfTrue="1">
      <formula>MOD(ROW(),2)&lt;&gt;0</formula>
    </cfRule>
  </conditionalFormatting>
  <conditionalFormatting sqref="N84:P84">
    <cfRule type="expression" dxfId="2241" priority="69" stopIfTrue="1">
      <formula>MOD(ROW(),2)=0</formula>
    </cfRule>
    <cfRule type="expression" dxfId="2240" priority="70" stopIfTrue="1">
      <formula>MOD(ROW(),2)&lt;&gt;0</formula>
    </cfRule>
  </conditionalFormatting>
  <conditionalFormatting sqref="B8:B9">
    <cfRule type="expression" dxfId="2239" priority="67" stopIfTrue="1">
      <formula>MOD(ROW(),2)=0</formula>
    </cfRule>
    <cfRule type="expression" dxfId="2238" priority="68" stopIfTrue="1">
      <formula>MOD(ROW(),2)&lt;&gt;0</formula>
    </cfRule>
  </conditionalFormatting>
  <conditionalFormatting sqref="M8:O9">
    <cfRule type="expression" dxfId="2237" priority="65" stopIfTrue="1">
      <formula>MOD(ROW(),2)=0</formula>
    </cfRule>
    <cfRule type="expression" dxfId="2236" priority="66" stopIfTrue="1">
      <formula>MOD(ROW(),2)&lt;&gt;0</formula>
    </cfRule>
  </conditionalFormatting>
  <conditionalFormatting sqref="G8:H9 J8:L9 J10:J12 J14:J15 J34:J38 J47:J58 J78 J82 J84:J85 J88:J99">
    <cfRule type="expression" dxfId="2235" priority="63" stopIfTrue="1">
      <formula>MOD(ROW(),2)=0</formula>
    </cfRule>
    <cfRule type="expression" dxfId="2234" priority="64" stopIfTrue="1">
      <formula>MOD(ROW(),2)&lt;&gt;0</formula>
    </cfRule>
  </conditionalFormatting>
  <conditionalFormatting sqref="H76:H77">
    <cfRule type="expression" dxfId="2233" priority="61" stopIfTrue="1">
      <formula>MOD(ROW(),2)=0</formula>
    </cfRule>
    <cfRule type="expression" dxfId="2232" priority="62" stopIfTrue="1">
      <formula>MOD(ROW(),2)&lt;&gt;0</formula>
    </cfRule>
  </conditionalFormatting>
  <conditionalFormatting sqref="I8:I10">
    <cfRule type="expression" dxfId="2231" priority="59" stopIfTrue="1">
      <formula>MOD(ROW(),2)=0</formula>
    </cfRule>
    <cfRule type="expression" dxfId="2230" priority="60" stopIfTrue="1">
      <formula>MOD(ROW(),2)&lt;&gt;0</formula>
    </cfRule>
  </conditionalFormatting>
  <conditionalFormatting sqref="I11:I12">
    <cfRule type="expression" dxfId="2229" priority="57" stopIfTrue="1">
      <formula>MOD(ROW(),2)=0</formula>
    </cfRule>
    <cfRule type="expression" dxfId="2228" priority="58" stopIfTrue="1">
      <formula>MOD(ROW(),2)&lt;&gt;0</formula>
    </cfRule>
  </conditionalFormatting>
  <conditionalFormatting sqref="I16:I20">
    <cfRule type="expression" dxfId="2227" priority="55" stopIfTrue="1">
      <formula>MOD(ROW(),2)=0</formula>
    </cfRule>
    <cfRule type="expression" dxfId="2226" priority="56" stopIfTrue="1">
      <formula>MOD(ROW(),2)&lt;&gt;0</formula>
    </cfRule>
  </conditionalFormatting>
  <conditionalFormatting sqref="I35:I58">
    <cfRule type="expression" dxfId="2225" priority="53" stopIfTrue="1">
      <formula>MOD(ROW(),2)=0</formula>
    </cfRule>
    <cfRule type="expression" dxfId="2224" priority="54" stopIfTrue="1">
      <formula>MOD(ROW(),2)&lt;&gt;0</formula>
    </cfRule>
  </conditionalFormatting>
  <conditionalFormatting sqref="I59:I70">
    <cfRule type="expression" dxfId="2223" priority="51" stopIfTrue="1">
      <formula>MOD(ROW(),2)=0</formula>
    </cfRule>
    <cfRule type="expression" dxfId="2222" priority="52" stopIfTrue="1">
      <formula>MOD(ROW(),2)&lt;&gt;0</formula>
    </cfRule>
  </conditionalFormatting>
  <conditionalFormatting sqref="I69:I70">
    <cfRule type="expression" dxfId="2221" priority="49" stopIfTrue="1">
      <formula>MOD(ROW(),2)=0</formula>
    </cfRule>
    <cfRule type="expression" dxfId="2220" priority="50" stopIfTrue="1">
      <formula>MOD(ROW(),2)&lt;&gt;0</formula>
    </cfRule>
  </conditionalFormatting>
  <conditionalFormatting sqref="I59:I68">
    <cfRule type="expression" dxfId="2219" priority="47" stopIfTrue="1">
      <formula>MOD(ROW(),2)=0</formula>
    </cfRule>
    <cfRule type="expression" dxfId="2218" priority="48" stopIfTrue="1">
      <formula>MOD(ROW(),2)&lt;&gt;0</formula>
    </cfRule>
  </conditionalFormatting>
  <conditionalFormatting sqref="P13">
    <cfRule type="expression" dxfId="2217" priority="45" stopIfTrue="1">
      <formula>MOD(ROW(),2)=0</formula>
    </cfRule>
    <cfRule type="expression" dxfId="2216" priority="46" stopIfTrue="1">
      <formula>MOD(ROW(),2)&lt;&gt;0</formula>
    </cfRule>
  </conditionalFormatting>
  <conditionalFormatting sqref="N13:O13">
    <cfRule type="expression" dxfId="2215" priority="43" stopIfTrue="1">
      <formula>MOD(ROW(),2)=0</formula>
    </cfRule>
    <cfRule type="expression" dxfId="2214" priority="44" stopIfTrue="1">
      <formula>MOD(ROW(),2)&lt;&gt;0</formula>
    </cfRule>
  </conditionalFormatting>
  <conditionalFormatting sqref="N116:N117">
    <cfRule type="expression" priority="41" stopIfTrue="1">
      <formula>MOD(ROW(),2)=0</formula>
    </cfRule>
    <cfRule type="expression" priority="42" stopIfTrue="1">
      <formula>MOD(ROW(),2)&lt;&gt;0</formula>
    </cfRule>
  </conditionalFormatting>
  <conditionalFormatting sqref="N116:N117">
    <cfRule type="expression" dxfId="2213" priority="39" stopIfTrue="1">
      <formula>MOD(ROW(),2)=0</formula>
    </cfRule>
    <cfRule type="expression" dxfId="2212" priority="40" stopIfTrue="1">
      <formula>MOD(ROW(),2)&lt;&gt;0</formula>
    </cfRule>
  </conditionalFormatting>
  <conditionalFormatting sqref="O85">
    <cfRule type="expression" dxfId="2211" priority="37" stopIfTrue="1">
      <formula>MOD(ROW(),2)=0</formula>
    </cfRule>
    <cfRule type="expression" dxfId="2210" priority="38" stopIfTrue="1">
      <formula>MOD(ROW(),2)&lt;&gt;0</formula>
    </cfRule>
  </conditionalFormatting>
  <conditionalFormatting sqref="O10:O12">
    <cfRule type="expression" dxfId="2209" priority="35" stopIfTrue="1">
      <formula>MOD(ROW(),2)=0</formula>
    </cfRule>
    <cfRule type="expression" dxfId="2208" priority="36" stopIfTrue="1">
      <formula>MOD(ROW(),2)&lt;&gt;0</formula>
    </cfRule>
  </conditionalFormatting>
  <conditionalFormatting sqref="O14:O31">
    <cfRule type="expression" dxfId="2207" priority="33" stopIfTrue="1">
      <formula>MOD(ROW(),2)=0</formula>
    </cfRule>
    <cfRule type="expression" dxfId="2206" priority="34" stopIfTrue="1">
      <formula>MOD(ROW(),2)&lt;&gt;0</formula>
    </cfRule>
  </conditionalFormatting>
  <conditionalFormatting sqref="O32:O69">
    <cfRule type="expression" dxfId="2205" priority="31" stopIfTrue="1">
      <formula>MOD(ROW(),2)=0</formula>
    </cfRule>
    <cfRule type="expression" dxfId="2204" priority="32" stopIfTrue="1">
      <formula>MOD(ROW(),2)&lt;&gt;0</formula>
    </cfRule>
  </conditionalFormatting>
  <conditionalFormatting sqref="O71:O76">
    <cfRule type="expression" dxfId="2203" priority="29" stopIfTrue="1">
      <formula>MOD(ROW(),2)=0</formula>
    </cfRule>
    <cfRule type="expression" dxfId="2202" priority="30" stopIfTrue="1">
      <formula>MOD(ROW(),2)&lt;&gt;0</formula>
    </cfRule>
  </conditionalFormatting>
  <conditionalFormatting sqref="O77">
    <cfRule type="expression" dxfId="2201" priority="27" stopIfTrue="1">
      <formula>MOD(ROW(),2)=0</formula>
    </cfRule>
    <cfRule type="expression" dxfId="2200" priority="28" stopIfTrue="1">
      <formula>MOD(ROW(),2)&lt;&gt;0</formula>
    </cfRule>
  </conditionalFormatting>
  <conditionalFormatting sqref="O116:O117">
    <cfRule type="expression" priority="25" stopIfTrue="1">
      <formula>MOD(ROW(),2)=0</formula>
    </cfRule>
    <cfRule type="expression" priority="26" stopIfTrue="1">
      <formula>MOD(ROW(),2)&lt;&gt;0</formula>
    </cfRule>
  </conditionalFormatting>
  <conditionalFormatting sqref="O116:O117">
    <cfRule type="expression" dxfId="2199" priority="23" stopIfTrue="1">
      <formula>MOD(ROW(),2)=0</formula>
    </cfRule>
    <cfRule type="expression" dxfId="2198" priority="24" stopIfTrue="1">
      <formula>MOD(ROW(),2)&lt;&gt;0</formula>
    </cfRule>
  </conditionalFormatting>
  <conditionalFormatting sqref="P85:P86">
    <cfRule type="expression" dxfId="2197" priority="21" stopIfTrue="1">
      <formula>MOD(ROW(),2)=0</formula>
    </cfRule>
    <cfRule type="expression" dxfId="2196" priority="22" stopIfTrue="1">
      <formula>MOD(ROW(),2)&lt;&gt;0</formula>
    </cfRule>
  </conditionalFormatting>
  <conditionalFormatting sqref="P10:P30">
    <cfRule type="expression" dxfId="2195" priority="19" stopIfTrue="1">
      <formula>MOD(ROW(),2)=0</formula>
    </cfRule>
    <cfRule type="expression" dxfId="2194" priority="20" stopIfTrue="1">
      <formula>MOD(ROW(),2)&lt;&gt;0</formula>
    </cfRule>
  </conditionalFormatting>
  <conditionalFormatting sqref="P116:P117">
    <cfRule type="expression" priority="17" stopIfTrue="1">
      <formula>MOD(ROW(),2)=0</formula>
    </cfRule>
    <cfRule type="expression" priority="18" stopIfTrue="1">
      <formula>MOD(ROW(),2)&lt;&gt;0</formula>
    </cfRule>
  </conditionalFormatting>
  <conditionalFormatting sqref="P116:P117">
    <cfRule type="expression" dxfId="2193" priority="15" stopIfTrue="1">
      <formula>MOD(ROW(),2)=0</formula>
    </cfRule>
    <cfRule type="expression" dxfId="2192" priority="16" stopIfTrue="1">
      <formula>MOD(ROW(),2)&lt;&gt;0</formula>
    </cfRule>
  </conditionalFormatting>
  <conditionalFormatting sqref="Q7:Q117">
    <cfRule type="expression" priority="9" stopIfTrue="1">
      <formula>MOD(ROW(),2)=0</formula>
    </cfRule>
    <cfRule type="expression" priority="10" stopIfTrue="1">
      <formula>MOD(ROW(),2)&lt;&gt;0</formula>
    </cfRule>
    <cfRule type="expression" priority="11" stopIfTrue="1">
      <formula>MOD(ROW(),2)=0</formula>
    </cfRule>
    <cfRule type="expression" priority="12" stopIfTrue="1">
      <formula>MOD(ROW(),2)&lt;&gt;0</formula>
    </cfRule>
    <cfRule type="expression" priority="13" stopIfTrue="1">
      <formula>MOD(ROW(),2)=0</formula>
    </cfRule>
    <cfRule type="expression" priority="14" stopIfTrue="1">
      <formula>MOD(ROW(),2)&lt;&gt;0</formula>
    </cfRule>
  </conditionalFormatting>
  <conditionalFormatting sqref="Q7">
    <cfRule type="expression" priority="7" stopIfTrue="1">
      <formula>MOD(ROW(),2)=0</formula>
    </cfRule>
    <cfRule type="expression" priority="8" stopIfTrue="1">
      <formula>MOD(ROW(),2)&lt;&gt;0</formula>
    </cfRule>
  </conditionalFormatting>
  <conditionalFormatting sqref="Q8:Q117">
    <cfRule type="expression" dxfId="2191" priority="5" stopIfTrue="1">
      <formula>MOD(ROW(),2)=0</formula>
    </cfRule>
    <cfRule type="expression" dxfId="2190" priority="6" stopIfTrue="1">
      <formula>MOD(ROW(),2)&lt;&gt;0</formula>
    </cfRule>
  </conditionalFormatting>
  <conditionalFormatting sqref="B88:L88">
    <cfRule type="expression" dxfId="2189" priority="3" stopIfTrue="1">
      <formula>MOD(ROW(),2)=0</formula>
    </cfRule>
    <cfRule type="expression" dxfId="2188" priority="4" stopIfTrue="1">
      <formula>MOD(ROW(),2)&lt;&gt;0</formula>
    </cfRule>
  </conditionalFormatting>
  <conditionalFormatting sqref="M88">
    <cfRule type="expression" dxfId="2187" priority="1" stopIfTrue="1">
      <formula>MOD(ROW(),2)=0</formula>
    </cfRule>
    <cfRule type="expression" dxfId="2186" priority="2" stopIfTrue="1">
      <formula>MOD(ROW(),2)&lt;&gt;0</formula>
    </cfRule>
  </conditionalFormatting>
  <pageMargins left="0.7" right="0.7" top="0.75" bottom="0.75" header="0.3" footer="0.3"/>
  <pageSetup paperSize="9" orientation="portrait" horizontalDpi="1200" verticalDpi="1200" r:id="rId1"/>
  <headerFooter>
    <oddHeader>&amp;L&amp;Z&amp;F  [&amp;A]</oddHeader>
    <oddFooter>&amp;LPage &amp;P of &amp;N&amp;R&amp;T &amp;D</odd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codeName="Sheet79"/>
  <dimension ref="A1:K105"/>
  <sheetViews>
    <sheetView showGridLines="0" zoomScale="85" zoomScaleNormal="85" workbookViewId="0">
      <selection activeCell="A4" sqref="A4"/>
    </sheetView>
  </sheetViews>
  <sheetFormatPr defaultColWidth="10" defaultRowHeight="12.5" x14ac:dyDescent="0.25"/>
  <cols>
    <col min="1" max="1" width="31.6328125" style="28" customWidth="1"/>
    <col min="2" max="5" width="22.6328125" style="28" customWidth="1"/>
    <col min="6"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Pension credit - x-325</v>
      </c>
      <c r="B3" s="43"/>
      <c r="C3" s="43"/>
      <c r="D3" s="43"/>
      <c r="E3" s="43"/>
      <c r="F3" s="43"/>
      <c r="G3" s="43"/>
      <c r="H3" s="43"/>
      <c r="I3" s="43"/>
    </row>
    <row r="4" spans="1:11" x14ac:dyDescent="0.25">
      <c r="A4" s="45"/>
    </row>
    <row r="6" spans="1:11" ht="13" x14ac:dyDescent="0.3">
      <c r="A6" s="76" t="s">
        <v>606</v>
      </c>
      <c r="B6" s="78" t="s">
        <v>607</v>
      </c>
      <c r="C6" s="78"/>
      <c r="D6" s="109"/>
      <c r="E6" s="109"/>
    </row>
    <row r="7" spans="1:11" x14ac:dyDescent="0.25">
      <c r="A7" s="77" t="s">
        <v>273</v>
      </c>
      <c r="B7" s="79" t="s">
        <v>72</v>
      </c>
      <c r="C7" s="79"/>
      <c r="D7" s="109"/>
      <c r="E7" s="109"/>
    </row>
    <row r="8" spans="1:11" x14ac:dyDescent="0.25">
      <c r="A8" s="77" t="s">
        <v>274</v>
      </c>
      <c r="B8" s="79">
        <v>2006</v>
      </c>
      <c r="C8" s="79"/>
      <c r="D8" s="109"/>
      <c r="E8" s="109"/>
    </row>
    <row r="9" spans="1:11" x14ac:dyDescent="0.25">
      <c r="A9" s="77" t="s">
        <v>275</v>
      </c>
      <c r="B9" s="79" t="s">
        <v>395</v>
      </c>
      <c r="C9" s="79"/>
      <c r="D9" s="109"/>
      <c r="E9" s="109"/>
    </row>
    <row r="10" spans="1:11" ht="25" x14ac:dyDescent="0.25">
      <c r="A10" s="77" t="s">
        <v>6</v>
      </c>
      <c r="B10" s="79" t="s">
        <v>433</v>
      </c>
      <c r="C10" s="79"/>
      <c r="D10" s="109"/>
      <c r="E10" s="109"/>
    </row>
    <row r="11" spans="1:11" x14ac:dyDescent="0.25">
      <c r="A11" s="77" t="s">
        <v>276</v>
      </c>
      <c r="B11" s="79" t="s">
        <v>397</v>
      </c>
      <c r="C11" s="79"/>
      <c r="D11" s="109"/>
      <c r="E11" s="109"/>
    </row>
    <row r="12" spans="1:11" x14ac:dyDescent="0.25">
      <c r="A12" s="77" t="s">
        <v>277</v>
      </c>
      <c r="B12" s="79" t="s">
        <v>290</v>
      </c>
      <c r="C12" s="79"/>
      <c r="D12" s="109"/>
      <c r="E12" s="109"/>
    </row>
    <row r="13" spans="1:11" x14ac:dyDescent="0.25">
      <c r="A13" s="77" t="s">
        <v>614</v>
      </c>
      <c r="B13" s="79">
        <v>1</v>
      </c>
      <c r="C13" s="79"/>
      <c r="D13" s="109"/>
      <c r="E13" s="109"/>
    </row>
    <row r="14" spans="1:11" x14ac:dyDescent="0.25">
      <c r="A14" s="77" t="s">
        <v>279</v>
      </c>
      <c r="B14" s="79">
        <v>325</v>
      </c>
      <c r="C14" s="79"/>
      <c r="D14" s="109"/>
      <c r="E14" s="109"/>
    </row>
    <row r="15" spans="1:11" x14ac:dyDescent="0.25">
      <c r="A15" s="77" t="s">
        <v>617</v>
      </c>
      <c r="B15" s="79">
        <v>325</v>
      </c>
      <c r="C15" s="79"/>
      <c r="D15" s="109"/>
      <c r="E15" s="109"/>
    </row>
    <row r="16" spans="1:11" x14ac:dyDescent="0.25">
      <c r="A16" s="77" t="s">
        <v>281</v>
      </c>
      <c r="B16" s="79" t="s">
        <v>435</v>
      </c>
      <c r="C16" s="79"/>
      <c r="D16" s="109"/>
      <c r="E16" s="109"/>
    </row>
    <row r="17" spans="1:5" x14ac:dyDescent="0.25">
      <c r="A17" s="77" t="s">
        <v>282</v>
      </c>
      <c r="B17" s="203"/>
      <c r="C17" s="203"/>
      <c r="D17" s="109"/>
      <c r="E17" s="109"/>
    </row>
    <row r="18" spans="1:5" x14ac:dyDescent="0.25">
      <c r="A18" s="77" t="s">
        <v>283</v>
      </c>
      <c r="B18" s="142" t="str">
        <f>"24 May 2023"</f>
        <v>24 May 2023</v>
      </c>
      <c r="C18" s="79"/>
      <c r="D18" s="109"/>
      <c r="E18" s="109"/>
    </row>
    <row r="19" spans="1:5" x14ac:dyDescent="0.25">
      <c r="A19" s="77" t="s">
        <v>284</v>
      </c>
      <c r="B19" s="142">
        <v>45014</v>
      </c>
      <c r="C19" s="79"/>
      <c r="D19" s="109"/>
      <c r="E19" s="109"/>
    </row>
    <row r="20" spans="1:5" x14ac:dyDescent="0.25">
      <c r="A20" s="77" t="s">
        <v>285</v>
      </c>
      <c r="B20" s="79" t="s">
        <v>293</v>
      </c>
      <c r="C20" s="79"/>
      <c r="D20" s="109"/>
      <c r="E20" s="109"/>
    </row>
    <row r="21" spans="1:5" x14ac:dyDescent="0.25">
      <c r="A21" s="77" t="s">
        <v>689</v>
      </c>
      <c r="B21" s="79" t="s">
        <v>294</v>
      </c>
      <c r="C21" s="79"/>
      <c r="D21" s="109"/>
      <c r="E21" s="109"/>
    </row>
    <row r="23" spans="1:5" x14ac:dyDescent="0.25">
      <c r="B23" s="84" t="str">
        <f>HYPERLINK("#'Factor List'!A1","Back to Factor List")</f>
        <v>Back to Factor List</v>
      </c>
    </row>
    <row r="24" spans="1:5" x14ac:dyDescent="0.25">
      <c r="B24" s="84" t="str">
        <f>HYPERLINK("#'Assumptions'!A1","Assumptions")</f>
        <v>Assumptions</v>
      </c>
    </row>
    <row r="26" spans="1:5" ht="26" x14ac:dyDescent="0.25">
      <c r="A26" s="90" t="s">
        <v>412</v>
      </c>
      <c r="B26" s="90" t="s">
        <v>709</v>
      </c>
      <c r="C26" s="90" t="s">
        <v>712</v>
      </c>
      <c r="D26" s="90" t="s">
        <v>710</v>
      </c>
      <c r="E26" s="90" t="s">
        <v>713</v>
      </c>
    </row>
    <row r="27" spans="1:5" x14ac:dyDescent="0.25">
      <c r="A27" s="91">
        <v>16</v>
      </c>
      <c r="B27" s="92">
        <v>8.73</v>
      </c>
      <c r="C27" s="92">
        <v>0.44</v>
      </c>
      <c r="D27" s="92">
        <v>8.73</v>
      </c>
      <c r="E27" s="92">
        <v>0.44</v>
      </c>
    </row>
    <row r="28" spans="1:5" x14ac:dyDescent="0.25">
      <c r="A28" s="91">
        <v>17</v>
      </c>
      <c r="B28" s="92">
        <v>8.86</v>
      </c>
      <c r="C28" s="92">
        <v>0.45</v>
      </c>
      <c r="D28" s="92">
        <v>8.86</v>
      </c>
      <c r="E28" s="92">
        <v>0.45</v>
      </c>
    </row>
    <row r="29" spans="1:5" x14ac:dyDescent="0.25">
      <c r="A29" s="91">
        <v>18</v>
      </c>
      <c r="B29" s="92">
        <v>8.99</v>
      </c>
      <c r="C29" s="92">
        <v>0.46</v>
      </c>
      <c r="D29" s="92">
        <v>8.99</v>
      </c>
      <c r="E29" s="92">
        <v>0.46</v>
      </c>
    </row>
    <row r="30" spans="1:5" x14ac:dyDescent="0.25">
      <c r="A30" s="91">
        <v>19</v>
      </c>
      <c r="B30" s="92">
        <v>9.11</v>
      </c>
      <c r="C30" s="92">
        <v>0.46</v>
      </c>
      <c r="D30" s="92">
        <v>9.11</v>
      </c>
      <c r="E30" s="92">
        <v>0.46</v>
      </c>
    </row>
    <row r="31" spans="1:5" x14ac:dyDescent="0.25">
      <c r="A31" s="91">
        <v>20</v>
      </c>
      <c r="B31" s="92">
        <v>9.24</v>
      </c>
      <c r="C31" s="92">
        <v>0.47</v>
      </c>
      <c r="D31" s="92">
        <v>9.24</v>
      </c>
      <c r="E31" s="92">
        <v>0.47</v>
      </c>
    </row>
    <row r="32" spans="1:5" x14ac:dyDescent="0.25">
      <c r="A32" s="91">
        <v>21</v>
      </c>
      <c r="B32" s="92">
        <v>9.3800000000000008</v>
      </c>
      <c r="C32" s="92">
        <v>0.48</v>
      </c>
      <c r="D32" s="92">
        <v>9.3800000000000008</v>
      </c>
      <c r="E32" s="92">
        <v>0.48</v>
      </c>
    </row>
    <row r="33" spans="1:5" x14ac:dyDescent="0.25">
      <c r="A33" s="91">
        <v>22</v>
      </c>
      <c r="B33" s="92">
        <v>9.51</v>
      </c>
      <c r="C33" s="92">
        <v>0.49</v>
      </c>
      <c r="D33" s="92">
        <v>9.51</v>
      </c>
      <c r="E33" s="92">
        <v>0.49</v>
      </c>
    </row>
    <row r="34" spans="1:5" x14ac:dyDescent="0.25">
      <c r="A34" s="91">
        <v>23</v>
      </c>
      <c r="B34" s="92">
        <v>9.65</v>
      </c>
      <c r="C34" s="92">
        <v>0.5</v>
      </c>
      <c r="D34" s="92">
        <v>9.65</v>
      </c>
      <c r="E34" s="92">
        <v>0.5</v>
      </c>
    </row>
    <row r="35" spans="1:5" x14ac:dyDescent="0.25">
      <c r="A35" s="91">
        <v>24</v>
      </c>
      <c r="B35" s="92">
        <v>9.7799999999999994</v>
      </c>
      <c r="C35" s="92">
        <v>0.51</v>
      </c>
      <c r="D35" s="92">
        <v>9.7799999999999994</v>
      </c>
      <c r="E35" s="92">
        <v>0.51</v>
      </c>
    </row>
    <row r="36" spans="1:5" x14ac:dyDescent="0.25">
      <c r="A36" s="91">
        <v>25</v>
      </c>
      <c r="B36" s="92">
        <v>9.92</v>
      </c>
      <c r="C36" s="92">
        <v>0.51</v>
      </c>
      <c r="D36" s="92">
        <v>9.92</v>
      </c>
      <c r="E36" s="92">
        <v>0.51</v>
      </c>
    </row>
    <row r="37" spans="1:5" x14ac:dyDescent="0.25">
      <c r="A37" s="91">
        <v>26</v>
      </c>
      <c r="B37" s="92">
        <v>10.07</v>
      </c>
      <c r="C37" s="92">
        <v>0.52</v>
      </c>
      <c r="D37" s="92">
        <v>10.07</v>
      </c>
      <c r="E37" s="92">
        <v>0.52</v>
      </c>
    </row>
    <row r="38" spans="1:5" x14ac:dyDescent="0.25">
      <c r="A38" s="91">
        <v>27</v>
      </c>
      <c r="B38" s="92">
        <v>10.210000000000001</v>
      </c>
      <c r="C38" s="92">
        <v>0.53</v>
      </c>
      <c r="D38" s="92">
        <v>10.210000000000001</v>
      </c>
      <c r="E38" s="92">
        <v>0.53</v>
      </c>
    </row>
    <row r="39" spans="1:5" x14ac:dyDescent="0.25">
      <c r="A39" s="91">
        <v>28</v>
      </c>
      <c r="B39" s="92">
        <v>10.36</v>
      </c>
      <c r="C39" s="92">
        <v>0.54</v>
      </c>
      <c r="D39" s="92">
        <v>10.36</v>
      </c>
      <c r="E39" s="92">
        <v>0.54</v>
      </c>
    </row>
    <row r="40" spans="1:5" x14ac:dyDescent="0.25">
      <c r="A40" s="91">
        <v>29</v>
      </c>
      <c r="B40" s="92">
        <v>10.51</v>
      </c>
      <c r="C40" s="92">
        <v>0.55000000000000004</v>
      </c>
      <c r="D40" s="92">
        <v>10.51</v>
      </c>
      <c r="E40" s="92">
        <v>0.55000000000000004</v>
      </c>
    </row>
    <row r="41" spans="1:5" x14ac:dyDescent="0.25">
      <c r="A41" s="91">
        <v>30</v>
      </c>
      <c r="B41" s="92">
        <v>10.66</v>
      </c>
      <c r="C41" s="92">
        <v>0.56000000000000005</v>
      </c>
      <c r="D41" s="92">
        <v>10.66</v>
      </c>
      <c r="E41" s="92">
        <v>0.56000000000000005</v>
      </c>
    </row>
    <row r="42" spans="1:5" x14ac:dyDescent="0.25">
      <c r="A42" s="91">
        <v>31</v>
      </c>
      <c r="B42" s="92">
        <v>10.81</v>
      </c>
      <c r="C42" s="92">
        <v>0.56999999999999995</v>
      </c>
      <c r="D42" s="92">
        <v>10.81</v>
      </c>
      <c r="E42" s="92">
        <v>0.56999999999999995</v>
      </c>
    </row>
    <row r="43" spans="1:5" x14ac:dyDescent="0.25">
      <c r="A43" s="91">
        <v>32</v>
      </c>
      <c r="B43" s="92">
        <v>10.96</v>
      </c>
      <c r="C43" s="92">
        <v>0.57999999999999996</v>
      </c>
      <c r="D43" s="92">
        <v>10.96</v>
      </c>
      <c r="E43" s="92">
        <v>0.57999999999999996</v>
      </c>
    </row>
    <row r="44" spans="1:5" x14ac:dyDescent="0.25">
      <c r="A44" s="91">
        <v>33</v>
      </c>
      <c r="B44" s="92">
        <v>11.12</v>
      </c>
      <c r="C44" s="92">
        <v>0.59</v>
      </c>
      <c r="D44" s="92">
        <v>11.12</v>
      </c>
      <c r="E44" s="92">
        <v>0.59</v>
      </c>
    </row>
    <row r="45" spans="1:5" x14ac:dyDescent="0.25">
      <c r="A45" s="91">
        <v>34</v>
      </c>
      <c r="B45" s="92">
        <v>11.28</v>
      </c>
      <c r="C45" s="92">
        <v>0.6</v>
      </c>
      <c r="D45" s="92">
        <v>11.28</v>
      </c>
      <c r="E45" s="92">
        <v>0.6</v>
      </c>
    </row>
    <row r="46" spans="1:5" x14ac:dyDescent="0.25">
      <c r="A46" s="91">
        <v>35</v>
      </c>
      <c r="B46" s="92">
        <v>11.45</v>
      </c>
      <c r="C46" s="92">
        <v>0.61</v>
      </c>
      <c r="D46" s="92">
        <v>11.45</v>
      </c>
      <c r="E46" s="92">
        <v>0.61</v>
      </c>
    </row>
    <row r="47" spans="1:5" x14ac:dyDescent="0.25">
      <c r="A47" s="91">
        <v>36</v>
      </c>
      <c r="B47" s="92">
        <v>11.61</v>
      </c>
      <c r="C47" s="92">
        <v>0.62</v>
      </c>
      <c r="D47" s="92">
        <v>11.61</v>
      </c>
      <c r="E47" s="92">
        <v>0.62</v>
      </c>
    </row>
    <row r="48" spans="1:5" x14ac:dyDescent="0.25">
      <c r="A48" s="91">
        <v>37</v>
      </c>
      <c r="B48" s="92">
        <v>11.78</v>
      </c>
      <c r="C48" s="92">
        <v>0.63</v>
      </c>
      <c r="D48" s="92">
        <v>11.78</v>
      </c>
      <c r="E48" s="92">
        <v>0.63</v>
      </c>
    </row>
    <row r="49" spans="1:5" x14ac:dyDescent="0.25">
      <c r="A49" s="91">
        <v>38</v>
      </c>
      <c r="B49" s="92">
        <v>11.95</v>
      </c>
      <c r="C49" s="92">
        <v>0.64</v>
      </c>
      <c r="D49" s="92">
        <v>11.95</v>
      </c>
      <c r="E49" s="92">
        <v>0.64</v>
      </c>
    </row>
    <row r="50" spans="1:5" x14ac:dyDescent="0.25">
      <c r="A50" s="91">
        <v>39</v>
      </c>
      <c r="B50" s="92">
        <v>12.12</v>
      </c>
      <c r="C50" s="92">
        <v>0.65</v>
      </c>
      <c r="D50" s="92">
        <v>12.12</v>
      </c>
      <c r="E50" s="92">
        <v>0.65</v>
      </c>
    </row>
    <row r="51" spans="1:5" x14ac:dyDescent="0.25">
      <c r="A51" s="91">
        <v>40</v>
      </c>
      <c r="B51" s="92">
        <v>12.3</v>
      </c>
      <c r="C51" s="92">
        <v>0.66</v>
      </c>
      <c r="D51" s="92">
        <v>12.3</v>
      </c>
      <c r="E51" s="92">
        <v>0.66</v>
      </c>
    </row>
    <row r="52" spans="1:5" x14ac:dyDescent="0.25">
      <c r="A52" s="91">
        <v>41</v>
      </c>
      <c r="B52" s="92">
        <v>12.48</v>
      </c>
      <c r="C52" s="92">
        <v>0.67</v>
      </c>
      <c r="D52" s="92">
        <v>12.48</v>
      </c>
      <c r="E52" s="92">
        <v>0.67</v>
      </c>
    </row>
    <row r="53" spans="1:5" x14ac:dyDescent="0.25">
      <c r="A53" s="91">
        <v>42</v>
      </c>
      <c r="B53" s="92">
        <v>12.66</v>
      </c>
      <c r="C53" s="92">
        <v>0.68</v>
      </c>
      <c r="D53" s="92">
        <v>12.66</v>
      </c>
      <c r="E53" s="92">
        <v>0.68</v>
      </c>
    </row>
    <row r="54" spans="1:5" x14ac:dyDescent="0.25">
      <c r="A54" s="91">
        <v>43</v>
      </c>
      <c r="B54" s="92">
        <v>12.85</v>
      </c>
      <c r="C54" s="92">
        <v>0.7</v>
      </c>
      <c r="D54" s="92">
        <v>12.85</v>
      </c>
      <c r="E54" s="92">
        <v>0.7</v>
      </c>
    </row>
    <row r="55" spans="1:5" x14ac:dyDescent="0.25">
      <c r="A55" s="91">
        <v>44</v>
      </c>
      <c r="B55" s="92">
        <v>13.04</v>
      </c>
      <c r="C55" s="92">
        <v>0.71</v>
      </c>
      <c r="D55" s="92">
        <v>13.04</v>
      </c>
      <c r="E55" s="92">
        <v>0.71</v>
      </c>
    </row>
    <row r="56" spans="1:5" x14ac:dyDescent="0.25">
      <c r="A56" s="91">
        <v>45</v>
      </c>
      <c r="B56" s="92">
        <v>13.23</v>
      </c>
      <c r="C56" s="92">
        <v>0.72</v>
      </c>
      <c r="D56" s="92">
        <v>13.23</v>
      </c>
      <c r="E56" s="92">
        <v>0.72</v>
      </c>
    </row>
    <row r="57" spans="1:5" x14ac:dyDescent="0.25">
      <c r="A57" s="91">
        <v>46</v>
      </c>
      <c r="B57" s="92">
        <v>13.43</v>
      </c>
      <c r="C57" s="92">
        <v>0.73</v>
      </c>
      <c r="D57" s="92">
        <v>13.43</v>
      </c>
      <c r="E57" s="92">
        <v>0.73</v>
      </c>
    </row>
    <row r="58" spans="1:5" x14ac:dyDescent="0.25">
      <c r="A58" s="91">
        <v>47</v>
      </c>
      <c r="B58" s="92">
        <v>13.63</v>
      </c>
      <c r="C58" s="92">
        <v>0.74</v>
      </c>
      <c r="D58" s="92">
        <v>13.63</v>
      </c>
      <c r="E58" s="92">
        <v>0.74</v>
      </c>
    </row>
    <row r="59" spans="1:5" x14ac:dyDescent="0.25">
      <c r="A59" s="91">
        <v>48</v>
      </c>
      <c r="B59" s="92">
        <v>13.83</v>
      </c>
      <c r="C59" s="92">
        <v>0.76</v>
      </c>
      <c r="D59" s="92">
        <v>13.83</v>
      </c>
      <c r="E59" s="92">
        <v>0.76</v>
      </c>
    </row>
    <row r="60" spans="1:5" x14ac:dyDescent="0.25">
      <c r="A60" s="91">
        <v>49</v>
      </c>
      <c r="B60" s="92">
        <v>14.04</v>
      </c>
      <c r="C60" s="92">
        <v>0.77</v>
      </c>
      <c r="D60" s="92">
        <v>14.04</v>
      </c>
      <c r="E60" s="92">
        <v>0.77</v>
      </c>
    </row>
    <row r="61" spans="1:5" x14ac:dyDescent="0.25">
      <c r="A61" s="91">
        <v>50</v>
      </c>
      <c r="B61" s="92">
        <v>14.26</v>
      </c>
      <c r="C61" s="92">
        <v>0.78</v>
      </c>
      <c r="D61" s="92">
        <v>14.26</v>
      </c>
      <c r="E61" s="92">
        <v>0.78</v>
      </c>
    </row>
    <row r="62" spans="1:5" x14ac:dyDescent="0.25">
      <c r="A62" s="91">
        <v>51</v>
      </c>
      <c r="B62" s="92">
        <v>14.47</v>
      </c>
      <c r="C62" s="92">
        <v>0.8</v>
      </c>
      <c r="D62" s="92">
        <v>14.47</v>
      </c>
      <c r="E62" s="92">
        <v>0.8</v>
      </c>
    </row>
    <row r="63" spans="1:5" x14ac:dyDescent="0.25">
      <c r="A63" s="91">
        <v>52</v>
      </c>
      <c r="B63" s="92">
        <v>14.7</v>
      </c>
      <c r="C63" s="92">
        <v>0.81</v>
      </c>
      <c r="D63" s="92">
        <v>14.7</v>
      </c>
      <c r="E63" s="92">
        <v>0.81</v>
      </c>
    </row>
    <row r="64" spans="1:5" x14ac:dyDescent="0.25">
      <c r="A64" s="91">
        <v>53</v>
      </c>
      <c r="B64" s="92">
        <v>14.93</v>
      </c>
      <c r="C64" s="92">
        <v>0.82</v>
      </c>
      <c r="D64" s="92">
        <v>14.93</v>
      </c>
      <c r="E64" s="92">
        <v>0.82</v>
      </c>
    </row>
    <row r="65" spans="1:5" x14ac:dyDescent="0.25">
      <c r="A65" s="91">
        <v>54</v>
      </c>
      <c r="B65" s="92">
        <v>15.16</v>
      </c>
      <c r="C65" s="92">
        <v>0.84</v>
      </c>
      <c r="D65" s="92">
        <v>15.16</v>
      </c>
      <c r="E65" s="92">
        <v>0.84</v>
      </c>
    </row>
    <row r="66" spans="1:5" x14ac:dyDescent="0.25">
      <c r="A66" s="91">
        <v>55</v>
      </c>
      <c r="B66" s="92">
        <v>15.4</v>
      </c>
      <c r="C66" s="92">
        <v>0.85</v>
      </c>
      <c r="D66" s="92">
        <v>15.4</v>
      </c>
      <c r="E66" s="92">
        <v>0.85</v>
      </c>
    </row>
    <row r="67" spans="1:5" x14ac:dyDescent="0.25">
      <c r="A67" s="91">
        <v>56</v>
      </c>
      <c r="B67" s="92">
        <v>15.65</v>
      </c>
      <c r="C67" s="92">
        <v>0.87</v>
      </c>
      <c r="D67" s="92">
        <v>15.65</v>
      </c>
      <c r="E67" s="92">
        <v>0.87</v>
      </c>
    </row>
    <row r="68" spans="1:5" x14ac:dyDescent="0.25">
      <c r="A68" s="91">
        <v>57</v>
      </c>
      <c r="B68" s="92">
        <v>15.91</v>
      </c>
      <c r="C68" s="92">
        <v>0.88</v>
      </c>
      <c r="D68" s="92">
        <v>15.91</v>
      </c>
      <c r="E68" s="92">
        <v>0.88</v>
      </c>
    </row>
    <row r="69" spans="1:5" x14ac:dyDescent="0.25">
      <c r="A69" s="91">
        <v>58</v>
      </c>
      <c r="B69" s="92">
        <v>16.170000000000002</v>
      </c>
      <c r="C69" s="92">
        <v>0.9</v>
      </c>
      <c r="D69" s="92">
        <v>16.170000000000002</v>
      </c>
      <c r="E69" s="92">
        <v>0.9</v>
      </c>
    </row>
    <row r="70" spans="1:5" x14ac:dyDescent="0.25">
      <c r="A70" s="91">
        <v>59</v>
      </c>
      <c r="B70" s="92">
        <v>16.45</v>
      </c>
      <c r="C70" s="92">
        <v>0.91</v>
      </c>
      <c r="D70" s="92">
        <v>16.45</v>
      </c>
      <c r="E70" s="92">
        <v>0.91</v>
      </c>
    </row>
    <row r="71" spans="1:5" x14ac:dyDescent="0.25">
      <c r="A71" s="91">
        <v>60</v>
      </c>
      <c r="B71" s="92">
        <v>16.73</v>
      </c>
      <c r="C71" s="92">
        <v>0.93</v>
      </c>
      <c r="D71" s="92">
        <v>16.73</v>
      </c>
      <c r="E71" s="92">
        <v>0.93</v>
      </c>
    </row>
    <row r="72" spans="1:5" x14ac:dyDescent="0.25">
      <c r="A72" s="91">
        <v>61</v>
      </c>
      <c r="B72" s="92">
        <v>17.03</v>
      </c>
      <c r="C72" s="92">
        <v>0.94</v>
      </c>
      <c r="D72" s="92">
        <v>17.03</v>
      </c>
      <c r="E72" s="92">
        <v>0.94</v>
      </c>
    </row>
    <row r="73" spans="1:5" x14ac:dyDescent="0.25">
      <c r="A73" s="91">
        <v>62</v>
      </c>
      <c r="B73" s="92">
        <v>17.34</v>
      </c>
      <c r="C73" s="92">
        <v>0.96</v>
      </c>
      <c r="D73" s="92">
        <v>17.34</v>
      </c>
      <c r="E73" s="92">
        <v>0.96</v>
      </c>
    </row>
    <row r="74" spans="1:5" x14ac:dyDescent="0.25">
      <c r="A74" s="91">
        <v>63</v>
      </c>
      <c r="B74" s="92">
        <v>17.66</v>
      </c>
      <c r="C74" s="92">
        <v>0.98</v>
      </c>
      <c r="D74" s="92">
        <v>17.66</v>
      </c>
      <c r="E74" s="92">
        <v>0.98</v>
      </c>
    </row>
    <row r="75" spans="1:5" x14ac:dyDescent="0.25">
      <c r="A75" s="91">
        <v>64</v>
      </c>
      <c r="B75" s="92">
        <v>18</v>
      </c>
      <c r="C75" s="92">
        <v>0.99</v>
      </c>
      <c r="D75" s="92">
        <v>18</v>
      </c>
      <c r="E75" s="92">
        <v>0.99</v>
      </c>
    </row>
    <row r="76" spans="1:5" x14ac:dyDescent="0.25">
      <c r="A76" s="91">
        <v>65</v>
      </c>
      <c r="B76" s="92">
        <v>17.86</v>
      </c>
      <c r="C76" s="92">
        <v>1</v>
      </c>
      <c r="D76" s="92">
        <v>17.86</v>
      </c>
      <c r="E76" s="92">
        <v>1</v>
      </c>
    </row>
    <row r="77" spans="1:5" x14ac:dyDescent="0.25">
      <c r="A77" s="91">
        <v>66</v>
      </c>
      <c r="B77" s="92">
        <v>17.21</v>
      </c>
      <c r="C77" s="92">
        <v>1</v>
      </c>
      <c r="D77" s="92">
        <v>17.21</v>
      </c>
      <c r="E77" s="92">
        <v>1</v>
      </c>
    </row>
    <row r="78" spans="1:5" x14ac:dyDescent="0.25">
      <c r="A78" s="91">
        <v>67</v>
      </c>
      <c r="B78" s="92">
        <v>16.559999999999999</v>
      </c>
      <c r="C78" s="92">
        <v>1</v>
      </c>
      <c r="D78" s="92">
        <v>16.559999999999999</v>
      </c>
      <c r="E78" s="92">
        <v>1</v>
      </c>
    </row>
    <row r="79" spans="1:5" x14ac:dyDescent="0.25">
      <c r="A79" s="91">
        <v>68</v>
      </c>
      <c r="B79" s="92">
        <v>15.91</v>
      </c>
      <c r="C79" s="92">
        <v>1</v>
      </c>
      <c r="D79" s="92">
        <v>15.91</v>
      </c>
      <c r="E79" s="92">
        <v>1</v>
      </c>
    </row>
    <row r="80" spans="1:5" x14ac:dyDescent="0.25">
      <c r="A80" s="91">
        <v>69</v>
      </c>
      <c r="B80" s="92">
        <v>15.26</v>
      </c>
      <c r="C80" s="92">
        <v>1</v>
      </c>
      <c r="D80" s="92">
        <v>15.26</v>
      </c>
      <c r="E80" s="92">
        <v>1</v>
      </c>
    </row>
    <row r="81" spans="1:5" x14ac:dyDescent="0.25">
      <c r="A81" s="91">
        <v>70</v>
      </c>
      <c r="B81" s="92">
        <v>14.6</v>
      </c>
      <c r="C81" s="92">
        <v>1</v>
      </c>
      <c r="D81" s="92">
        <v>14.6</v>
      </c>
      <c r="E81" s="92">
        <v>1</v>
      </c>
    </row>
    <row r="82" spans="1:5" x14ac:dyDescent="0.25">
      <c r="A82" s="91">
        <v>71</v>
      </c>
      <c r="B82" s="92">
        <v>13.95</v>
      </c>
      <c r="C82" s="92">
        <v>1</v>
      </c>
      <c r="D82" s="92">
        <v>13.95</v>
      </c>
      <c r="E82" s="92">
        <v>1</v>
      </c>
    </row>
    <row r="83" spans="1:5" x14ac:dyDescent="0.25">
      <c r="A83" s="91">
        <v>72</v>
      </c>
      <c r="B83" s="92">
        <v>13.29</v>
      </c>
      <c r="C83" s="92">
        <v>1</v>
      </c>
      <c r="D83" s="92">
        <v>13.29</v>
      </c>
      <c r="E83" s="92">
        <v>1</v>
      </c>
    </row>
    <row r="84" spans="1:5" x14ac:dyDescent="0.25">
      <c r="A84" s="91">
        <v>73</v>
      </c>
      <c r="B84" s="92">
        <v>12.64</v>
      </c>
      <c r="C84" s="92">
        <v>1</v>
      </c>
      <c r="D84" s="92">
        <v>12.64</v>
      </c>
      <c r="E84" s="92">
        <v>1</v>
      </c>
    </row>
    <row r="85" spans="1:5" x14ac:dyDescent="0.25">
      <c r="A85" s="91">
        <v>74</v>
      </c>
      <c r="B85" s="92">
        <v>12</v>
      </c>
      <c r="C85" s="92">
        <v>1</v>
      </c>
      <c r="D85" s="92">
        <v>12</v>
      </c>
      <c r="E85" s="92">
        <v>1</v>
      </c>
    </row>
    <row r="86" spans="1:5" x14ac:dyDescent="0.25">
      <c r="A86" s="91">
        <v>75</v>
      </c>
      <c r="B86" s="92">
        <v>11.35</v>
      </c>
      <c r="C86" s="92">
        <v>1</v>
      </c>
      <c r="D86" s="92">
        <v>11.35</v>
      </c>
      <c r="E86" s="92">
        <v>1</v>
      </c>
    </row>
    <row r="87" spans="1:5" x14ac:dyDescent="0.25">
      <c r="A87" s="91">
        <v>76</v>
      </c>
      <c r="B87" s="92">
        <v>10.72</v>
      </c>
      <c r="C87" s="92">
        <v>1</v>
      </c>
      <c r="D87" s="92">
        <v>10.72</v>
      </c>
      <c r="E87" s="92">
        <v>1</v>
      </c>
    </row>
    <row r="88" spans="1:5" x14ac:dyDescent="0.25">
      <c r="A88" s="91">
        <v>77</v>
      </c>
      <c r="B88" s="92">
        <v>10.09</v>
      </c>
      <c r="C88" s="92">
        <v>1</v>
      </c>
      <c r="D88" s="92">
        <v>10.09</v>
      </c>
      <c r="E88" s="92">
        <v>1</v>
      </c>
    </row>
    <row r="89" spans="1:5" x14ac:dyDescent="0.25">
      <c r="A89" s="91">
        <v>78</v>
      </c>
      <c r="B89" s="92">
        <v>9.4700000000000006</v>
      </c>
      <c r="C89" s="92">
        <v>1</v>
      </c>
      <c r="D89" s="92">
        <v>9.4700000000000006</v>
      </c>
      <c r="E89" s="92">
        <v>1</v>
      </c>
    </row>
    <row r="90" spans="1:5" x14ac:dyDescent="0.25">
      <c r="A90" s="91">
        <v>79</v>
      </c>
      <c r="B90" s="92">
        <v>8.86</v>
      </c>
      <c r="C90" s="92">
        <v>1</v>
      </c>
      <c r="D90" s="92">
        <v>8.86</v>
      </c>
      <c r="E90" s="92">
        <v>1</v>
      </c>
    </row>
    <row r="91" spans="1:5" x14ac:dyDescent="0.25">
      <c r="A91" s="91">
        <v>80</v>
      </c>
      <c r="B91" s="92">
        <v>8.27</v>
      </c>
      <c r="C91" s="92">
        <v>1</v>
      </c>
      <c r="D91" s="92">
        <v>8.27</v>
      </c>
      <c r="E91" s="92">
        <v>1</v>
      </c>
    </row>
    <row r="92" spans="1:5" x14ac:dyDescent="0.25">
      <c r="A92" s="91">
        <v>81</v>
      </c>
      <c r="B92" s="92">
        <v>7.7</v>
      </c>
      <c r="C92" s="92">
        <v>1</v>
      </c>
      <c r="D92" s="92">
        <v>7.7</v>
      </c>
      <c r="E92" s="92">
        <v>1</v>
      </c>
    </row>
    <row r="93" spans="1:5" x14ac:dyDescent="0.25">
      <c r="A93" s="91">
        <v>82</v>
      </c>
      <c r="B93" s="92">
        <v>7.15</v>
      </c>
      <c r="C93" s="92">
        <v>1</v>
      </c>
      <c r="D93" s="92">
        <v>7.15</v>
      </c>
      <c r="E93" s="92">
        <v>1</v>
      </c>
    </row>
    <row r="94" spans="1:5" x14ac:dyDescent="0.25">
      <c r="A94" s="91">
        <v>83</v>
      </c>
      <c r="B94" s="92">
        <v>6.62</v>
      </c>
      <c r="C94" s="92">
        <v>1</v>
      </c>
      <c r="D94" s="92">
        <v>6.62</v>
      </c>
      <c r="E94" s="92">
        <v>1</v>
      </c>
    </row>
    <row r="95" spans="1:5" x14ac:dyDescent="0.25">
      <c r="A95" s="91">
        <v>84</v>
      </c>
      <c r="B95" s="92">
        <v>6.12</v>
      </c>
      <c r="C95" s="92">
        <v>1</v>
      </c>
      <c r="D95" s="92">
        <v>6.12</v>
      </c>
      <c r="E95" s="92">
        <v>1</v>
      </c>
    </row>
    <row r="96" spans="1:5" x14ac:dyDescent="0.25">
      <c r="A96" s="91">
        <v>85</v>
      </c>
      <c r="B96" s="92">
        <v>5.63</v>
      </c>
      <c r="C96" s="92">
        <v>1</v>
      </c>
      <c r="D96" s="92">
        <v>5.63</v>
      </c>
      <c r="E96" s="92">
        <v>1</v>
      </c>
    </row>
    <row r="97" spans="1:5" x14ac:dyDescent="0.25">
      <c r="A97" s="91">
        <v>86</v>
      </c>
      <c r="B97" s="92">
        <v>5.18</v>
      </c>
      <c r="C97" s="92">
        <v>1</v>
      </c>
      <c r="D97" s="92">
        <v>5.18</v>
      </c>
      <c r="E97" s="92">
        <v>1</v>
      </c>
    </row>
    <row r="98" spans="1:5" x14ac:dyDescent="0.25">
      <c r="A98" s="91">
        <v>87</v>
      </c>
      <c r="B98" s="92">
        <v>4.75</v>
      </c>
      <c r="C98" s="92">
        <v>1</v>
      </c>
      <c r="D98" s="92">
        <v>4.75</v>
      </c>
      <c r="E98" s="92">
        <v>1</v>
      </c>
    </row>
    <row r="99" spans="1:5" x14ac:dyDescent="0.25">
      <c r="A99" s="91">
        <v>88</v>
      </c>
      <c r="B99" s="92">
        <v>4.3499999999999996</v>
      </c>
      <c r="C99" s="92">
        <v>1</v>
      </c>
      <c r="D99" s="92">
        <v>4.3499999999999996</v>
      </c>
      <c r="E99" s="92">
        <v>1</v>
      </c>
    </row>
    <row r="100" spans="1:5" x14ac:dyDescent="0.25">
      <c r="A100" s="91">
        <v>89</v>
      </c>
      <c r="B100" s="92">
        <v>3.98</v>
      </c>
      <c r="C100" s="92">
        <v>1</v>
      </c>
      <c r="D100" s="92">
        <v>3.98</v>
      </c>
      <c r="E100" s="92">
        <v>1</v>
      </c>
    </row>
    <row r="101" spans="1:5" x14ac:dyDescent="0.25">
      <c r="A101" s="91">
        <v>90</v>
      </c>
      <c r="B101" s="92">
        <v>3.64</v>
      </c>
      <c r="C101" s="92">
        <v>1</v>
      </c>
      <c r="D101" s="92">
        <v>3.64</v>
      </c>
      <c r="E101" s="92">
        <v>1</v>
      </c>
    </row>
    <row r="102" spans="1:5" x14ac:dyDescent="0.25">
      <c r="A102" s="91">
        <v>91</v>
      </c>
      <c r="B102" s="92">
        <v>3.33</v>
      </c>
      <c r="C102" s="92">
        <v>1</v>
      </c>
      <c r="D102" s="92">
        <v>3.33</v>
      </c>
      <c r="E102" s="92">
        <v>1</v>
      </c>
    </row>
    <row r="103" spans="1:5" x14ac:dyDescent="0.25">
      <c r="A103" s="91">
        <v>92</v>
      </c>
      <c r="B103" s="92">
        <v>3.04</v>
      </c>
      <c r="C103" s="92">
        <v>1</v>
      </c>
      <c r="D103" s="92">
        <v>3.04</v>
      </c>
      <c r="E103" s="92">
        <v>1</v>
      </c>
    </row>
    <row r="104" spans="1:5" x14ac:dyDescent="0.25">
      <c r="A104" s="91">
        <v>93</v>
      </c>
      <c r="B104" s="92">
        <v>2.79</v>
      </c>
      <c r="C104" s="92">
        <v>1</v>
      </c>
      <c r="D104" s="92">
        <v>2.79</v>
      </c>
      <c r="E104" s="92">
        <v>1</v>
      </c>
    </row>
    <row r="105" spans="1:5" x14ac:dyDescent="0.25">
      <c r="A105" s="91">
        <v>94</v>
      </c>
      <c r="B105" s="92">
        <v>2.5499999999999998</v>
      </c>
      <c r="C105" s="92">
        <v>1</v>
      </c>
      <c r="D105" s="92">
        <v>2.5499999999999998</v>
      </c>
      <c r="E105" s="92">
        <v>1</v>
      </c>
    </row>
  </sheetData>
  <sheetProtection algorithmName="SHA-512" hashValue="6L8XbPONRhGtqi5DEbJnP7mZUEfNANkv/+pQoqeSr6Fj2WYocX4MG+Gl09cR8IvwX/4qlZJI4VNpNWGD0ncYgw==" saltValue="v6KILKTbRd60kaWY5TyuYQ==" spinCount="100000" sheet="1" objects="1" scenarios="1"/>
  <conditionalFormatting sqref="A26:A105">
    <cfRule type="expression" dxfId="1153" priority="27" stopIfTrue="1">
      <formula>MOD(ROW(),2)=0</formula>
    </cfRule>
    <cfRule type="expression" dxfId="1152" priority="28" stopIfTrue="1">
      <formula>MOD(ROW(),2)&lt;&gt;0</formula>
    </cfRule>
  </conditionalFormatting>
  <conditionalFormatting sqref="B26:E105">
    <cfRule type="expression" dxfId="1151" priority="29" stopIfTrue="1">
      <formula>MOD(ROW(),2)=0</formula>
    </cfRule>
    <cfRule type="expression" dxfId="1150" priority="30" stopIfTrue="1">
      <formula>MOD(ROW(),2)&lt;&gt;0</formula>
    </cfRule>
  </conditionalFormatting>
  <conditionalFormatting sqref="A6:A21">
    <cfRule type="expression" dxfId="1149" priority="17" stopIfTrue="1">
      <formula>MOD(ROW(),2)=0</formula>
    </cfRule>
    <cfRule type="expression" dxfId="1148" priority="18" stopIfTrue="1">
      <formula>MOD(ROW(),2)&lt;&gt;0</formula>
    </cfRule>
  </conditionalFormatting>
  <conditionalFormatting sqref="D6:E21">
    <cfRule type="expression" dxfId="1147" priority="19" stopIfTrue="1">
      <formula>MOD(ROW(),2)=0</formula>
    </cfRule>
    <cfRule type="expression" dxfId="1146" priority="20" stopIfTrue="1">
      <formula>MOD(ROW(),2)&lt;&gt;0</formula>
    </cfRule>
  </conditionalFormatting>
  <conditionalFormatting sqref="B6:C16">
    <cfRule type="expression" dxfId="1145" priority="9" stopIfTrue="1">
      <formula>MOD(ROW(),2)=0</formula>
    </cfRule>
    <cfRule type="expression" dxfId="1144" priority="10" stopIfTrue="1">
      <formula>MOD(ROW(),2)&lt;&gt;0</formula>
    </cfRule>
  </conditionalFormatting>
  <conditionalFormatting sqref="B18:C18 B17">
    <cfRule type="expression" dxfId="1143" priority="11" stopIfTrue="1">
      <formula>MOD(ROW(),2)=0</formula>
    </cfRule>
    <cfRule type="expression" dxfId="1142" priority="12" stopIfTrue="1">
      <formula>MOD(ROW(),2)&lt;&gt;0</formula>
    </cfRule>
  </conditionalFormatting>
  <conditionalFormatting sqref="C17">
    <cfRule type="expression" dxfId="1141" priority="7" stopIfTrue="1">
      <formula>MOD(ROW(),2)=0</formula>
    </cfRule>
    <cfRule type="expression" dxfId="1140" priority="8" stopIfTrue="1">
      <formula>MOD(ROW(),2)&lt;&gt;0</formula>
    </cfRule>
  </conditionalFormatting>
  <conditionalFormatting sqref="B20:B21">
    <cfRule type="expression" dxfId="1139" priority="3" stopIfTrue="1">
      <formula>MOD(ROW(),2)=0</formula>
    </cfRule>
    <cfRule type="expression" dxfId="1138" priority="4" stopIfTrue="1">
      <formula>MOD(ROW(),2)&lt;&gt;0</formula>
    </cfRule>
  </conditionalFormatting>
  <conditionalFormatting sqref="C19:C21">
    <cfRule type="expression" dxfId="1137" priority="5" stopIfTrue="1">
      <formula>MOD(ROW(),2)=0</formula>
    </cfRule>
    <cfRule type="expression" dxfId="1136" priority="6" stopIfTrue="1">
      <formula>MOD(ROW(),2)&lt;&gt;0</formula>
    </cfRule>
  </conditionalFormatting>
  <conditionalFormatting sqref="B19">
    <cfRule type="expression" dxfId="1135" priority="1" stopIfTrue="1">
      <formula>MOD(ROW(),2)=0</formula>
    </cfRule>
    <cfRule type="expression" dxfId="1134" priority="2" stopIfTrue="1">
      <formula>MOD(ROW(),2)&lt;&gt;0</formula>
    </cfRule>
  </conditionalFormatting>
  <hyperlinks>
    <hyperlink ref="B24" location="Assumptions!A1" display="Assumptions" xr:uid="{4ADDE50F-CD15-49DD-9934-6ED4683379F4}"/>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Sheet95"/>
  <dimension ref="A1:L59"/>
  <sheetViews>
    <sheetView showGridLines="0" zoomScale="85" zoomScaleNormal="85" workbookViewId="0">
      <selection activeCell="A4" sqref="A4"/>
    </sheetView>
  </sheetViews>
  <sheetFormatPr defaultColWidth="10" defaultRowHeight="12.5" x14ac:dyDescent="0.25"/>
  <cols>
    <col min="1" max="1" width="31.6328125" style="28" customWidth="1"/>
    <col min="2" max="12" width="22.6328125" style="28" customWidth="1"/>
    <col min="13" max="16384" width="10" style="28"/>
  </cols>
  <sheetData>
    <row r="1" spans="1:12" ht="20" x14ac:dyDescent="0.4">
      <c r="A1" s="40" t="s">
        <v>0</v>
      </c>
      <c r="B1" s="41"/>
      <c r="C1" s="41"/>
      <c r="D1" s="41"/>
      <c r="E1" s="41"/>
      <c r="F1" s="41"/>
      <c r="G1" s="41"/>
      <c r="H1" s="41"/>
      <c r="I1" s="41"/>
      <c r="K1" s="84"/>
    </row>
    <row r="2" spans="1:12" ht="15.5" x14ac:dyDescent="0.35">
      <c r="A2" s="42" t="str">
        <f>IF(title="&gt; Enter workbook title here","Enter workbook title in Cover sheet",title)</f>
        <v>Police_S - Consolidated Factor Spreadsheet</v>
      </c>
      <c r="B2" s="43"/>
      <c r="C2" s="43"/>
      <c r="D2" s="43"/>
      <c r="E2" s="43"/>
      <c r="F2" s="43"/>
      <c r="G2" s="43"/>
      <c r="H2" s="43"/>
      <c r="I2" s="43"/>
    </row>
    <row r="3" spans="1:12" ht="15.5" x14ac:dyDescent="0.35">
      <c r="A3" s="156" t="str">
        <f>TABLE_FACTOR_TYPE_1&amp;" - x-"&amp;TABLE_SERIES_NUMBER_1</f>
        <v>Pension Debit - x-326</v>
      </c>
      <c r="B3" s="43"/>
      <c r="C3" s="43"/>
      <c r="D3" s="43"/>
      <c r="E3" s="43"/>
      <c r="F3" s="43"/>
      <c r="G3" s="43"/>
      <c r="H3" s="43"/>
      <c r="I3" s="43"/>
    </row>
    <row r="4" spans="1:12" x14ac:dyDescent="0.25">
      <c r="A4" s="45"/>
    </row>
    <row r="6" spans="1:12" ht="13" x14ac:dyDescent="0.3">
      <c r="A6" s="76" t="s">
        <v>606</v>
      </c>
      <c r="B6" s="78" t="s">
        <v>607</v>
      </c>
      <c r="C6" s="78"/>
      <c r="D6" s="109"/>
      <c r="E6" s="109"/>
      <c r="F6" s="109"/>
      <c r="G6" s="109"/>
      <c r="H6" s="109"/>
      <c r="I6" s="109"/>
      <c r="J6" s="109"/>
      <c r="K6" s="109"/>
      <c r="L6" s="109"/>
    </row>
    <row r="7" spans="1:12" x14ac:dyDescent="0.25">
      <c r="A7" s="77" t="s">
        <v>273</v>
      </c>
      <c r="B7" s="79" t="s">
        <v>72</v>
      </c>
      <c r="C7" s="79"/>
      <c r="D7" s="109"/>
      <c r="E7" s="109"/>
      <c r="F7" s="109"/>
      <c r="G7" s="109"/>
      <c r="H7" s="109"/>
      <c r="I7" s="109"/>
      <c r="J7" s="109"/>
      <c r="K7" s="109"/>
      <c r="L7" s="109"/>
    </row>
    <row r="8" spans="1:12" x14ac:dyDescent="0.25">
      <c r="A8" s="77" t="s">
        <v>274</v>
      </c>
      <c r="B8" s="79">
        <v>2006</v>
      </c>
      <c r="C8" s="79"/>
      <c r="D8" s="109"/>
      <c r="E8" s="109"/>
      <c r="F8" s="109"/>
      <c r="G8" s="109"/>
      <c r="H8" s="109"/>
      <c r="I8" s="109"/>
      <c r="J8" s="109"/>
      <c r="K8" s="109"/>
      <c r="L8" s="109"/>
    </row>
    <row r="9" spans="1:12" x14ac:dyDescent="0.25">
      <c r="A9" s="77" t="s">
        <v>275</v>
      </c>
      <c r="B9" s="79" t="s">
        <v>400</v>
      </c>
      <c r="C9" s="79"/>
      <c r="D9" s="109"/>
      <c r="E9" s="109"/>
      <c r="F9" s="109"/>
      <c r="G9" s="109"/>
      <c r="H9" s="109"/>
      <c r="I9" s="109"/>
      <c r="J9" s="109"/>
      <c r="K9" s="109"/>
      <c r="L9" s="109"/>
    </row>
    <row r="10" spans="1:12" ht="25" x14ac:dyDescent="0.25">
      <c r="A10" s="77" t="s">
        <v>6</v>
      </c>
      <c r="B10" s="79" t="s">
        <v>436</v>
      </c>
      <c r="C10" s="79"/>
      <c r="D10" s="109"/>
      <c r="E10" s="109"/>
      <c r="F10" s="109"/>
      <c r="G10" s="109"/>
      <c r="H10" s="109"/>
      <c r="I10" s="109"/>
      <c r="J10" s="109"/>
      <c r="K10" s="109"/>
      <c r="L10" s="109"/>
    </row>
    <row r="11" spans="1:12" x14ac:dyDescent="0.25">
      <c r="A11" s="77" t="s">
        <v>276</v>
      </c>
      <c r="B11" s="79" t="s">
        <v>308</v>
      </c>
      <c r="C11" s="79"/>
      <c r="D11" s="109"/>
      <c r="E11" s="109"/>
      <c r="F11" s="109"/>
      <c r="G11" s="109"/>
      <c r="H11" s="109"/>
      <c r="I11" s="109"/>
      <c r="J11" s="109"/>
      <c r="K11" s="109"/>
      <c r="L11" s="109"/>
    </row>
    <row r="12" spans="1:12" x14ac:dyDescent="0.25">
      <c r="A12" s="77" t="s">
        <v>277</v>
      </c>
      <c r="B12" s="79" t="s">
        <v>412</v>
      </c>
      <c r="C12" s="79"/>
      <c r="D12" s="109"/>
      <c r="E12" s="109"/>
      <c r="F12" s="109"/>
      <c r="G12" s="109"/>
      <c r="H12" s="109"/>
      <c r="I12" s="109"/>
      <c r="J12" s="109"/>
      <c r="K12" s="109"/>
      <c r="L12" s="109"/>
    </row>
    <row r="13" spans="1:12" x14ac:dyDescent="0.25">
      <c r="A13" s="77" t="s">
        <v>614</v>
      </c>
      <c r="B13" s="79">
        <v>1</v>
      </c>
      <c r="C13" s="79"/>
      <c r="D13" s="109"/>
      <c r="E13" s="109"/>
      <c r="F13" s="109"/>
      <c r="G13" s="109"/>
      <c r="H13" s="109"/>
      <c r="I13" s="109"/>
      <c r="J13" s="109"/>
      <c r="K13" s="109"/>
      <c r="L13" s="109"/>
    </row>
    <row r="14" spans="1:12" x14ac:dyDescent="0.25">
      <c r="A14" s="77" t="s">
        <v>279</v>
      </c>
      <c r="B14" s="79">
        <v>326</v>
      </c>
      <c r="C14" s="79"/>
      <c r="D14" s="109"/>
      <c r="E14" s="109"/>
      <c r="F14" s="109"/>
      <c r="G14" s="109"/>
      <c r="H14" s="109"/>
      <c r="I14" s="109"/>
      <c r="J14" s="109"/>
      <c r="K14" s="109"/>
      <c r="L14" s="109"/>
    </row>
    <row r="15" spans="1:12" x14ac:dyDescent="0.25">
      <c r="A15" s="77" t="s">
        <v>617</v>
      </c>
      <c r="B15" s="79">
        <v>326</v>
      </c>
      <c r="C15" s="79"/>
      <c r="D15" s="109"/>
      <c r="E15" s="109"/>
      <c r="F15" s="109"/>
      <c r="G15" s="109"/>
      <c r="H15" s="109"/>
      <c r="I15" s="109"/>
      <c r="J15" s="109"/>
      <c r="K15" s="109"/>
      <c r="L15" s="109"/>
    </row>
    <row r="16" spans="1:12" x14ac:dyDescent="0.25">
      <c r="A16" s="77" t="s">
        <v>281</v>
      </c>
      <c r="B16" s="79" t="s">
        <v>438</v>
      </c>
      <c r="C16" s="79"/>
      <c r="D16" s="109"/>
      <c r="E16" s="109"/>
      <c r="F16" s="109"/>
      <c r="G16" s="109"/>
      <c r="H16" s="109"/>
      <c r="I16" s="109"/>
      <c r="J16" s="109"/>
      <c r="K16" s="109"/>
      <c r="L16" s="109"/>
    </row>
    <row r="17" spans="1:12" x14ac:dyDescent="0.25">
      <c r="A17" s="77" t="s">
        <v>282</v>
      </c>
      <c r="B17" s="203"/>
      <c r="C17" s="203"/>
      <c r="D17" s="109"/>
      <c r="E17" s="109"/>
      <c r="F17" s="109"/>
      <c r="G17" s="109"/>
      <c r="H17" s="109"/>
      <c r="I17" s="109"/>
      <c r="J17" s="109"/>
      <c r="K17" s="109"/>
      <c r="L17" s="109"/>
    </row>
    <row r="18" spans="1:12" x14ac:dyDescent="0.25">
      <c r="A18" s="77" t="s">
        <v>283</v>
      </c>
      <c r="B18" s="142" t="str">
        <f>"24 May 2023"</f>
        <v>24 May 2023</v>
      </c>
      <c r="C18" s="79"/>
      <c r="D18" s="109"/>
      <c r="E18" s="109"/>
      <c r="F18" s="109"/>
      <c r="G18" s="109"/>
      <c r="H18" s="109"/>
      <c r="I18" s="109"/>
      <c r="J18" s="109"/>
      <c r="K18" s="109"/>
      <c r="L18" s="109"/>
    </row>
    <row r="19" spans="1:12" x14ac:dyDescent="0.25">
      <c r="A19" s="77" t="s">
        <v>284</v>
      </c>
      <c r="B19" s="142">
        <v>45014</v>
      </c>
      <c r="C19" s="79"/>
      <c r="D19" s="109"/>
      <c r="E19" s="109"/>
      <c r="F19" s="109"/>
      <c r="G19" s="109"/>
      <c r="H19" s="109"/>
      <c r="I19" s="109"/>
      <c r="J19" s="109"/>
      <c r="K19" s="109"/>
      <c r="L19" s="109"/>
    </row>
    <row r="20" spans="1:12" x14ac:dyDescent="0.25">
      <c r="A20" s="77" t="s">
        <v>285</v>
      </c>
      <c r="B20" s="79" t="s">
        <v>293</v>
      </c>
      <c r="C20" s="79"/>
      <c r="D20" s="109"/>
      <c r="E20" s="109"/>
      <c r="F20" s="109"/>
      <c r="G20" s="109"/>
      <c r="H20" s="109"/>
      <c r="I20" s="109"/>
      <c r="J20" s="109"/>
      <c r="K20" s="109"/>
      <c r="L20" s="109"/>
    </row>
    <row r="21" spans="1:12" x14ac:dyDescent="0.25">
      <c r="A21" s="77" t="s">
        <v>689</v>
      </c>
      <c r="B21" s="79" t="s">
        <v>294</v>
      </c>
      <c r="C21" s="79"/>
      <c r="D21" s="109"/>
      <c r="E21" s="109"/>
      <c r="F21" s="109"/>
      <c r="G21" s="109"/>
      <c r="H21" s="109"/>
      <c r="I21" s="109"/>
      <c r="J21" s="109"/>
      <c r="K21" s="109"/>
      <c r="L21" s="109"/>
    </row>
    <row r="23" spans="1:12" x14ac:dyDescent="0.25">
      <c r="B23" s="84" t="str">
        <f>HYPERLINK("#'Factor List'!A1","Back to Factor List")</f>
        <v>Back to Factor List</v>
      </c>
    </row>
    <row r="24" spans="1:12" x14ac:dyDescent="0.25">
      <c r="B24" s="84" t="str">
        <f>HYPERLINK("#'Assumptions'!A1","Assumptions")</f>
        <v>Assumptions</v>
      </c>
    </row>
    <row r="26" spans="1:12" ht="13" x14ac:dyDescent="0.25">
      <c r="A26" s="90" t="s">
        <v>711</v>
      </c>
      <c r="B26" s="90">
        <v>55</v>
      </c>
      <c r="C26" s="90">
        <v>56</v>
      </c>
      <c r="D26" s="90">
        <v>57</v>
      </c>
      <c r="E26" s="90">
        <v>58</v>
      </c>
      <c r="F26" s="90">
        <v>59</v>
      </c>
      <c r="G26" s="90">
        <v>60</v>
      </c>
      <c r="H26" s="90">
        <v>61</v>
      </c>
      <c r="I26" s="90">
        <v>62</v>
      </c>
      <c r="J26" s="90">
        <v>63</v>
      </c>
      <c r="K26" s="90">
        <v>64</v>
      </c>
      <c r="L26" s="90">
        <v>65</v>
      </c>
    </row>
    <row r="27" spans="1:12" x14ac:dyDescent="0.25">
      <c r="A27" s="91">
        <v>0</v>
      </c>
      <c r="B27" s="93">
        <v>0.621</v>
      </c>
      <c r="C27" s="93">
        <v>0.64700000000000002</v>
      </c>
      <c r="D27" s="93">
        <v>0.67500000000000004</v>
      </c>
      <c r="E27" s="93">
        <v>0.70499999999999996</v>
      </c>
      <c r="F27" s="93">
        <v>0.73799999999999999</v>
      </c>
      <c r="G27" s="93">
        <v>0.77300000000000002</v>
      </c>
      <c r="H27" s="93">
        <v>0.81100000000000005</v>
      </c>
      <c r="I27" s="93">
        <v>0.85199999999999998</v>
      </c>
      <c r="J27" s="93">
        <v>0.89700000000000002</v>
      </c>
      <c r="K27" s="93">
        <v>0.94599999999999995</v>
      </c>
      <c r="L27" s="93">
        <v>1</v>
      </c>
    </row>
    <row r="28" spans="1:12" x14ac:dyDescent="0.25">
      <c r="A28" s="91">
        <v>1</v>
      </c>
      <c r="B28" s="93">
        <v>0.623</v>
      </c>
      <c r="C28" s="93">
        <v>0.64900000000000002</v>
      </c>
      <c r="D28" s="93">
        <v>0.67800000000000005</v>
      </c>
      <c r="E28" s="93">
        <v>0.70799999999999996</v>
      </c>
      <c r="F28" s="93">
        <v>0.74099999999999999</v>
      </c>
      <c r="G28" s="93">
        <v>0.77600000000000002</v>
      </c>
      <c r="H28" s="93">
        <v>0.81399999999999995</v>
      </c>
      <c r="I28" s="93">
        <v>0.85599999999999998</v>
      </c>
      <c r="J28" s="93">
        <v>0.90100000000000002</v>
      </c>
      <c r="K28" s="93">
        <v>0.95099999999999996</v>
      </c>
      <c r="L28" s="93"/>
    </row>
    <row r="29" spans="1:12" x14ac:dyDescent="0.25">
      <c r="A29" s="91">
        <v>2</v>
      </c>
      <c r="B29" s="93">
        <v>0.625</v>
      </c>
      <c r="C29" s="93">
        <v>0.65200000000000002</v>
      </c>
      <c r="D29" s="93">
        <v>0.68</v>
      </c>
      <c r="E29" s="93">
        <v>0.71099999999999997</v>
      </c>
      <c r="F29" s="93">
        <v>0.74299999999999999</v>
      </c>
      <c r="G29" s="93">
        <v>0.77900000000000003</v>
      </c>
      <c r="H29" s="93">
        <v>0.81799999999999995</v>
      </c>
      <c r="I29" s="93">
        <v>0.85899999999999999</v>
      </c>
      <c r="J29" s="93">
        <v>0.90500000000000003</v>
      </c>
      <c r="K29" s="93">
        <v>0.95499999999999996</v>
      </c>
      <c r="L29" s="93"/>
    </row>
    <row r="30" spans="1:12" x14ac:dyDescent="0.25">
      <c r="A30" s="91">
        <v>3</v>
      </c>
      <c r="B30" s="93">
        <v>0.627</v>
      </c>
      <c r="C30" s="93">
        <v>0.65400000000000003</v>
      </c>
      <c r="D30" s="93">
        <v>0.68300000000000005</v>
      </c>
      <c r="E30" s="93">
        <v>0.71299999999999997</v>
      </c>
      <c r="F30" s="93">
        <v>0.746</v>
      </c>
      <c r="G30" s="93">
        <v>0.78200000000000003</v>
      </c>
      <c r="H30" s="93">
        <v>0.82099999999999995</v>
      </c>
      <c r="I30" s="93">
        <v>0.86299999999999999</v>
      </c>
      <c r="J30" s="93">
        <v>0.90900000000000003</v>
      </c>
      <c r="K30" s="93">
        <v>0.96</v>
      </c>
      <c r="L30" s="93"/>
    </row>
    <row r="31" spans="1:12" x14ac:dyDescent="0.25">
      <c r="A31" s="91">
        <v>4</v>
      </c>
      <c r="B31" s="93">
        <v>0.63</v>
      </c>
      <c r="C31" s="93">
        <v>0.65600000000000003</v>
      </c>
      <c r="D31" s="93">
        <v>0.68500000000000005</v>
      </c>
      <c r="E31" s="93">
        <v>0.71599999999999997</v>
      </c>
      <c r="F31" s="93">
        <v>0.749</v>
      </c>
      <c r="G31" s="93">
        <v>0.78500000000000003</v>
      </c>
      <c r="H31" s="93">
        <v>0.82399999999999995</v>
      </c>
      <c r="I31" s="93">
        <v>0.86699999999999999</v>
      </c>
      <c r="J31" s="93">
        <v>0.91300000000000003</v>
      </c>
      <c r="K31" s="93">
        <v>0.96399999999999997</v>
      </c>
      <c r="L31" s="93"/>
    </row>
    <row r="32" spans="1:12" x14ac:dyDescent="0.25">
      <c r="A32" s="91">
        <v>5</v>
      </c>
      <c r="B32" s="93">
        <v>0.63200000000000001</v>
      </c>
      <c r="C32" s="93">
        <v>0.65900000000000003</v>
      </c>
      <c r="D32" s="93">
        <v>0.68799999999999994</v>
      </c>
      <c r="E32" s="93">
        <v>0.71899999999999997</v>
      </c>
      <c r="F32" s="93">
        <v>0.752</v>
      </c>
      <c r="G32" s="93">
        <v>0.78900000000000003</v>
      </c>
      <c r="H32" s="93">
        <v>0.82799999999999996</v>
      </c>
      <c r="I32" s="93">
        <v>0.871</v>
      </c>
      <c r="J32" s="93">
        <v>0.91700000000000004</v>
      </c>
      <c r="K32" s="93">
        <v>0.96899999999999997</v>
      </c>
      <c r="L32" s="93"/>
    </row>
    <row r="33" spans="1:12" x14ac:dyDescent="0.25">
      <c r="A33" s="91">
        <v>6</v>
      </c>
      <c r="B33" s="93">
        <v>0.63400000000000001</v>
      </c>
      <c r="C33" s="93">
        <v>0.66100000000000003</v>
      </c>
      <c r="D33" s="93">
        <v>0.69</v>
      </c>
      <c r="E33" s="93">
        <v>0.72099999999999997</v>
      </c>
      <c r="F33" s="93">
        <v>0.755</v>
      </c>
      <c r="G33" s="93">
        <v>0.79200000000000004</v>
      </c>
      <c r="H33" s="93">
        <v>0.83099999999999996</v>
      </c>
      <c r="I33" s="93">
        <v>0.874</v>
      </c>
      <c r="J33" s="93">
        <v>0.92200000000000004</v>
      </c>
      <c r="K33" s="93">
        <v>0.97299999999999998</v>
      </c>
      <c r="L33" s="93"/>
    </row>
    <row r="34" spans="1:12" x14ac:dyDescent="0.25">
      <c r="A34" s="91">
        <v>7</v>
      </c>
      <c r="B34" s="93">
        <v>0.63600000000000001</v>
      </c>
      <c r="C34" s="93">
        <v>0.66300000000000003</v>
      </c>
      <c r="D34" s="93">
        <v>0.69299999999999995</v>
      </c>
      <c r="E34" s="93">
        <v>0.72399999999999998</v>
      </c>
      <c r="F34" s="93">
        <v>0.75800000000000001</v>
      </c>
      <c r="G34" s="93">
        <v>0.79500000000000004</v>
      </c>
      <c r="H34" s="93">
        <v>0.83499999999999996</v>
      </c>
      <c r="I34" s="93">
        <v>0.878</v>
      </c>
      <c r="J34" s="93">
        <v>0.92600000000000005</v>
      </c>
      <c r="K34" s="93">
        <v>0.97799999999999998</v>
      </c>
      <c r="L34" s="93"/>
    </row>
    <row r="35" spans="1:12" x14ac:dyDescent="0.25">
      <c r="A35" s="91">
        <v>8</v>
      </c>
      <c r="B35" s="93">
        <v>0.63800000000000001</v>
      </c>
      <c r="C35" s="93">
        <v>0.66600000000000004</v>
      </c>
      <c r="D35" s="93">
        <v>0.69499999999999995</v>
      </c>
      <c r="E35" s="93">
        <v>0.72699999999999998</v>
      </c>
      <c r="F35" s="93">
        <v>0.76100000000000001</v>
      </c>
      <c r="G35" s="93">
        <v>0.79800000000000004</v>
      </c>
      <c r="H35" s="93">
        <v>0.83799999999999997</v>
      </c>
      <c r="I35" s="93">
        <v>0.88200000000000001</v>
      </c>
      <c r="J35" s="93">
        <v>0.93</v>
      </c>
      <c r="K35" s="93">
        <v>0.98199999999999998</v>
      </c>
      <c r="L35" s="93"/>
    </row>
    <row r="36" spans="1:12" x14ac:dyDescent="0.25">
      <c r="A36" s="91">
        <v>9</v>
      </c>
      <c r="B36" s="93">
        <v>0.64</v>
      </c>
      <c r="C36" s="93">
        <v>0.66800000000000004</v>
      </c>
      <c r="D36" s="93">
        <v>0.69799999999999995</v>
      </c>
      <c r="E36" s="93">
        <v>0.73</v>
      </c>
      <c r="F36" s="93">
        <v>0.76400000000000001</v>
      </c>
      <c r="G36" s="93">
        <v>0.80100000000000005</v>
      </c>
      <c r="H36" s="93">
        <v>0.84199999999999997</v>
      </c>
      <c r="I36" s="93">
        <v>0.88600000000000001</v>
      </c>
      <c r="J36" s="93">
        <v>0.93400000000000005</v>
      </c>
      <c r="K36" s="93">
        <v>0.98699999999999999</v>
      </c>
      <c r="L36" s="93"/>
    </row>
    <row r="37" spans="1:12" x14ac:dyDescent="0.25">
      <c r="A37" s="91">
        <v>10</v>
      </c>
      <c r="B37" s="93">
        <v>0.64300000000000002</v>
      </c>
      <c r="C37" s="93">
        <v>0.67</v>
      </c>
      <c r="D37" s="93">
        <v>0.7</v>
      </c>
      <c r="E37" s="93">
        <v>0.73199999999999998</v>
      </c>
      <c r="F37" s="93">
        <v>0.76700000000000002</v>
      </c>
      <c r="G37" s="93">
        <v>0.80400000000000005</v>
      </c>
      <c r="H37" s="93">
        <v>0.84499999999999997</v>
      </c>
      <c r="I37" s="93">
        <v>0.88900000000000001</v>
      </c>
      <c r="J37" s="93">
        <v>0.93799999999999994</v>
      </c>
      <c r="K37" s="93">
        <v>0.99099999999999999</v>
      </c>
      <c r="L37" s="93"/>
    </row>
    <row r="38" spans="1:12" x14ac:dyDescent="0.25">
      <c r="A38" s="91">
        <v>11</v>
      </c>
      <c r="B38" s="93">
        <v>0.64500000000000002</v>
      </c>
      <c r="C38" s="93">
        <v>0.67300000000000004</v>
      </c>
      <c r="D38" s="93">
        <v>0.70299999999999996</v>
      </c>
      <c r="E38" s="93">
        <v>0.73499999999999999</v>
      </c>
      <c r="F38" s="93">
        <v>0.77</v>
      </c>
      <c r="G38" s="93">
        <v>0.80800000000000005</v>
      </c>
      <c r="H38" s="93">
        <v>0.84899999999999998</v>
      </c>
      <c r="I38" s="93">
        <v>0.89300000000000002</v>
      </c>
      <c r="J38" s="93">
        <v>0.94199999999999995</v>
      </c>
      <c r="K38" s="93">
        <v>0.996</v>
      </c>
      <c r="L38" s="93"/>
    </row>
    <row r="39" spans="1:12" x14ac:dyDescent="0.25">
      <c r="A39"/>
      <c r="B39"/>
    </row>
    <row r="40" spans="1:12" ht="27.65" customHeight="1" x14ac:dyDescent="0.25">
      <c r="A40"/>
      <c r="B40"/>
    </row>
    <row r="41" spans="1:12" x14ac:dyDescent="0.25">
      <c r="A41"/>
      <c r="B41"/>
    </row>
    <row r="42" spans="1:12" x14ac:dyDescent="0.25">
      <c r="A42"/>
      <c r="B42"/>
    </row>
    <row r="43" spans="1:12" x14ac:dyDescent="0.25">
      <c r="A43"/>
      <c r="B43"/>
    </row>
    <row r="44" spans="1:12" x14ac:dyDescent="0.25">
      <c r="A44"/>
      <c r="B44"/>
    </row>
    <row r="45" spans="1:12" x14ac:dyDescent="0.25">
      <c r="A45"/>
      <c r="B45"/>
    </row>
    <row r="46" spans="1:12" x14ac:dyDescent="0.25">
      <c r="A46"/>
      <c r="B46"/>
    </row>
    <row r="47" spans="1:12" x14ac:dyDescent="0.25">
      <c r="A47"/>
      <c r="B47"/>
    </row>
    <row r="48" spans="1:1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sheetData>
  <sheetProtection algorithmName="SHA-512" hashValue="juMzutDCPuBDpFSqQGXdB/cYCqrTLJt1F4JXiEXUk8BZDwx3i+XztHI2xYv1vw9uKAaWfIgzYr4Hxng4Tjt1sQ==" saltValue="rGViiBnk45xmRynrC+27sQ==" spinCount="100000" sheet="1" objects="1" scenarios="1"/>
  <conditionalFormatting sqref="B26:L38">
    <cfRule type="expression" dxfId="1133" priority="29" stopIfTrue="1">
      <formula>MOD(ROW(),2)=0</formula>
    </cfRule>
    <cfRule type="expression" dxfId="1132" priority="30" stopIfTrue="1">
      <formula>MOD(ROW(),2)&lt;&gt;0</formula>
    </cfRule>
  </conditionalFormatting>
  <conditionalFormatting sqref="A26:A38">
    <cfRule type="expression" dxfId="1131" priority="27" stopIfTrue="1">
      <formula>MOD(ROW(),2)=0</formula>
    </cfRule>
    <cfRule type="expression" dxfId="1130" priority="28" stopIfTrue="1">
      <formula>MOD(ROW(),2)&lt;&gt;0</formula>
    </cfRule>
  </conditionalFormatting>
  <conditionalFormatting sqref="A6:A21">
    <cfRule type="expression" dxfId="1129" priority="17" stopIfTrue="1">
      <formula>MOD(ROW(),2)=0</formula>
    </cfRule>
    <cfRule type="expression" dxfId="1128" priority="18" stopIfTrue="1">
      <formula>MOD(ROW(),2)&lt;&gt;0</formula>
    </cfRule>
  </conditionalFormatting>
  <conditionalFormatting sqref="D6:L21">
    <cfRule type="expression" dxfId="1127" priority="19" stopIfTrue="1">
      <formula>MOD(ROW(),2)=0</formula>
    </cfRule>
    <cfRule type="expression" dxfId="1126" priority="20" stopIfTrue="1">
      <formula>MOD(ROW(),2)&lt;&gt;0</formula>
    </cfRule>
  </conditionalFormatting>
  <conditionalFormatting sqref="B6:C16">
    <cfRule type="expression" dxfId="1125" priority="9" stopIfTrue="1">
      <formula>MOD(ROW(),2)=0</formula>
    </cfRule>
    <cfRule type="expression" dxfId="1124" priority="10" stopIfTrue="1">
      <formula>MOD(ROW(),2)&lt;&gt;0</formula>
    </cfRule>
  </conditionalFormatting>
  <conditionalFormatting sqref="B18:C18 B17">
    <cfRule type="expression" dxfId="1123" priority="11" stopIfTrue="1">
      <formula>MOD(ROW(),2)=0</formula>
    </cfRule>
    <cfRule type="expression" dxfId="1122" priority="12" stopIfTrue="1">
      <formula>MOD(ROW(),2)&lt;&gt;0</formula>
    </cfRule>
  </conditionalFormatting>
  <conditionalFormatting sqref="C17">
    <cfRule type="expression" dxfId="1121" priority="7" stopIfTrue="1">
      <formula>MOD(ROW(),2)=0</formula>
    </cfRule>
    <cfRule type="expression" dxfId="1120" priority="8" stopIfTrue="1">
      <formula>MOD(ROW(),2)&lt;&gt;0</formula>
    </cfRule>
  </conditionalFormatting>
  <conditionalFormatting sqref="B20:B21">
    <cfRule type="expression" dxfId="1119" priority="3" stopIfTrue="1">
      <formula>MOD(ROW(),2)=0</formula>
    </cfRule>
    <cfRule type="expression" dxfId="1118" priority="4" stopIfTrue="1">
      <formula>MOD(ROW(),2)&lt;&gt;0</formula>
    </cfRule>
  </conditionalFormatting>
  <conditionalFormatting sqref="C19:C21">
    <cfRule type="expression" dxfId="1117" priority="5" stopIfTrue="1">
      <formula>MOD(ROW(),2)=0</formula>
    </cfRule>
    <cfRule type="expression" dxfId="1116" priority="6" stopIfTrue="1">
      <formula>MOD(ROW(),2)&lt;&gt;0</formula>
    </cfRule>
  </conditionalFormatting>
  <conditionalFormatting sqref="B19">
    <cfRule type="expression" dxfId="1115" priority="1" stopIfTrue="1">
      <formula>MOD(ROW(),2)=0</formula>
    </cfRule>
    <cfRule type="expression" dxfId="1114" priority="2" stopIfTrue="1">
      <formula>MOD(ROW(),2)&lt;&gt;0</formula>
    </cfRule>
  </conditionalFormatting>
  <hyperlinks>
    <hyperlink ref="B24" location="Assumptions!A1" display="Assumptions" xr:uid="{FF07F1EB-8755-47C5-86EA-5F188BFCB194}"/>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codeName="Sheet96"/>
  <dimension ref="A1:L59"/>
  <sheetViews>
    <sheetView showGridLines="0" zoomScale="85" zoomScaleNormal="85" workbookViewId="0">
      <selection activeCell="A4" sqref="A4"/>
    </sheetView>
  </sheetViews>
  <sheetFormatPr defaultColWidth="10" defaultRowHeight="12.5" x14ac:dyDescent="0.25"/>
  <cols>
    <col min="1" max="1" width="31.6328125" style="28" customWidth="1"/>
    <col min="2" max="12" width="22.6328125" style="28" customWidth="1"/>
    <col min="13" max="16384" width="10" style="28"/>
  </cols>
  <sheetData>
    <row r="1" spans="1:12" ht="20" x14ac:dyDescent="0.4">
      <c r="A1" s="40" t="s">
        <v>0</v>
      </c>
      <c r="B1" s="41"/>
      <c r="C1" s="41"/>
      <c r="D1" s="41"/>
      <c r="E1" s="41"/>
      <c r="F1" s="41"/>
      <c r="G1" s="41"/>
      <c r="H1" s="41"/>
      <c r="I1" s="41"/>
      <c r="K1" s="84"/>
    </row>
    <row r="2" spans="1:12" ht="15.5" x14ac:dyDescent="0.35">
      <c r="A2" s="42" t="str">
        <f>IF(title="&gt; Enter workbook title here","Enter workbook title in Cover sheet",title)</f>
        <v>Police_S - Consolidated Factor Spreadsheet</v>
      </c>
      <c r="B2" s="43"/>
      <c r="C2" s="43"/>
      <c r="D2" s="43"/>
      <c r="E2" s="43"/>
      <c r="F2" s="43"/>
      <c r="G2" s="43"/>
      <c r="H2" s="43"/>
      <c r="I2" s="43"/>
    </row>
    <row r="3" spans="1:12" ht="15.5" x14ac:dyDescent="0.35">
      <c r="A3" s="156" t="str">
        <f>TABLE_FACTOR_TYPE_1&amp;" - x-"&amp;TABLE_SERIES_NUMBER_1</f>
        <v>Pension Debit - x-327</v>
      </c>
      <c r="B3" s="43"/>
      <c r="C3" s="43"/>
      <c r="D3" s="43"/>
      <c r="E3" s="43"/>
      <c r="F3" s="43"/>
      <c r="G3" s="43"/>
      <c r="H3" s="43"/>
      <c r="I3" s="43"/>
    </row>
    <row r="4" spans="1:12" x14ac:dyDescent="0.25">
      <c r="A4" s="45"/>
    </row>
    <row r="6" spans="1:12" ht="13" x14ac:dyDescent="0.3">
      <c r="A6" s="76" t="s">
        <v>606</v>
      </c>
      <c r="B6" s="78" t="s">
        <v>607</v>
      </c>
      <c r="C6" s="78"/>
      <c r="D6" s="109"/>
      <c r="E6" s="109"/>
      <c r="F6" s="109"/>
      <c r="G6" s="109"/>
      <c r="H6" s="109"/>
      <c r="I6" s="109"/>
      <c r="J6" s="109"/>
      <c r="K6" s="109"/>
      <c r="L6" s="109"/>
    </row>
    <row r="7" spans="1:12" x14ac:dyDescent="0.25">
      <c r="A7" s="77" t="s">
        <v>273</v>
      </c>
      <c r="B7" s="79" t="s">
        <v>72</v>
      </c>
      <c r="C7" s="79"/>
      <c r="D7" s="109"/>
      <c r="E7" s="109"/>
      <c r="F7" s="109"/>
      <c r="G7" s="109"/>
      <c r="H7" s="109"/>
      <c r="I7" s="109"/>
      <c r="J7" s="109"/>
      <c r="K7" s="109"/>
      <c r="L7" s="109"/>
    </row>
    <row r="8" spans="1:12" x14ac:dyDescent="0.25">
      <c r="A8" s="77" t="s">
        <v>274</v>
      </c>
      <c r="B8" s="79">
        <v>2006</v>
      </c>
      <c r="C8" s="79"/>
      <c r="D8" s="109"/>
      <c r="E8" s="109"/>
      <c r="F8" s="109"/>
      <c r="G8" s="109"/>
      <c r="H8" s="109"/>
      <c r="I8" s="109"/>
      <c r="J8" s="109"/>
      <c r="K8" s="109"/>
      <c r="L8" s="109"/>
    </row>
    <row r="9" spans="1:12" x14ac:dyDescent="0.25">
      <c r="A9" s="77" t="s">
        <v>275</v>
      </c>
      <c r="B9" s="79" t="s">
        <v>400</v>
      </c>
      <c r="C9" s="79"/>
      <c r="D9" s="109"/>
      <c r="E9" s="109"/>
      <c r="F9" s="109"/>
      <c r="G9" s="109"/>
      <c r="H9" s="109"/>
      <c r="I9" s="109"/>
      <c r="J9" s="109"/>
      <c r="K9" s="109"/>
      <c r="L9" s="109"/>
    </row>
    <row r="10" spans="1:12" ht="25" x14ac:dyDescent="0.25">
      <c r="A10" s="77" t="s">
        <v>6</v>
      </c>
      <c r="B10" s="79" t="s">
        <v>439</v>
      </c>
      <c r="C10" s="79"/>
      <c r="D10" s="109"/>
      <c r="E10" s="109"/>
      <c r="F10" s="109"/>
      <c r="G10" s="109"/>
      <c r="H10" s="109"/>
      <c r="I10" s="109"/>
      <c r="J10" s="109"/>
      <c r="K10" s="109"/>
      <c r="L10" s="109"/>
    </row>
    <row r="11" spans="1:12" x14ac:dyDescent="0.25">
      <c r="A11" s="77" t="s">
        <v>276</v>
      </c>
      <c r="B11" s="79" t="s">
        <v>308</v>
      </c>
      <c r="C11" s="79"/>
      <c r="D11" s="109"/>
      <c r="E11" s="109"/>
      <c r="F11" s="109"/>
      <c r="G11" s="109"/>
      <c r="H11" s="109"/>
      <c r="I11" s="109"/>
      <c r="J11" s="109"/>
      <c r="K11" s="109"/>
      <c r="L11" s="109"/>
    </row>
    <row r="12" spans="1:12" x14ac:dyDescent="0.25">
      <c r="A12" s="77" t="s">
        <v>277</v>
      </c>
      <c r="B12" s="79" t="s">
        <v>412</v>
      </c>
      <c r="C12" s="79"/>
      <c r="D12" s="109"/>
      <c r="E12" s="109"/>
      <c r="F12" s="109"/>
      <c r="G12" s="109"/>
      <c r="H12" s="109"/>
      <c r="I12" s="109"/>
      <c r="J12" s="109"/>
      <c r="K12" s="109"/>
      <c r="L12" s="109"/>
    </row>
    <row r="13" spans="1:12" x14ac:dyDescent="0.25">
      <c r="A13" s="77" t="s">
        <v>614</v>
      </c>
      <c r="B13" s="79">
        <v>1</v>
      </c>
      <c r="C13" s="79"/>
      <c r="D13" s="109"/>
      <c r="E13" s="109"/>
      <c r="F13" s="109"/>
      <c r="G13" s="109"/>
      <c r="H13" s="109"/>
      <c r="I13" s="109"/>
      <c r="J13" s="109"/>
      <c r="K13" s="109"/>
      <c r="L13" s="109"/>
    </row>
    <row r="14" spans="1:12" x14ac:dyDescent="0.25">
      <c r="A14" s="77" t="s">
        <v>279</v>
      </c>
      <c r="B14" s="79">
        <v>327</v>
      </c>
      <c r="C14" s="79"/>
      <c r="D14" s="109"/>
      <c r="E14" s="109"/>
      <c r="F14" s="109"/>
      <c r="G14" s="109"/>
      <c r="H14" s="109"/>
      <c r="I14" s="109"/>
      <c r="J14" s="109"/>
      <c r="K14" s="109"/>
      <c r="L14" s="109"/>
    </row>
    <row r="15" spans="1:12" x14ac:dyDescent="0.25">
      <c r="A15" s="77" t="s">
        <v>617</v>
      </c>
      <c r="B15" s="79">
        <v>327</v>
      </c>
      <c r="C15" s="79"/>
      <c r="D15" s="109"/>
      <c r="E15" s="109"/>
      <c r="F15" s="109"/>
      <c r="G15" s="109"/>
      <c r="H15" s="109"/>
      <c r="I15" s="109"/>
      <c r="J15" s="109"/>
      <c r="K15" s="109"/>
      <c r="L15" s="109"/>
    </row>
    <row r="16" spans="1:12" x14ac:dyDescent="0.25">
      <c r="A16" s="77" t="s">
        <v>281</v>
      </c>
      <c r="B16" s="79" t="s">
        <v>441</v>
      </c>
      <c r="C16" s="79"/>
      <c r="D16" s="109"/>
      <c r="E16" s="109"/>
      <c r="F16" s="109"/>
      <c r="G16" s="109"/>
      <c r="H16" s="109"/>
      <c r="I16" s="109"/>
      <c r="J16" s="109"/>
      <c r="K16" s="109"/>
      <c r="L16" s="109"/>
    </row>
    <row r="17" spans="1:12" x14ac:dyDescent="0.25">
      <c r="A17" s="77" t="s">
        <v>282</v>
      </c>
      <c r="B17" s="203"/>
      <c r="C17" s="203"/>
      <c r="D17" s="109"/>
      <c r="E17" s="109"/>
      <c r="F17" s="109"/>
      <c r="G17" s="109"/>
      <c r="H17" s="109"/>
      <c r="I17" s="109"/>
      <c r="J17" s="109"/>
      <c r="K17" s="109"/>
      <c r="L17" s="109"/>
    </row>
    <row r="18" spans="1:12" x14ac:dyDescent="0.25">
      <c r="A18" s="77" t="s">
        <v>283</v>
      </c>
      <c r="B18" s="142" t="str">
        <f>"24 May 2023"</f>
        <v>24 May 2023</v>
      </c>
      <c r="C18" s="79"/>
      <c r="D18" s="109"/>
      <c r="E18" s="109"/>
      <c r="F18" s="109"/>
      <c r="G18" s="109"/>
      <c r="H18" s="109"/>
      <c r="I18" s="109"/>
      <c r="J18" s="109"/>
      <c r="K18" s="109"/>
      <c r="L18" s="109"/>
    </row>
    <row r="19" spans="1:12" x14ac:dyDescent="0.25">
      <c r="A19" s="77" t="s">
        <v>284</v>
      </c>
      <c r="B19" s="142">
        <v>45014</v>
      </c>
      <c r="C19" s="79"/>
      <c r="D19" s="109"/>
      <c r="E19" s="109"/>
      <c r="F19" s="109"/>
      <c r="G19" s="109"/>
      <c r="H19" s="109"/>
      <c r="I19" s="109"/>
      <c r="J19" s="109"/>
      <c r="K19" s="109"/>
      <c r="L19" s="109"/>
    </row>
    <row r="20" spans="1:12" x14ac:dyDescent="0.25">
      <c r="A20" s="77" t="s">
        <v>285</v>
      </c>
      <c r="B20" s="79" t="s">
        <v>293</v>
      </c>
      <c r="C20" s="79"/>
      <c r="D20" s="109"/>
      <c r="E20" s="109"/>
      <c r="F20" s="109"/>
      <c r="G20" s="109"/>
      <c r="H20" s="109"/>
      <c r="I20" s="109"/>
      <c r="J20" s="109"/>
      <c r="K20" s="109"/>
      <c r="L20" s="109"/>
    </row>
    <row r="21" spans="1:12" x14ac:dyDescent="0.25">
      <c r="A21" s="77" t="s">
        <v>689</v>
      </c>
      <c r="B21" s="79" t="s">
        <v>294</v>
      </c>
      <c r="C21" s="79"/>
      <c r="D21" s="109"/>
      <c r="E21" s="109"/>
      <c r="F21" s="109"/>
      <c r="G21" s="109"/>
      <c r="H21" s="109"/>
      <c r="I21" s="109"/>
      <c r="J21" s="109"/>
      <c r="K21" s="109"/>
      <c r="L21" s="109"/>
    </row>
    <row r="23" spans="1:12" x14ac:dyDescent="0.25">
      <c r="B23" s="84" t="str">
        <f>HYPERLINK("#'Factor List'!A1","Back to Factor List")</f>
        <v>Back to Factor List</v>
      </c>
    </row>
    <row r="24" spans="1:12" x14ac:dyDescent="0.25">
      <c r="B24" s="84" t="str">
        <f>HYPERLINK("#'Assumptions'!A1","Assumptions")</f>
        <v>Assumptions</v>
      </c>
    </row>
    <row r="26" spans="1:12" ht="13" x14ac:dyDescent="0.25">
      <c r="A26" s="90" t="s">
        <v>711</v>
      </c>
      <c r="B26" s="90">
        <v>55</v>
      </c>
      <c r="C26" s="90">
        <v>56</v>
      </c>
      <c r="D26" s="90">
        <v>57</v>
      </c>
      <c r="E26" s="90">
        <v>58</v>
      </c>
      <c r="F26" s="90">
        <v>59</v>
      </c>
      <c r="G26" s="90">
        <v>60</v>
      </c>
      <c r="H26" s="90">
        <v>61</v>
      </c>
      <c r="I26" s="90">
        <v>62</v>
      </c>
      <c r="J26" s="90">
        <v>63</v>
      </c>
      <c r="K26" s="90">
        <v>64</v>
      </c>
      <c r="L26" s="90">
        <v>65</v>
      </c>
    </row>
    <row r="27" spans="1:12" x14ac:dyDescent="0.25">
      <c r="A27" s="91">
        <v>0</v>
      </c>
      <c r="B27" s="93">
        <v>0.84499999999999997</v>
      </c>
      <c r="C27" s="93">
        <v>0.85899999999999999</v>
      </c>
      <c r="D27" s="93">
        <v>0.874</v>
      </c>
      <c r="E27" s="93">
        <v>0.88900000000000001</v>
      </c>
      <c r="F27" s="93">
        <v>0.90400000000000003</v>
      </c>
      <c r="G27" s="93">
        <v>0.91900000000000004</v>
      </c>
      <c r="H27" s="93">
        <v>0.93500000000000005</v>
      </c>
      <c r="I27" s="93">
        <v>0.95099999999999996</v>
      </c>
      <c r="J27" s="93">
        <v>0.96699999999999997</v>
      </c>
      <c r="K27" s="93">
        <v>0.98299999999999998</v>
      </c>
      <c r="L27" s="93">
        <v>1</v>
      </c>
    </row>
    <row r="28" spans="1:12" x14ac:dyDescent="0.25">
      <c r="A28" s="91">
        <v>1</v>
      </c>
      <c r="B28" s="93">
        <v>0.84599999999999997</v>
      </c>
      <c r="C28" s="93">
        <v>0.86</v>
      </c>
      <c r="D28" s="93">
        <v>0.875</v>
      </c>
      <c r="E28" s="93">
        <v>0.89</v>
      </c>
      <c r="F28" s="93">
        <v>0.90500000000000003</v>
      </c>
      <c r="G28" s="93">
        <v>0.92</v>
      </c>
      <c r="H28" s="93">
        <v>0.93600000000000005</v>
      </c>
      <c r="I28" s="93">
        <v>0.95199999999999996</v>
      </c>
      <c r="J28" s="93">
        <v>0.96799999999999997</v>
      </c>
      <c r="K28" s="93">
        <v>0.98499999999999999</v>
      </c>
      <c r="L28" s="93"/>
    </row>
    <row r="29" spans="1:12" x14ac:dyDescent="0.25">
      <c r="A29" s="91">
        <v>2</v>
      </c>
      <c r="B29" s="93">
        <v>0.84699999999999998</v>
      </c>
      <c r="C29" s="93">
        <v>0.86199999999999999</v>
      </c>
      <c r="D29" s="93">
        <v>0.876</v>
      </c>
      <c r="E29" s="93">
        <v>0.89100000000000001</v>
      </c>
      <c r="F29" s="93">
        <v>0.90600000000000003</v>
      </c>
      <c r="G29" s="93">
        <v>0.92200000000000004</v>
      </c>
      <c r="H29" s="93">
        <v>0.93700000000000006</v>
      </c>
      <c r="I29" s="93">
        <v>0.95299999999999996</v>
      </c>
      <c r="J29" s="93">
        <v>0.97</v>
      </c>
      <c r="K29" s="93">
        <v>0.98599999999999999</v>
      </c>
      <c r="L29" s="93"/>
    </row>
    <row r="30" spans="1:12" x14ac:dyDescent="0.25">
      <c r="A30" s="91">
        <v>3</v>
      </c>
      <c r="B30" s="93">
        <v>0.84799999999999998</v>
      </c>
      <c r="C30" s="93">
        <v>0.86299999999999999</v>
      </c>
      <c r="D30" s="93">
        <v>0.878</v>
      </c>
      <c r="E30" s="93">
        <v>0.89200000000000002</v>
      </c>
      <c r="F30" s="93">
        <v>0.90800000000000003</v>
      </c>
      <c r="G30" s="93">
        <v>0.92300000000000004</v>
      </c>
      <c r="H30" s="93">
        <v>0.93899999999999995</v>
      </c>
      <c r="I30" s="93">
        <v>0.95499999999999996</v>
      </c>
      <c r="J30" s="93">
        <v>0.97099999999999997</v>
      </c>
      <c r="K30" s="93">
        <v>0.98699999999999999</v>
      </c>
      <c r="L30" s="93"/>
    </row>
    <row r="31" spans="1:12" x14ac:dyDescent="0.25">
      <c r="A31" s="91">
        <v>4</v>
      </c>
      <c r="B31" s="93">
        <v>0.85</v>
      </c>
      <c r="C31" s="93">
        <v>0.86399999999999999</v>
      </c>
      <c r="D31" s="93">
        <v>0.879</v>
      </c>
      <c r="E31" s="93">
        <v>0.89400000000000002</v>
      </c>
      <c r="F31" s="93">
        <v>0.90900000000000003</v>
      </c>
      <c r="G31" s="93">
        <v>0.92400000000000004</v>
      </c>
      <c r="H31" s="93">
        <v>0.94</v>
      </c>
      <c r="I31" s="93">
        <v>0.95599999999999996</v>
      </c>
      <c r="J31" s="93">
        <v>0.97199999999999998</v>
      </c>
      <c r="K31" s="93">
        <v>0.98899999999999999</v>
      </c>
      <c r="L31" s="93"/>
    </row>
    <row r="32" spans="1:12" x14ac:dyDescent="0.25">
      <c r="A32" s="91">
        <v>5</v>
      </c>
      <c r="B32" s="93">
        <v>0.85099999999999998</v>
      </c>
      <c r="C32" s="93">
        <v>0.86499999999999999</v>
      </c>
      <c r="D32" s="93">
        <v>0.88</v>
      </c>
      <c r="E32" s="93">
        <v>0.89500000000000002</v>
      </c>
      <c r="F32" s="93">
        <v>0.91</v>
      </c>
      <c r="G32" s="93">
        <v>0.92600000000000005</v>
      </c>
      <c r="H32" s="93">
        <v>0.94099999999999995</v>
      </c>
      <c r="I32" s="93">
        <v>0.95699999999999996</v>
      </c>
      <c r="J32" s="93">
        <v>0.97399999999999998</v>
      </c>
      <c r="K32" s="93">
        <v>0.99</v>
      </c>
      <c r="L32" s="93"/>
    </row>
    <row r="33" spans="1:12" x14ac:dyDescent="0.25">
      <c r="A33" s="91">
        <v>6</v>
      </c>
      <c r="B33" s="93">
        <v>0.85199999999999998</v>
      </c>
      <c r="C33" s="93">
        <v>0.86699999999999999</v>
      </c>
      <c r="D33" s="93">
        <v>0.88100000000000001</v>
      </c>
      <c r="E33" s="93">
        <v>0.89600000000000002</v>
      </c>
      <c r="F33" s="93">
        <v>0.91100000000000003</v>
      </c>
      <c r="G33" s="93">
        <v>0.92700000000000005</v>
      </c>
      <c r="H33" s="93">
        <v>0.94299999999999995</v>
      </c>
      <c r="I33" s="93">
        <v>0.95899999999999996</v>
      </c>
      <c r="J33" s="93">
        <v>0.97499999999999998</v>
      </c>
      <c r="K33" s="93">
        <v>0.99199999999999999</v>
      </c>
      <c r="L33" s="93"/>
    </row>
    <row r="34" spans="1:12" x14ac:dyDescent="0.25">
      <c r="A34" s="91">
        <v>7</v>
      </c>
      <c r="B34" s="93">
        <v>0.85299999999999998</v>
      </c>
      <c r="C34" s="93">
        <v>0.86799999999999999</v>
      </c>
      <c r="D34" s="93">
        <v>0.88300000000000001</v>
      </c>
      <c r="E34" s="93">
        <v>0.89800000000000002</v>
      </c>
      <c r="F34" s="93">
        <v>0.91300000000000003</v>
      </c>
      <c r="G34" s="93">
        <v>0.92800000000000005</v>
      </c>
      <c r="H34" s="93">
        <v>0.94399999999999995</v>
      </c>
      <c r="I34" s="93">
        <v>0.96</v>
      </c>
      <c r="J34" s="93">
        <v>0.97599999999999998</v>
      </c>
      <c r="K34" s="93">
        <v>0.99299999999999999</v>
      </c>
      <c r="L34" s="93"/>
    </row>
    <row r="35" spans="1:12" x14ac:dyDescent="0.25">
      <c r="A35" s="91">
        <v>8</v>
      </c>
      <c r="B35" s="93">
        <v>0.85399999999999998</v>
      </c>
      <c r="C35" s="93">
        <v>0.86899999999999999</v>
      </c>
      <c r="D35" s="93">
        <v>0.88400000000000001</v>
      </c>
      <c r="E35" s="93">
        <v>0.89900000000000002</v>
      </c>
      <c r="F35" s="93">
        <v>0.91400000000000003</v>
      </c>
      <c r="G35" s="93">
        <v>0.93</v>
      </c>
      <c r="H35" s="93">
        <v>0.94499999999999995</v>
      </c>
      <c r="I35" s="93">
        <v>0.96099999999999997</v>
      </c>
      <c r="J35" s="93">
        <v>0.97799999999999998</v>
      </c>
      <c r="K35" s="93">
        <v>0.99399999999999999</v>
      </c>
      <c r="L35" s="93"/>
    </row>
    <row r="36" spans="1:12" x14ac:dyDescent="0.25">
      <c r="A36" s="91">
        <v>9</v>
      </c>
      <c r="B36" s="93">
        <v>0.85599999999999998</v>
      </c>
      <c r="C36" s="93">
        <v>0.87</v>
      </c>
      <c r="D36" s="93">
        <v>0.88500000000000001</v>
      </c>
      <c r="E36" s="93">
        <v>0.9</v>
      </c>
      <c r="F36" s="93">
        <v>0.91500000000000004</v>
      </c>
      <c r="G36" s="93">
        <v>0.93100000000000005</v>
      </c>
      <c r="H36" s="93">
        <v>0.94699999999999995</v>
      </c>
      <c r="I36" s="93">
        <v>0.96299999999999997</v>
      </c>
      <c r="J36" s="93">
        <v>0.97899999999999998</v>
      </c>
      <c r="K36" s="93">
        <v>0.996</v>
      </c>
      <c r="L36" s="93"/>
    </row>
    <row r="37" spans="1:12" x14ac:dyDescent="0.25">
      <c r="A37" s="91">
        <v>10</v>
      </c>
      <c r="B37" s="93">
        <v>0.85699999999999998</v>
      </c>
      <c r="C37" s="93">
        <v>0.871</v>
      </c>
      <c r="D37" s="93">
        <v>0.88600000000000001</v>
      </c>
      <c r="E37" s="93">
        <v>0.90100000000000002</v>
      </c>
      <c r="F37" s="93">
        <v>0.91700000000000004</v>
      </c>
      <c r="G37" s="93">
        <v>0.93200000000000005</v>
      </c>
      <c r="H37" s="93">
        <v>0.94799999999999995</v>
      </c>
      <c r="I37" s="93">
        <v>0.96399999999999997</v>
      </c>
      <c r="J37" s="93">
        <v>0.98099999999999998</v>
      </c>
      <c r="K37" s="93">
        <v>0.997</v>
      </c>
      <c r="L37" s="93"/>
    </row>
    <row r="38" spans="1:12" x14ac:dyDescent="0.25">
      <c r="A38" s="91">
        <v>11</v>
      </c>
      <c r="B38" s="93">
        <v>0.85799999999999998</v>
      </c>
      <c r="C38" s="93">
        <v>0.873</v>
      </c>
      <c r="D38" s="93">
        <v>0.88700000000000001</v>
      </c>
      <c r="E38" s="93">
        <v>0.90300000000000002</v>
      </c>
      <c r="F38" s="93">
        <v>0.91800000000000004</v>
      </c>
      <c r="G38" s="93">
        <v>0.93300000000000005</v>
      </c>
      <c r="H38" s="93">
        <v>0.94899999999999995</v>
      </c>
      <c r="I38" s="93">
        <v>0.96599999999999997</v>
      </c>
      <c r="J38" s="93">
        <v>0.98199999999999998</v>
      </c>
      <c r="K38" s="93">
        <v>0.999</v>
      </c>
      <c r="L38" s="93"/>
    </row>
    <row r="39" spans="1:12" x14ac:dyDescent="0.25">
      <c r="A39"/>
      <c r="B39"/>
    </row>
    <row r="40" spans="1:12" ht="27.65" customHeight="1" x14ac:dyDescent="0.25">
      <c r="A40"/>
      <c r="B40"/>
    </row>
    <row r="41" spans="1:12" x14ac:dyDescent="0.25">
      <c r="A41"/>
      <c r="B41"/>
    </row>
    <row r="42" spans="1:12" x14ac:dyDescent="0.25">
      <c r="A42"/>
      <c r="B42"/>
    </row>
    <row r="43" spans="1:12" x14ac:dyDescent="0.25">
      <c r="A43"/>
      <c r="B43"/>
    </row>
    <row r="44" spans="1:12" x14ac:dyDescent="0.25">
      <c r="A44"/>
      <c r="B44"/>
    </row>
    <row r="45" spans="1:12" x14ac:dyDescent="0.25">
      <c r="A45"/>
      <c r="B45"/>
    </row>
    <row r="46" spans="1:12" x14ac:dyDescent="0.25">
      <c r="A46"/>
      <c r="B46"/>
    </row>
    <row r="47" spans="1:12" x14ac:dyDescent="0.25">
      <c r="A47"/>
      <c r="B47"/>
    </row>
    <row r="48" spans="1:1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sheetData>
  <sheetProtection algorithmName="SHA-512" hashValue="RDWtV6EkLOltiauHsQxeBj2m1wQYiUGnxaspL2zvdC6voVg4Meuh9hpbOS/RNdw3z80E2ERlqkV43r/0SEocHw==" saltValue="pmvtSfQkvC+gXscrbSux1A==" spinCount="100000" sheet="1" objects="1" scenarios="1"/>
  <conditionalFormatting sqref="B26:L38">
    <cfRule type="expression" dxfId="1113" priority="29" stopIfTrue="1">
      <formula>MOD(ROW(),2)=0</formula>
    </cfRule>
    <cfRule type="expression" dxfId="1112" priority="30" stopIfTrue="1">
      <formula>MOD(ROW(),2)&lt;&gt;0</formula>
    </cfRule>
  </conditionalFormatting>
  <conditionalFormatting sqref="A26:A38">
    <cfRule type="expression" dxfId="1111" priority="27" stopIfTrue="1">
      <formula>MOD(ROW(),2)=0</formula>
    </cfRule>
    <cfRule type="expression" dxfId="1110" priority="28" stopIfTrue="1">
      <formula>MOD(ROW(),2)&lt;&gt;0</formula>
    </cfRule>
  </conditionalFormatting>
  <conditionalFormatting sqref="A6:A21">
    <cfRule type="expression" dxfId="1109" priority="17" stopIfTrue="1">
      <formula>MOD(ROW(),2)=0</formula>
    </cfRule>
    <cfRule type="expression" dxfId="1108" priority="18" stopIfTrue="1">
      <formula>MOD(ROW(),2)&lt;&gt;0</formula>
    </cfRule>
  </conditionalFormatting>
  <conditionalFormatting sqref="D6:L21">
    <cfRule type="expression" dxfId="1107" priority="19" stopIfTrue="1">
      <formula>MOD(ROW(),2)=0</formula>
    </cfRule>
    <cfRule type="expression" dxfId="1106" priority="20" stopIfTrue="1">
      <formula>MOD(ROW(),2)&lt;&gt;0</formula>
    </cfRule>
  </conditionalFormatting>
  <conditionalFormatting sqref="B6:C16">
    <cfRule type="expression" dxfId="1105" priority="9" stopIfTrue="1">
      <formula>MOD(ROW(),2)=0</formula>
    </cfRule>
    <cfRule type="expression" dxfId="1104" priority="10" stopIfTrue="1">
      <formula>MOD(ROW(),2)&lt;&gt;0</formula>
    </cfRule>
  </conditionalFormatting>
  <conditionalFormatting sqref="B18:C18 B17">
    <cfRule type="expression" dxfId="1103" priority="11" stopIfTrue="1">
      <formula>MOD(ROW(),2)=0</formula>
    </cfRule>
    <cfRule type="expression" dxfId="1102" priority="12" stopIfTrue="1">
      <formula>MOD(ROW(),2)&lt;&gt;0</formula>
    </cfRule>
  </conditionalFormatting>
  <conditionalFormatting sqref="C17">
    <cfRule type="expression" dxfId="1101" priority="7" stopIfTrue="1">
      <formula>MOD(ROW(),2)=0</formula>
    </cfRule>
    <cfRule type="expression" dxfId="1100" priority="8" stopIfTrue="1">
      <formula>MOD(ROW(),2)&lt;&gt;0</formula>
    </cfRule>
  </conditionalFormatting>
  <conditionalFormatting sqref="B20:B21">
    <cfRule type="expression" dxfId="1099" priority="3" stopIfTrue="1">
      <formula>MOD(ROW(),2)=0</formula>
    </cfRule>
    <cfRule type="expression" dxfId="1098" priority="4" stopIfTrue="1">
      <formula>MOD(ROW(),2)&lt;&gt;0</formula>
    </cfRule>
  </conditionalFormatting>
  <conditionalFormatting sqref="C19:C21">
    <cfRule type="expression" dxfId="1097" priority="5" stopIfTrue="1">
      <formula>MOD(ROW(),2)=0</formula>
    </cfRule>
    <cfRule type="expression" dxfId="1096" priority="6" stopIfTrue="1">
      <formula>MOD(ROW(),2)&lt;&gt;0</formula>
    </cfRule>
  </conditionalFormatting>
  <conditionalFormatting sqref="B19">
    <cfRule type="expression" dxfId="1095" priority="1" stopIfTrue="1">
      <formula>MOD(ROW(),2)=0</formula>
    </cfRule>
    <cfRule type="expression" dxfId="1094" priority="2" stopIfTrue="1">
      <formula>MOD(ROW(),2)&lt;&gt;0</formula>
    </cfRule>
  </conditionalFormatting>
  <hyperlinks>
    <hyperlink ref="B24" location="Assumptions!A1" display="Assumptions" xr:uid="{FC177601-CE11-43BC-B1F0-0C82AEC83A2F}"/>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codeName="Sheet97"/>
  <dimension ref="A1:AW59"/>
  <sheetViews>
    <sheetView showGridLines="0" zoomScale="85" zoomScaleNormal="85" workbookViewId="0">
      <selection activeCell="A4" sqref="A4"/>
    </sheetView>
  </sheetViews>
  <sheetFormatPr defaultColWidth="10" defaultRowHeight="12.5" x14ac:dyDescent="0.25"/>
  <cols>
    <col min="1" max="1" width="31.6328125" style="28" customWidth="1"/>
    <col min="2" max="49" width="22.6328125" style="28" customWidth="1"/>
    <col min="50" max="16384" width="10" style="28"/>
  </cols>
  <sheetData>
    <row r="1" spans="1:49" ht="20" x14ac:dyDescent="0.4">
      <c r="A1" s="40" t="s">
        <v>0</v>
      </c>
      <c r="B1" s="41"/>
      <c r="C1" s="41"/>
      <c r="D1" s="41"/>
      <c r="E1" s="41"/>
      <c r="F1" s="41"/>
      <c r="G1" s="41"/>
      <c r="H1" s="41"/>
      <c r="I1" s="41"/>
      <c r="K1" s="84"/>
    </row>
    <row r="2" spans="1:49" ht="15.5" x14ac:dyDescent="0.35">
      <c r="A2" s="42" t="str">
        <f>IF(title="&gt; Enter workbook title here","Enter workbook title in Cover sheet",title)</f>
        <v>Police_S - Consolidated Factor Spreadsheet</v>
      </c>
      <c r="B2" s="43"/>
      <c r="C2" s="43"/>
      <c r="D2" s="43"/>
      <c r="E2" s="43"/>
      <c r="F2" s="43"/>
      <c r="G2" s="43"/>
      <c r="H2" s="43"/>
      <c r="I2" s="43"/>
    </row>
    <row r="3" spans="1:49" ht="15.5" x14ac:dyDescent="0.35">
      <c r="A3" s="156" t="str">
        <f>TABLE_FACTOR_TYPE_1&amp;" - x-"&amp;TABLE_SERIES_NUMBER_1</f>
        <v>Pension Debit - x-328</v>
      </c>
      <c r="B3" s="43"/>
      <c r="C3" s="43"/>
      <c r="D3" s="43"/>
      <c r="E3" s="43"/>
      <c r="F3" s="43"/>
      <c r="G3" s="43"/>
      <c r="H3" s="43"/>
      <c r="I3" s="43"/>
    </row>
    <row r="4" spans="1:49" x14ac:dyDescent="0.25">
      <c r="A4" s="45"/>
    </row>
    <row r="6" spans="1:49" ht="13" x14ac:dyDescent="0.3">
      <c r="A6" s="76" t="s">
        <v>606</v>
      </c>
      <c r="B6" s="78" t="s">
        <v>607</v>
      </c>
      <c r="C6" s="78"/>
      <c r="D6" s="109"/>
      <c r="E6" s="109"/>
      <c r="F6" s="109"/>
      <c r="G6" s="109"/>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9"/>
      <c r="AL6" s="109"/>
      <c r="AM6" s="109"/>
      <c r="AN6" s="109"/>
      <c r="AO6" s="109"/>
      <c r="AP6" s="109"/>
      <c r="AQ6" s="109"/>
      <c r="AR6" s="109"/>
      <c r="AS6" s="109"/>
      <c r="AT6" s="109"/>
      <c r="AU6" s="109"/>
      <c r="AV6" s="109"/>
      <c r="AW6" s="109"/>
    </row>
    <row r="7" spans="1:49" x14ac:dyDescent="0.25">
      <c r="A7" s="77" t="s">
        <v>273</v>
      </c>
      <c r="B7" s="79" t="s">
        <v>72</v>
      </c>
      <c r="C7" s="79"/>
      <c r="D7" s="109"/>
      <c r="E7" s="109"/>
      <c r="F7" s="109"/>
      <c r="G7" s="109"/>
      <c r="H7" s="109"/>
      <c r="I7" s="109"/>
      <c r="J7" s="109"/>
      <c r="K7" s="109"/>
      <c r="L7" s="109"/>
      <c r="M7" s="109"/>
      <c r="N7" s="109"/>
      <c r="O7" s="109"/>
      <c r="P7" s="109"/>
      <c r="Q7" s="109"/>
      <c r="R7" s="109"/>
      <c r="S7" s="109"/>
      <c r="T7" s="109"/>
      <c r="U7" s="109"/>
      <c r="V7" s="109"/>
      <c r="W7" s="109"/>
      <c r="X7" s="109"/>
      <c r="Y7" s="109"/>
      <c r="Z7" s="109"/>
      <c r="AA7" s="109"/>
      <c r="AB7" s="109"/>
      <c r="AC7" s="109"/>
      <c r="AD7" s="109"/>
      <c r="AE7" s="109"/>
      <c r="AF7" s="109"/>
      <c r="AG7" s="109"/>
      <c r="AH7" s="109"/>
      <c r="AI7" s="109"/>
      <c r="AJ7" s="109"/>
      <c r="AK7" s="109"/>
      <c r="AL7" s="109"/>
      <c r="AM7" s="109"/>
      <c r="AN7" s="109"/>
      <c r="AO7" s="109"/>
      <c r="AP7" s="109"/>
      <c r="AQ7" s="109"/>
      <c r="AR7" s="109"/>
      <c r="AS7" s="109"/>
      <c r="AT7" s="109"/>
      <c r="AU7" s="109"/>
      <c r="AV7" s="109"/>
      <c r="AW7" s="109"/>
    </row>
    <row r="8" spans="1:49" x14ac:dyDescent="0.25">
      <c r="A8" s="77" t="s">
        <v>274</v>
      </c>
      <c r="B8" s="79">
        <v>2006</v>
      </c>
      <c r="C8" s="79"/>
      <c r="D8" s="109"/>
      <c r="E8" s="109"/>
      <c r="F8" s="109"/>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109"/>
      <c r="AJ8" s="109"/>
      <c r="AK8" s="109"/>
      <c r="AL8" s="109"/>
      <c r="AM8" s="109"/>
      <c r="AN8" s="109"/>
      <c r="AO8" s="109"/>
      <c r="AP8" s="109"/>
      <c r="AQ8" s="109"/>
      <c r="AR8" s="109"/>
      <c r="AS8" s="109"/>
      <c r="AT8" s="109"/>
      <c r="AU8" s="109"/>
      <c r="AV8" s="109"/>
      <c r="AW8" s="109"/>
    </row>
    <row r="9" spans="1:49" x14ac:dyDescent="0.25">
      <c r="A9" s="77" t="s">
        <v>275</v>
      </c>
      <c r="B9" s="79" t="s">
        <v>400</v>
      </c>
      <c r="C9" s="79"/>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9"/>
      <c r="AL9" s="109"/>
      <c r="AM9" s="109"/>
      <c r="AN9" s="109"/>
      <c r="AO9" s="109"/>
      <c r="AP9" s="109"/>
      <c r="AQ9" s="109"/>
      <c r="AR9" s="109"/>
      <c r="AS9" s="109"/>
      <c r="AT9" s="109"/>
      <c r="AU9" s="109"/>
      <c r="AV9" s="109"/>
      <c r="AW9" s="109"/>
    </row>
    <row r="10" spans="1:49" ht="25" x14ac:dyDescent="0.25">
      <c r="A10" s="77" t="s">
        <v>6</v>
      </c>
      <c r="B10" s="79" t="s">
        <v>442</v>
      </c>
      <c r="C10" s="7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09"/>
      <c r="AL10" s="109"/>
      <c r="AM10" s="109"/>
      <c r="AN10" s="109"/>
      <c r="AO10" s="109"/>
      <c r="AP10" s="109"/>
      <c r="AQ10" s="109"/>
      <c r="AR10" s="109"/>
      <c r="AS10" s="109"/>
      <c r="AT10" s="109"/>
      <c r="AU10" s="109"/>
      <c r="AV10" s="109"/>
      <c r="AW10" s="109"/>
    </row>
    <row r="11" spans="1:49" x14ac:dyDescent="0.25">
      <c r="A11" s="77" t="s">
        <v>276</v>
      </c>
      <c r="B11" s="79" t="s">
        <v>308</v>
      </c>
      <c r="C11" s="7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c r="AL11" s="109"/>
      <c r="AM11" s="109"/>
      <c r="AN11" s="109"/>
      <c r="AO11" s="109"/>
      <c r="AP11" s="109"/>
      <c r="AQ11" s="109"/>
      <c r="AR11" s="109"/>
      <c r="AS11" s="109"/>
      <c r="AT11" s="109"/>
      <c r="AU11" s="109"/>
      <c r="AV11" s="109"/>
      <c r="AW11" s="109"/>
    </row>
    <row r="12" spans="1:49" x14ac:dyDescent="0.25">
      <c r="A12" s="77" t="s">
        <v>277</v>
      </c>
      <c r="B12" s="79" t="s">
        <v>412</v>
      </c>
      <c r="C12" s="7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9"/>
      <c r="AL12" s="109"/>
      <c r="AM12" s="109"/>
      <c r="AN12" s="109"/>
      <c r="AO12" s="109"/>
      <c r="AP12" s="109"/>
      <c r="AQ12" s="109"/>
      <c r="AR12" s="109"/>
      <c r="AS12" s="109"/>
      <c r="AT12" s="109"/>
      <c r="AU12" s="109"/>
      <c r="AV12" s="109"/>
      <c r="AW12" s="109"/>
    </row>
    <row r="13" spans="1:49" x14ac:dyDescent="0.25">
      <c r="A13" s="77" t="s">
        <v>614</v>
      </c>
      <c r="B13" s="79">
        <v>1</v>
      </c>
      <c r="C13" s="79"/>
      <c r="D13" s="109"/>
      <c r="E13" s="109"/>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109"/>
      <c r="AL13" s="109"/>
      <c r="AM13" s="109"/>
      <c r="AN13" s="109"/>
      <c r="AO13" s="109"/>
      <c r="AP13" s="109"/>
      <c r="AQ13" s="109"/>
      <c r="AR13" s="109"/>
      <c r="AS13" s="109"/>
      <c r="AT13" s="109"/>
      <c r="AU13" s="109"/>
      <c r="AV13" s="109"/>
      <c r="AW13" s="109"/>
    </row>
    <row r="14" spans="1:49" x14ac:dyDescent="0.25">
      <c r="A14" s="77" t="s">
        <v>279</v>
      </c>
      <c r="B14" s="79">
        <v>328</v>
      </c>
      <c r="C14" s="79"/>
      <c r="D14" s="109"/>
      <c r="E14" s="109"/>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109"/>
      <c r="AU14" s="109"/>
      <c r="AV14" s="109"/>
      <c r="AW14" s="109"/>
    </row>
    <row r="15" spans="1:49" x14ac:dyDescent="0.25">
      <c r="A15" s="77" t="s">
        <v>617</v>
      </c>
      <c r="B15" s="79">
        <v>328</v>
      </c>
      <c r="C15" s="79"/>
      <c r="D15" s="109"/>
      <c r="E15" s="109"/>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109"/>
      <c r="AL15" s="109"/>
      <c r="AM15" s="109"/>
      <c r="AN15" s="109"/>
      <c r="AO15" s="109"/>
      <c r="AP15" s="109"/>
      <c r="AQ15" s="109"/>
      <c r="AR15" s="109"/>
      <c r="AS15" s="109"/>
      <c r="AT15" s="109"/>
      <c r="AU15" s="109"/>
      <c r="AV15" s="109"/>
      <c r="AW15" s="109"/>
    </row>
    <row r="16" spans="1:49" x14ac:dyDescent="0.25">
      <c r="A16" s="77" t="s">
        <v>281</v>
      </c>
      <c r="B16" s="79" t="s">
        <v>444</v>
      </c>
      <c r="C16" s="7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09"/>
      <c r="AL16" s="109"/>
      <c r="AM16" s="109"/>
      <c r="AN16" s="109"/>
      <c r="AO16" s="109"/>
      <c r="AP16" s="109"/>
      <c r="AQ16" s="109"/>
      <c r="AR16" s="109"/>
      <c r="AS16" s="109"/>
      <c r="AT16" s="109"/>
      <c r="AU16" s="109"/>
      <c r="AV16" s="109"/>
      <c r="AW16" s="109"/>
    </row>
    <row r="17" spans="1:49" x14ac:dyDescent="0.25">
      <c r="A17" s="77" t="s">
        <v>282</v>
      </c>
      <c r="B17" s="203"/>
      <c r="C17" s="203"/>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c r="AS17" s="109"/>
      <c r="AT17" s="109"/>
      <c r="AU17" s="109"/>
      <c r="AV17" s="109"/>
      <c r="AW17" s="109"/>
    </row>
    <row r="18" spans="1:49" x14ac:dyDescent="0.25">
      <c r="A18" s="77" t="s">
        <v>283</v>
      </c>
      <c r="B18" s="142" t="str">
        <f>"24 May 2023"</f>
        <v>24 May 2023</v>
      </c>
      <c r="C18" s="79"/>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109"/>
      <c r="AL18" s="109"/>
      <c r="AM18" s="109"/>
      <c r="AN18" s="109"/>
      <c r="AO18" s="109"/>
      <c r="AP18" s="109"/>
      <c r="AQ18" s="109"/>
      <c r="AR18" s="109"/>
      <c r="AS18" s="109"/>
      <c r="AT18" s="109"/>
      <c r="AU18" s="109"/>
      <c r="AV18" s="109"/>
      <c r="AW18" s="109"/>
    </row>
    <row r="19" spans="1:49" x14ac:dyDescent="0.25">
      <c r="A19" s="77" t="s">
        <v>284</v>
      </c>
      <c r="B19" s="142">
        <v>45014</v>
      </c>
      <c r="C19" s="7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c r="AL19" s="109"/>
      <c r="AM19" s="109"/>
      <c r="AN19" s="109"/>
      <c r="AO19" s="109"/>
      <c r="AP19" s="109"/>
      <c r="AQ19" s="109"/>
      <c r="AR19" s="109"/>
      <c r="AS19" s="109"/>
      <c r="AT19" s="109"/>
      <c r="AU19" s="109"/>
      <c r="AV19" s="109"/>
      <c r="AW19" s="109"/>
    </row>
    <row r="20" spans="1:49" x14ac:dyDescent="0.25">
      <c r="A20" s="77" t="s">
        <v>285</v>
      </c>
      <c r="B20" s="79" t="s">
        <v>293</v>
      </c>
      <c r="C20" s="79"/>
      <c r="D20" s="109"/>
      <c r="E20" s="109"/>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109"/>
      <c r="AL20" s="109"/>
      <c r="AM20" s="109"/>
      <c r="AN20" s="109"/>
      <c r="AO20" s="109"/>
      <c r="AP20" s="109"/>
      <c r="AQ20" s="109"/>
      <c r="AR20" s="109"/>
      <c r="AS20" s="109"/>
      <c r="AT20" s="109"/>
      <c r="AU20" s="109"/>
      <c r="AV20" s="109"/>
      <c r="AW20" s="109"/>
    </row>
    <row r="21" spans="1:49" x14ac:dyDescent="0.25">
      <c r="A21" s="77" t="s">
        <v>689</v>
      </c>
      <c r="B21" s="79" t="s">
        <v>294</v>
      </c>
      <c r="C21" s="79"/>
      <c r="D21" s="109"/>
      <c r="E21" s="109"/>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109"/>
      <c r="AL21" s="109"/>
      <c r="AM21" s="109"/>
      <c r="AN21" s="109"/>
      <c r="AO21" s="109"/>
      <c r="AP21" s="109"/>
      <c r="AQ21" s="109"/>
      <c r="AR21" s="109"/>
      <c r="AS21" s="109"/>
      <c r="AT21" s="109"/>
      <c r="AU21" s="109"/>
      <c r="AV21" s="109"/>
      <c r="AW21" s="109"/>
    </row>
    <row r="23" spans="1:49" x14ac:dyDescent="0.25">
      <c r="B23" s="84" t="str">
        <f>HYPERLINK("#'Factor List'!A1","Back to Factor List")</f>
        <v>Back to Factor List</v>
      </c>
    </row>
    <row r="24" spans="1:49" x14ac:dyDescent="0.25">
      <c r="B24" s="84" t="str">
        <f>HYPERLINK("#'Assumptions'!A1","Assumptions")</f>
        <v>Assumptions</v>
      </c>
    </row>
    <row r="26" spans="1:49" ht="13" x14ac:dyDescent="0.25">
      <c r="A26" s="90" t="s">
        <v>711</v>
      </c>
      <c r="B26" s="90">
        <v>18</v>
      </c>
      <c r="C26" s="90">
        <v>19</v>
      </c>
      <c r="D26" s="90">
        <v>20</v>
      </c>
      <c r="E26" s="90">
        <v>21</v>
      </c>
      <c r="F26" s="90">
        <v>22</v>
      </c>
      <c r="G26" s="90">
        <v>23</v>
      </c>
      <c r="H26" s="90">
        <v>24</v>
      </c>
      <c r="I26" s="90">
        <v>25</v>
      </c>
      <c r="J26" s="90">
        <v>26</v>
      </c>
      <c r="K26" s="90">
        <v>27</v>
      </c>
      <c r="L26" s="90">
        <v>28</v>
      </c>
      <c r="M26" s="90">
        <v>29</v>
      </c>
      <c r="N26" s="90">
        <v>30</v>
      </c>
      <c r="O26" s="90">
        <v>31</v>
      </c>
      <c r="P26" s="90">
        <v>32</v>
      </c>
      <c r="Q26" s="90">
        <v>33</v>
      </c>
      <c r="R26" s="90">
        <v>34</v>
      </c>
      <c r="S26" s="90">
        <v>35</v>
      </c>
      <c r="T26" s="90">
        <v>36</v>
      </c>
      <c r="U26" s="90">
        <v>37</v>
      </c>
      <c r="V26" s="90">
        <v>38</v>
      </c>
      <c r="W26" s="90">
        <v>39</v>
      </c>
      <c r="X26" s="90">
        <v>40</v>
      </c>
      <c r="Y26" s="90">
        <v>41</v>
      </c>
      <c r="Z26" s="90">
        <v>42</v>
      </c>
      <c r="AA26" s="90">
        <v>43</v>
      </c>
      <c r="AB26" s="90">
        <v>44</v>
      </c>
      <c r="AC26" s="90">
        <v>45</v>
      </c>
      <c r="AD26" s="90">
        <v>46</v>
      </c>
      <c r="AE26" s="90">
        <v>47</v>
      </c>
      <c r="AF26" s="90">
        <v>48</v>
      </c>
      <c r="AG26" s="90">
        <v>49</v>
      </c>
      <c r="AH26" s="90">
        <v>50</v>
      </c>
      <c r="AI26" s="90">
        <v>51</v>
      </c>
      <c r="AJ26" s="90">
        <v>52</v>
      </c>
      <c r="AK26" s="90">
        <v>53</v>
      </c>
      <c r="AL26" s="90">
        <v>54</v>
      </c>
      <c r="AM26" s="90">
        <v>55</v>
      </c>
      <c r="AN26" s="90">
        <v>56</v>
      </c>
      <c r="AO26" s="90">
        <v>57</v>
      </c>
      <c r="AP26" s="90">
        <v>58</v>
      </c>
      <c r="AQ26" s="90">
        <v>59</v>
      </c>
      <c r="AR26" s="90">
        <v>60</v>
      </c>
      <c r="AS26" s="90">
        <v>61</v>
      </c>
      <c r="AT26" s="90">
        <v>62</v>
      </c>
      <c r="AU26" s="90">
        <v>63</v>
      </c>
      <c r="AV26" s="90">
        <v>64</v>
      </c>
      <c r="AW26" s="90">
        <v>65</v>
      </c>
    </row>
    <row r="27" spans="1:49" x14ac:dyDescent="0.25">
      <c r="A27" s="91">
        <v>0</v>
      </c>
      <c r="B27" s="93">
        <v>0.19900000000000001</v>
      </c>
      <c r="C27" s="93">
        <v>0.20300000000000001</v>
      </c>
      <c r="D27" s="93">
        <v>0.20799999999999999</v>
      </c>
      <c r="E27" s="93">
        <v>0.21299999999999999</v>
      </c>
      <c r="F27" s="93">
        <v>0.218</v>
      </c>
      <c r="G27" s="93">
        <v>0.223</v>
      </c>
      <c r="H27" s="93">
        <v>0.22800000000000001</v>
      </c>
      <c r="I27" s="93">
        <v>0.23400000000000001</v>
      </c>
      <c r="J27" s="93">
        <v>0.23899999999999999</v>
      </c>
      <c r="K27" s="93">
        <v>0.245</v>
      </c>
      <c r="L27" s="93">
        <v>0.251</v>
      </c>
      <c r="M27" s="93">
        <v>0.25800000000000001</v>
      </c>
      <c r="N27" s="93">
        <v>0.26400000000000001</v>
      </c>
      <c r="O27" s="93">
        <v>0.27100000000000002</v>
      </c>
      <c r="P27" s="93">
        <v>0.27800000000000002</v>
      </c>
      <c r="Q27" s="93">
        <v>0.28599999999999998</v>
      </c>
      <c r="R27" s="93">
        <v>0.29399999999999998</v>
      </c>
      <c r="S27" s="93">
        <v>0.30199999999999999</v>
      </c>
      <c r="T27" s="93">
        <v>0.31</v>
      </c>
      <c r="U27" s="93">
        <v>0.31900000000000001</v>
      </c>
      <c r="V27" s="93">
        <v>0.32900000000000001</v>
      </c>
      <c r="W27" s="93">
        <v>0.33800000000000002</v>
      </c>
      <c r="X27" s="93">
        <v>0.34899999999999998</v>
      </c>
      <c r="Y27" s="93">
        <v>0.35899999999999999</v>
      </c>
      <c r="Z27" s="93">
        <v>0.371</v>
      </c>
      <c r="AA27" s="93">
        <v>0.38300000000000001</v>
      </c>
      <c r="AB27" s="93">
        <v>0.39500000000000002</v>
      </c>
      <c r="AC27" s="93">
        <v>0.40899999999999997</v>
      </c>
      <c r="AD27" s="93">
        <v>0.42299999999999999</v>
      </c>
      <c r="AE27" s="93">
        <v>0.438</v>
      </c>
      <c r="AF27" s="93">
        <v>0.45300000000000001</v>
      </c>
      <c r="AG27" s="93">
        <v>0.47</v>
      </c>
      <c r="AH27" s="93">
        <v>0.48799999999999999</v>
      </c>
      <c r="AI27" s="93">
        <v>0.50700000000000001</v>
      </c>
      <c r="AJ27" s="93">
        <v>0.52700000000000002</v>
      </c>
      <c r="AK27" s="93">
        <v>0.54900000000000004</v>
      </c>
      <c r="AL27" s="93">
        <v>0.57199999999999995</v>
      </c>
      <c r="AM27" s="93">
        <v>0.59699999999999998</v>
      </c>
      <c r="AN27" s="93">
        <v>0.624</v>
      </c>
      <c r="AO27" s="93">
        <v>0.65300000000000002</v>
      </c>
      <c r="AP27" s="93">
        <v>0.68400000000000005</v>
      </c>
      <c r="AQ27" s="93">
        <v>0.71799999999999997</v>
      </c>
      <c r="AR27" s="93">
        <v>0.755</v>
      </c>
      <c r="AS27" s="93">
        <v>0.79500000000000004</v>
      </c>
      <c r="AT27" s="93">
        <v>0.83899999999999997</v>
      </c>
      <c r="AU27" s="93">
        <v>0.88800000000000001</v>
      </c>
      <c r="AV27" s="93">
        <v>0.94099999999999995</v>
      </c>
      <c r="AW27" s="93">
        <v>1</v>
      </c>
    </row>
    <row r="28" spans="1:49" x14ac:dyDescent="0.25">
      <c r="A28" s="91">
        <v>1</v>
      </c>
      <c r="B28" s="93">
        <v>0.19900000000000001</v>
      </c>
      <c r="C28" s="93">
        <v>0.20399999999999999</v>
      </c>
      <c r="D28" s="93">
        <v>0.20799999999999999</v>
      </c>
      <c r="E28" s="93">
        <v>0.21299999999999999</v>
      </c>
      <c r="F28" s="93">
        <v>0.218</v>
      </c>
      <c r="G28" s="93">
        <v>0.223</v>
      </c>
      <c r="H28" s="93">
        <v>0.22900000000000001</v>
      </c>
      <c r="I28" s="93">
        <v>0.23400000000000001</v>
      </c>
      <c r="J28" s="93">
        <v>0.24</v>
      </c>
      <c r="K28" s="93">
        <v>0.246</v>
      </c>
      <c r="L28" s="93">
        <v>0.252</v>
      </c>
      <c r="M28" s="93">
        <v>0.25800000000000001</v>
      </c>
      <c r="N28" s="93">
        <v>0.26500000000000001</v>
      </c>
      <c r="O28" s="93">
        <v>0.27200000000000002</v>
      </c>
      <c r="P28" s="93">
        <v>0.27900000000000003</v>
      </c>
      <c r="Q28" s="93">
        <v>0.28699999999999998</v>
      </c>
      <c r="R28" s="93">
        <v>0.29399999999999998</v>
      </c>
      <c r="S28" s="93">
        <v>0.30299999999999999</v>
      </c>
      <c r="T28" s="93">
        <v>0.311</v>
      </c>
      <c r="U28" s="93">
        <v>0.32</v>
      </c>
      <c r="V28" s="93">
        <v>0.32900000000000001</v>
      </c>
      <c r="W28" s="93">
        <v>0.33900000000000002</v>
      </c>
      <c r="X28" s="93">
        <v>0.35</v>
      </c>
      <c r="Y28" s="93">
        <v>0.36</v>
      </c>
      <c r="Z28" s="93">
        <v>0.372</v>
      </c>
      <c r="AA28" s="93">
        <v>0.38400000000000001</v>
      </c>
      <c r="AB28" s="93">
        <v>0.39600000000000002</v>
      </c>
      <c r="AC28" s="93">
        <v>0.41</v>
      </c>
      <c r="AD28" s="93">
        <v>0.42399999999999999</v>
      </c>
      <c r="AE28" s="93">
        <v>0.439</v>
      </c>
      <c r="AF28" s="93">
        <v>0.45500000000000002</v>
      </c>
      <c r="AG28" s="93">
        <v>0.47099999999999997</v>
      </c>
      <c r="AH28" s="93">
        <v>0.48899999999999999</v>
      </c>
      <c r="AI28" s="93">
        <v>0.50800000000000001</v>
      </c>
      <c r="AJ28" s="93">
        <v>0.52900000000000003</v>
      </c>
      <c r="AK28" s="93">
        <v>0.55100000000000005</v>
      </c>
      <c r="AL28" s="93">
        <v>0.57399999999999995</v>
      </c>
      <c r="AM28" s="93">
        <v>0.59899999999999998</v>
      </c>
      <c r="AN28" s="93">
        <v>0.626</v>
      </c>
      <c r="AO28" s="93">
        <v>0.65500000000000003</v>
      </c>
      <c r="AP28" s="93">
        <v>0.68700000000000006</v>
      </c>
      <c r="AQ28" s="93">
        <v>0.72099999999999997</v>
      </c>
      <c r="AR28" s="93">
        <v>0.75800000000000001</v>
      </c>
      <c r="AS28" s="93">
        <v>0.79900000000000004</v>
      </c>
      <c r="AT28" s="93">
        <v>0.84299999999999997</v>
      </c>
      <c r="AU28" s="93">
        <v>0.89200000000000002</v>
      </c>
      <c r="AV28" s="93">
        <v>0.94599999999999995</v>
      </c>
      <c r="AW28" s="93"/>
    </row>
    <row r="29" spans="1:49" x14ac:dyDescent="0.25">
      <c r="A29" s="91">
        <v>2</v>
      </c>
      <c r="B29" s="93">
        <v>0.2</v>
      </c>
      <c r="C29" s="93">
        <v>0.20399999999999999</v>
      </c>
      <c r="D29" s="93">
        <v>0.20899999999999999</v>
      </c>
      <c r="E29" s="93">
        <v>0.214</v>
      </c>
      <c r="F29" s="93">
        <v>0.219</v>
      </c>
      <c r="G29" s="93">
        <v>0.224</v>
      </c>
      <c r="H29" s="93">
        <v>0.22900000000000001</v>
      </c>
      <c r="I29" s="93">
        <v>0.23499999999999999</v>
      </c>
      <c r="J29" s="93">
        <v>0.24</v>
      </c>
      <c r="K29" s="93">
        <v>0.246</v>
      </c>
      <c r="L29" s="93">
        <v>0.252</v>
      </c>
      <c r="M29" s="93">
        <v>0.25900000000000001</v>
      </c>
      <c r="N29" s="93">
        <v>0.26500000000000001</v>
      </c>
      <c r="O29" s="93">
        <v>0.27200000000000002</v>
      </c>
      <c r="P29" s="93">
        <v>0.28000000000000003</v>
      </c>
      <c r="Q29" s="93">
        <v>0.28699999999999998</v>
      </c>
      <c r="R29" s="93">
        <v>0.29499999999999998</v>
      </c>
      <c r="S29" s="93">
        <v>0.30299999999999999</v>
      </c>
      <c r="T29" s="93">
        <v>0.312</v>
      </c>
      <c r="U29" s="93">
        <v>0.32100000000000001</v>
      </c>
      <c r="V29" s="93">
        <v>0.33</v>
      </c>
      <c r="W29" s="93">
        <v>0.34</v>
      </c>
      <c r="X29" s="93">
        <v>0.35</v>
      </c>
      <c r="Y29" s="93">
        <v>0.36099999999999999</v>
      </c>
      <c r="Z29" s="93">
        <v>0.373</v>
      </c>
      <c r="AA29" s="93">
        <v>0.38500000000000001</v>
      </c>
      <c r="AB29" s="93">
        <v>0.39800000000000002</v>
      </c>
      <c r="AC29" s="93">
        <v>0.41099999999999998</v>
      </c>
      <c r="AD29" s="93">
        <v>0.42499999999999999</v>
      </c>
      <c r="AE29" s="93">
        <v>0.44</v>
      </c>
      <c r="AF29" s="93">
        <v>0.45600000000000002</v>
      </c>
      <c r="AG29" s="93">
        <v>0.47299999999999998</v>
      </c>
      <c r="AH29" s="93">
        <v>0.49099999999999999</v>
      </c>
      <c r="AI29" s="93">
        <v>0.51</v>
      </c>
      <c r="AJ29" s="93">
        <v>0.53100000000000003</v>
      </c>
      <c r="AK29" s="93">
        <v>0.55300000000000005</v>
      </c>
      <c r="AL29" s="93">
        <v>0.57599999999999996</v>
      </c>
      <c r="AM29" s="93">
        <v>0.60099999999999998</v>
      </c>
      <c r="AN29" s="93">
        <v>0.629</v>
      </c>
      <c r="AO29" s="93">
        <v>0.65800000000000003</v>
      </c>
      <c r="AP29" s="93">
        <v>0.69</v>
      </c>
      <c r="AQ29" s="93">
        <v>0.72399999999999998</v>
      </c>
      <c r="AR29" s="93">
        <v>0.76200000000000001</v>
      </c>
      <c r="AS29" s="93">
        <v>0.80300000000000005</v>
      </c>
      <c r="AT29" s="93">
        <v>0.84699999999999998</v>
      </c>
      <c r="AU29" s="93">
        <v>0.89700000000000002</v>
      </c>
      <c r="AV29" s="93">
        <v>0.95099999999999996</v>
      </c>
      <c r="AW29" s="93"/>
    </row>
    <row r="30" spans="1:49" x14ac:dyDescent="0.25">
      <c r="A30" s="91">
        <v>3</v>
      </c>
      <c r="B30" s="93">
        <v>0.2</v>
      </c>
      <c r="C30" s="93">
        <v>0.20499999999999999</v>
      </c>
      <c r="D30" s="93">
        <v>0.20899999999999999</v>
      </c>
      <c r="E30" s="93">
        <v>0.214</v>
      </c>
      <c r="F30" s="93">
        <v>0.219</v>
      </c>
      <c r="G30" s="93">
        <v>0.224</v>
      </c>
      <c r="H30" s="93">
        <v>0.23</v>
      </c>
      <c r="I30" s="93">
        <v>0.23499999999999999</v>
      </c>
      <c r="J30" s="93">
        <v>0.24099999999999999</v>
      </c>
      <c r="K30" s="93">
        <v>0.247</v>
      </c>
      <c r="L30" s="93">
        <v>0.253</v>
      </c>
      <c r="M30" s="93">
        <v>0.25900000000000001</v>
      </c>
      <c r="N30" s="93">
        <v>0.26600000000000001</v>
      </c>
      <c r="O30" s="93">
        <v>0.27300000000000002</v>
      </c>
      <c r="P30" s="93">
        <v>0.28000000000000003</v>
      </c>
      <c r="Q30" s="93">
        <v>0.28799999999999998</v>
      </c>
      <c r="R30" s="93">
        <v>0.29599999999999999</v>
      </c>
      <c r="S30" s="93">
        <v>0.30399999999999999</v>
      </c>
      <c r="T30" s="93">
        <v>0.313</v>
      </c>
      <c r="U30" s="93">
        <v>0.32200000000000001</v>
      </c>
      <c r="V30" s="93">
        <v>0.33100000000000002</v>
      </c>
      <c r="W30" s="93">
        <v>0.34100000000000003</v>
      </c>
      <c r="X30" s="93">
        <v>0.35099999999999998</v>
      </c>
      <c r="Y30" s="93">
        <v>0.36199999999999999</v>
      </c>
      <c r="Z30" s="93">
        <v>0.374</v>
      </c>
      <c r="AA30" s="93">
        <v>0.38600000000000001</v>
      </c>
      <c r="AB30" s="93">
        <v>0.39900000000000002</v>
      </c>
      <c r="AC30" s="93">
        <v>0.41199999999999998</v>
      </c>
      <c r="AD30" s="93">
        <v>0.42599999999999999</v>
      </c>
      <c r="AE30" s="93">
        <v>0.441</v>
      </c>
      <c r="AF30" s="93">
        <v>0.45700000000000002</v>
      </c>
      <c r="AG30" s="93">
        <v>0.47399999999999998</v>
      </c>
      <c r="AH30" s="93">
        <v>0.49299999999999999</v>
      </c>
      <c r="AI30" s="93">
        <v>0.51200000000000001</v>
      </c>
      <c r="AJ30" s="93">
        <v>0.53200000000000003</v>
      </c>
      <c r="AK30" s="93">
        <v>0.55500000000000005</v>
      </c>
      <c r="AL30" s="93">
        <v>0.57799999999999996</v>
      </c>
      <c r="AM30" s="93">
        <v>0.60399999999999998</v>
      </c>
      <c r="AN30" s="93">
        <v>0.63100000000000001</v>
      </c>
      <c r="AO30" s="93">
        <v>0.66100000000000003</v>
      </c>
      <c r="AP30" s="93">
        <v>0.69199999999999995</v>
      </c>
      <c r="AQ30" s="93">
        <v>0.72699999999999998</v>
      </c>
      <c r="AR30" s="93">
        <v>0.76500000000000001</v>
      </c>
      <c r="AS30" s="93">
        <v>0.80600000000000005</v>
      </c>
      <c r="AT30" s="93">
        <v>0.85099999999999998</v>
      </c>
      <c r="AU30" s="93">
        <v>0.90100000000000002</v>
      </c>
      <c r="AV30" s="93">
        <v>0.95599999999999996</v>
      </c>
      <c r="AW30" s="93"/>
    </row>
    <row r="31" spans="1:49" x14ac:dyDescent="0.25">
      <c r="A31" s="91">
        <v>4</v>
      </c>
      <c r="B31" s="93">
        <v>0.2</v>
      </c>
      <c r="C31" s="93">
        <v>0.20499999999999999</v>
      </c>
      <c r="D31" s="93">
        <v>0.21</v>
      </c>
      <c r="E31" s="93">
        <v>0.214</v>
      </c>
      <c r="F31" s="93">
        <v>0.219</v>
      </c>
      <c r="G31" s="93">
        <v>0.22500000000000001</v>
      </c>
      <c r="H31" s="93">
        <v>0.23</v>
      </c>
      <c r="I31" s="93">
        <v>0.23599999999999999</v>
      </c>
      <c r="J31" s="93">
        <v>0.24099999999999999</v>
      </c>
      <c r="K31" s="93">
        <v>0.247</v>
      </c>
      <c r="L31" s="93">
        <v>0.253</v>
      </c>
      <c r="M31" s="93">
        <v>0.26</v>
      </c>
      <c r="N31" s="93">
        <v>0.26700000000000002</v>
      </c>
      <c r="O31" s="93">
        <v>0.27400000000000002</v>
      </c>
      <c r="P31" s="93">
        <v>0.28100000000000003</v>
      </c>
      <c r="Q31" s="93">
        <v>0.28799999999999998</v>
      </c>
      <c r="R31" s="93">
        <v>0.29599999999999999</v>
      </c>
      <c r="S31" s="93">
        <v>0.30499999999999999</v>
      </c>
      <c r="T31" s="93">
        <v>0.313</v>
      </c>
      <c r="U31" s="93">
        <v>0.32200000000000001</v>
      </c>
      <c r="V31" s="93">
        <v>0.33200000000000002</v>
      </c>
      <c r="W31" s="93">
        <v>0.34200000000000003</v>
      </c>
      <c r="X31" s="93">
        <v>0.35199999999999998</v>
      </c>
      <c r="Y31" s="93">
        <v>0.36299999999999999</v>
      </c>
      <c r="Z31" s="93">
        <v>0.375</v>
      </c>
      <c r="AA31" s="93">
        <v>0.38700000000000001</v>
      </c>
      <c r="AB31" s="93">
        <v>0.4</v>
      </c>
      <c r="AC31" s="93">
        <v>0.41299999999999998</v>
      </c>
      <c r="AD31" s="93">
        <v>0.42799999999999999</v>
      </c>
      <c r="AE31" s="93">
        <v>0.443</v>
      </c>
      <c r="AF31" s="93">
        <v>0.45900000000000002</v>
      </c>
      <c r="AG31" s="93">
        <v>0.47599999999999998</v>
      </c>
      <c r="AH31" s="93">
        <v>0.49399999999999999</v>
      </c>
      <c r="AI31" s="93">
        <v>0.51400000000000001</v>
      </c>
      <c r="AJ31" s="93">
        <v>0.53400000000000003</v>
      </c>
      <c r="AK31" s="93">
        <v>0.55600000000000005</v>
      </c>
      <c r="AL31" s="93">
        <v>0.57999999999999996</v>
      </c>
      <c r="AM31" s="93">
        <v>0.60599999999999998</v>
      </c>
      <c r="AN31" s="93">
        <v>0.63300000000000001</v>
      </c>
      <c r="AO31" s="93">
        <v>0.66300000000000003</v>
      </c>
      <c r="AP31" s="93">
        <v>0.69499999999999995</v>
      </c>
      <c r="AQ31" s="93">
        <v>0.73</v>
      </c>
      <c r="AR31" s="93">
        <v>0.76800000000000002</v>
      </c>
      <c r="AS31" s="93">
        <v>0.81</v>
      </c>
      <c r="AT31" s="93">
        <v>0.85499999999999998</v>
      </c>
      <c r="AU31" s="93">
        <v>0.90600000000000003</v>
      </c>
      <c r="AV31" s="93">
        <v>0.96099999999999997</v>
      </c>
      <c r="AW31" s="93"/>
    </row>
    <row r="32" spans="1:49" x14ac:dyDescent="0.25">
      <c r="A32" s="91">
        <v>5</v>
      </c>
      <c r="B32" s="93">
        <v>0.20100000000000001</v>
      </c>
      <c r="C32" s="93">
        <v>0.20499999999999999</v>
      </c>
      <c r="D32" s="93">
        <v>0.21</v>
      </c>
      <c r="E32" s="93">
        <v>0.215</v>
      </c>
      <c r="F32" s="93">
        <v>0.22</v>
      </c>
      <c r="G32" s="93">
        <v>0.22500000000000001</v>
      </c>
      <c r="H32" s="93">
        <v>0.23</v>
      </c>
      <c r="I32" s="93">
        <v>0.23599999999999999</v>
      </c>
      <c r="J32" s="93">
        <v>0.24199999999999999</v>
      </c>
      <c r="K32" s="93">
        <v>0.248</v>
      </c>
      <c r="L32" s="93">
        <v>0.254</v>
      </c>
      <c r="M32" s="93">
        <v>0.26</v>
      </c>
      <c r="N32" s="93">
        <v>0.26700000000000002</v>
      </c>
      <c r="O32" s="93">
        <v>0.27400000000000002</v>
      </c>
      <c r="P32" s="93">
        <v>0.28199999999999997</v>
      </c>
      <c r="Q32" s="93">
        <v>0.28899999999999998</v>
      </c>
      <c r="R32" s="93">
        <v>0.29699999999999999</v>
      </c>
      <c r="S32" s="93">
        <v>0.30499999999999999</v>
      </c>
      <c r="T32" s="93">
        <v>0.314</v>
      </c>
      <c r="U32" s="93">
        <v>0.32300000000000001</v>
      </c>
      <c r="V32" s="93">
        <v>0.33300000000000002</v>
      </c>
      <c r="W32" s="93">
        <v>0.34300000000000003</v>
      </c>
      <c r="X32" s="93">
        <v>0.35299999999999998</v>
      </c>
      <c r="Y32" s="93">
        <v>0.36399999999999999</v>
      </c>
      <c r="Z32" s="93">
        <v>0.376</v>
      </c>
      <c r="AA32" s="93">
        <v>0.38800000000000001</v>
      </c>
      <c r="AB32" s="93">
        <v>0.40100000000000002</v>
      </c>
      <c r="AC32" s="93">
        <v>0.41399999999999998</v>
      </c>
      <c r="AD32" s="93">
        <v>0.42899999999999999</v>
      </c>
      <c r="AE32" s="93">
        <v>0.44400000000000001</v>
      </c>
      <c r="AF32" s="93">
        <v>0.46</v>
      </c>
      <c r="AG32" s="93">
        <v>0.47699999999999998</v>
      </c>
      <c r="AH32" s="93">
        <v>0.496</v>
      </c>
      <c r="AI32" s="93">
        <v>0.51500000000000001</v>
      </c>
      <c r="AJ32" s="93">
        <v>0.53600000000000003</v>
      </c>
      <c r="AK32" s="93">
        <v>0.55800000000000005</v>
      </c>
      <c r="AL32" s="93">
        <v>0.58199999999999996</v>
      </c>
      <c r="AM32" s="93">
        <v>0.60799999999999998</v>
      </c>
      <c r="AN32" s="93">
        <v>0.63600000000000001</v>
      </c>
      <c r="AO32" s="93">
        <v>0.66600000000000004</v>
      </c>
      <c r="AP32" s="93">
        <v>0.69799999999999995</v>
      </c>
      <c r="AQ32" s="93">
        <v>0.73299999999999998</v>
      </c>
      <c r="AR32" s="93">
        <v>0.77200000000000002</v>
      </c>
      <c r="AS32" s="93">
        <v>0.81399999999999995</v>
      </c>
      <c r="AT32" s="93">
        <v>0.86</v>
      </c>
      <c r="AU32" s="93">
        <v>0.91</v>
      </c>
      <c r="AV32" s="93">
        <v>0.96599999999999997</v>
      </c>
      <c r="AW32" s="93"/>
    </row>
    <row r="33" spans="1:49" x14ac:dyDescent="0.25">
      <c r="A33" s="91">
        <v>6</v>
      </c>
      <c r="B33" s="93">
        <v>0.20100000000000001</v>
      </c>
      <c r="C33" s="93">
        <v>0.20599999999999999</v>
      </c>
      <c r="D33" s="93">
        <v>0.21</v>
      </c>
      <c r="E33" s="93">
        <v>0.215</v>
      </c>
      <c r="F33" s="93">
        <v>0.22</v>
      </c>
      <c r="G33" s="93">
        <v>0.22600000000000001</v>
      </c>
      <c r="H33" s="93">
        <v>0.23100000000000001</v>
      </c>
      <c r="I33" s="93">
        <v>0.23599999999999999</v>
      </c>
      <c r="J33" s="93">
        <v>0.24199999999999999</v>
      </c>
      <c r="K33" s="93">
        <v>0.248</v>
      </c>
      <c r="L33" s="93">
        <v>0.255</v>
      </c>
      <c r="M33" s="93">
        <v>0.26100000000000001</v>
      </c>
      <c r="N33" s="93">
        <v>0.26800000000000002</v>
      </c>
      <c r="O33" s="93">
        <v>0.27500000000000002</v>
      </c>
      <c r="P33" s="93">
        <v>0.28199999999999997</v>
      </c>
      <c r="Q33" s="93">
        <v>0.28999999999999998</v>
      </c>
      <c r="R33" s="93">
        <v>0.29799999999999999</v>
      </c>
      <c r="S33" s="93">
        <v>0.30599999999999999</v>
      </c>
      <c r="T33" s="93">
        <v>0.315</v>
      </c>
      <c r="U33" s="93">
        <v>0.32400000000000001</v>
      </c>
      <c r="V33" s="93">
        <v>0.33300000000000002</v>
      </c>
      <c r="W33" s="93">
        <v>0.34399999999999997</v>
      </c>
      <c r="X33" s="93">
        <v>0.35399999999999998</v>
      </c>
      <c r="Y33" s="93">
        <v>0.36499999999999999</v>
      </c>
      <c r="Z33" s="93">
        <v>0.377</v>
      </c>
      <c r="AA33" s="93">
        <v>0.38900000000000001</v>
      </c>
      <c r="AB33" s="93">
        <v>0.40200000000000002</v>
      </c>
      <c r="AC33" s="93">
        <v>0.41599999999999998</v>
      </c>
      <c r="AD33" s="93">
        <v>0.43</v>
      </c>
      <c r="AE33" s="93">
        <v>0.44500000000000001</v>
      </c>
      <c r="AF33" s="93">
        <v>0.46200000000000002</v>
      </c>
      <c r="AG33" s="93">
        <v>0.47899999999999998</v>
      </c>
      <c r="AH33" s="93">
        <v>0.497</v>
      </c>
      <c r="AI33" s="93">
        <v>0.51700000000000002</v>
      </c>
      <c r="AJ33" s="93">
        <v>0.53800000000000003</v>
      </c>
      <c r="AK33" s="93">
        <v>0.56000000000000005</v>
      </c>
      <c r="AL33" s="93">
        <v>0.58399999999999996</v>
      </c>
      <c r="AM33" s="93">
        <v>0.61</v>
      </c>
      <c r="AN33" s="93">
        <v>0.63800000000000001</v>
      </c>
      <c r="AO33" s="93">
        <v>0.66800000000000004</v>
      </c>
      <c r="AP33" s="93">
        <v>0.70099999999999996</v>
      </c>
      <c r="AQ33" s="93">
        <v>0.73599999999999999</v>
      </c>
      <c r="AR33" s="93">
        <v>0.77500000000000002</v>
      </c>
      <c r="AS33" s="93">
        <v>0.81699999999999995</v>
      </c>
      <c r="AT33" s="93">
        <v>0.86399999999999999</v>
      </c>
      <c r="AU33" s="93">
        <v>0.91400000000000003</v>
      </c>
      <c r="AV33" s="93">
        <v>0.97099999999999997</v>
      </c>
      <c r="AW33" s="93"/>
    </row>
    <row r="34" spans="1:49" x14ac:dyDescent="0.25">
      <c r="A34" s="91">
        <v>7</v>
      </c>
      <c r="B34" s="93">
        <v>0.20200000000000001</v>
      </c>
      <c r="C34" s="93">
        <v>0.20599999999999999</v>
      </c>
      <c r="D34" s="93">
        <v>0.21099999999999999</v>
      </c>
      <c r="E34" s="93">
        <v>0.216</v>
      </c>
      <c r="F34" s="93">
        <v>0.221</v>
      </c>
      <c r="G34" s="93">
        <v>0.22600000000000001</v>
      </c>
      <c r="H34" s="93">
        <v>0.23100000000000001</v>
      </c>
      <c r="I34" s="93">
        <v>0.23699999999999999</v>
      </c>
      <c r="J34" s="93">
        <v>0.24299999999999999</v>
      </c>
      <c r="K34" s="93">
        <v>0.249</v>
      </c>
      <c r="L34" s="93">
        <v>0.255</v>
      </c>
      <c r="M34" s="93">
        <v>0.26200000000000001</v>
      </c>
      <c r="N34" s="93">
        <v>0.26800000000000002</v>
      </c>
      <c r="O34" s="93">
        <v>0.27500000000000002</v>
      </c>
      <c r="P34" s="93">
        <v>0.28299999999999997</v>
      </c>
      <c r="Q34" s="93">
        <v>0.28999999999999998</v>
      </c>
      <c r="R34" s="93">
        <v>0.29799999999999999</v>
      </c>
      <c r="S34" s="93">
        <v>0.307</v>
      </c>
      <c r="T34" s="93">
        <v>0.316</v>
      </c>
      <c r="U34" s="93">
        <v>0.32500000000000001</v>
      </c>
      <c r="V34" s="93">
        <v>0.33400000000000002</v>
      </c>
      <c r="W34" s="93">
        <v>0.34399999999999997</v>
      </c>
      <c r="X34" s="93">
        <v>0.35499999999999998</v>
      </c>
      <c r="Y34" s="93">
        <v>0.36599999999999999</v>
      </c>
      <c r="Z34" s="93">
        <v>0.378</v>
      </c>
      <c r="AA34" s="93">
        <v>0.39</v>
      </c>
      <c r="AB34" s="93">
        <v>0.40300000000000002</v>
      </c>
      <c r="AC34" s="93">
        <v>0.41699999999999998</v>
      </c>
      <c r="AD34" s="93">
        <v>0.43099999999999999</v>
      </c>
      <c r="AE34" s="93">
        <v>0.44700000000000001</v>
      </c>
      <c r="AF34" s="93">
        <v>0.46300000000000002</v>
      </c>
      <c r="AG34" s="93">
        <v>0.48</v>
      </c>
      <c r="AH34" s="93">
        <v>0.499</v>
      </c>
      <c r="AI34" s="93">
        <v>0.51900000000000002</v>
      </c>
      <c r="AJ34" s="93">
        <v>0.54</v>
      </c>
      <c r="AK34" s="93">
        <v>0.56200000000000006</v>
      </c>
      <c r="AL34" s="93">
        <v>0.58599999999999997</v>
      </c>
      <c r="AM34" s="93">
        <v>0.61299999999999999</v>
      </c>
      <c r="AN34" s="93">
        <v>0.64100000000000001</v>
      </c>
      <c r="AO34" s="93">
        <v>0.67100000000000004</v>
      </c>
      <c r="AP34" s="93">
        <v>0.70399999999999996</v>
      </c>
      <c r="AQ34" s="93">
        <v>0.74</v>
      </c>
      <c r="AR34" s="93">
        <v>0.77800000000000002</v>
      </c>
      <c r="AS34" s="93">
        <v>0.82099999999999995</v>
      </c>
      <c r="AT34" s="93">
        <v>0.86799999999999999</v>
      </c>
      <c r="AU34" s="93">
        <v>0.91900000000000004</v>
      </c>
      <c r="AV34" s="93">
        <v>0.97499999999999998</v>
      </c>
      <c r="AW34" s="93"/>
    </row>
    <row r="35" spans="1:49" x14ac:dyDescent="0.25">
      <c r="A35" s="91">
        <v>8</v>
      </c>
      <c r="B35" s="93">
        <v>0.20200000000000001</v>
      </c>
      <c r="C35" s="93">
        <v>0.20699999999999999</v>
      </c>
      <c r="D35" s="93">
        <v>0.21099999999999999</v>
      </c>
      <c r="E35" s="93">
        <v>0.216</v>
      </c>
      <c r="F35" s="93">
        <v>0.221</v>
      </c>
      <c r="G35" s="93">
        <v>0.22600000000000001</v>
      </c>
      <c r="H35" s="93">
        <v>0.23200000000000001</v>
      </c>
      <c r="I35" s="93">
        <v>0.23699999999999999</v>
      </c>
      <c r="J35" s="93">
        <v>0.24299999999999999</v>
      </c>
      <c r="K35" s="93">
        <v>0.249</v>
      </c>
      <c r="L35" s="93">
        <v>0.25600000000000001</v>
      </c>
      <c r="M35" s="93">
        <v>0.26200000000000001</v>
      </c>
      <c r="N35" s="93">
        <v>0.26900000000000002</v>
      </c>
      <c r="O35" s="93">
        <v>0.27600000000000002</v>
      </c>
      <c r="P35" s="93">
        <v>0.28299999999999997</v>
      </c>
      <c r="Q35" s="93">
        <v>0.29099999999999998</v>
      </c>
      <c r="R35" s="93">
        <v>0.29899999999999999</v>
      </c>
      <c r="S35" s="93">
        <v>0.308</v>
      </c>
      <c r="T35" s="93">
        <v>0.316</v>
      </c>
      <c r="U35" s="93">
        <v>0.32500000000000001</v>
      </c>
      <c r="V35" s="93">
        <v>0.33500000000000002</v>
      </c>
      <c r="W35" s="93">
        <v>0.34499999999999997</v>
      </c>
      <c r="X35" s="93">
        <v>0.35599999999999998</v>
      </c>
      <c r="Y35" s="93">
        <v>0.36699999999999999</v>
      </c>
      <c r="Z35" s="93">
        <v>0.379</v>
      </c>
      <c r="AA35" s="93">
        <v>0.39100000000000001</v>
      </c>
      <c r="AB35" s="93">
        <v>0.40400000000000003</v>
      </c>
      <c r="AC35" s="93">
        <v>0.41799999999999998</v>
      </c>
      <c r="AD35" s="93">
        <v>0.433</v>
      </c>
      <c r="AE35" s="93">
        <v>0.44800000000000001</v>
      </c>
      <c r="AF35" s="93">
        <v>0.46400000000000002</v>
      </c>
      <c r="AG35" s="93">
        <v>0.48199999999999998</v>
      </c>
      <c r="AH35" s="93">
        <v>0.5</v>
      </c>
      <c r="AI35" s="93">
        <v>0.52</v>
      </c>
      <c r="AJ35" s="93">
        <v>0.54100000000000004</v>
      </c>
      <c r="AK35" s="93">
        <v>0.56399999999999995</v>
      </c>
      <c r="AL35" s="93">
        <v>0.58899999999999997</v>
      </c>
      <c r="AM35" s="93">
        <v>0.61499999999999999</v>
      </c>
      <c r="AN35" s="93">
        <v>0.64300000000000002</v>
      </c>
      <c r="AO35" s="93">
        <v>0.67400000000000004</v>
      </c>
      <c r="AP35" s="93">
        <v>0.70699999999999996</v>
      </c>
      <c r="AQ35" s="93">
        <v>0.74299999999999999</v>
      </c>
      <c r="AR35" s="93">
        <v>0.78200000000000003</v>
      </c>
      <c r="AS35" s="93">
        <v>0.82499999999999996</v>
      </c>
      <c r="AT35" s="93">
        <v>0.872</v>
      </c>
      <c r="AU35" s="93">
        <v>0.92300000000000004</v>
      </c>
      <c r="AV35" s="93">
        <v>0.98</v>
      </c>
      <c r="AW35" s="93"/>
    </row>
    <row r="36" spans="1:49" x14ac:dyDescent="0.25">
      <c r="A36" s="91">
        <v>9</v>
      </c>
      <c r="B36" s="93">
        <v>0.20200000000000001</v>
      </c>
      <c r="C36" s="93">
        <v>0.20699999999999999</v>
      </c>
      <c r="D36" s="93">
        <v>0.21199999999999999</v>
      </c>
      <c r="E36" s="93">
        <v>0.217</v>
      </c>
      <c r="F36" s="93">
        <v>0.222</v>
      </c>
      <c r="G36" s="93">
        <v>0.22700000000000001</v>
      </c>
      <c r="H36" s="93">
        <v>0.23200000000000001</v>
      </c>
      <c r="I36" s="93">
        <v>0.23799999999999999</v>
      </c>
      <c r="J36" s="93">
        <v>0.24399999999999999</v>
      </c>
      <c r="K36" s="93">
        <v>0.25</v>
      </c>
      <c r="L36" s="93">
        <v>0.25600000000000001</v>
      </c>
      <c r="M36" s="93">
        <v>0.26300000000000001</v>
      </c>
      <c r="N36" s="93">
        <v>0.27</v>
      </c>
      <c r="O36" s="93">
        <v>0.27700000000000002</v>
      </c>
      <c r="P36" s="93">
        <v>0.28399999999999997</v>
      </c>
      <c r="Q36" s="93">
        <v>0.29199999999999998</v>
      </c>
      <c r="R36" s="93">
        <v>0.3</v>
      </c>
      <c r="S36" s="93">
        <v>0.308</v>
      </c>
      <c r="T36" s="93">
        <v>0.317</v>
      </c>
      <c r="U36" s="93">
        <v>0.32600000000000001</v>
      </c>
      <c r="V36" s="93">
        <v>0.33600000000000002</v>
      </c>
      <c r="W36" s="93">
        <v>0.34599999999999997</v>
      </c>
      <c r="X36" s="93">
        <v>0.35699999999999998</v>
      </c>
      <c r="Y36" s="93">
        <v>0.36799999999999999</v>
      </c>
      <c r="Z36" s="93">
        <v>0.38</v>
      </c>
      <c r="AA36" s="93">
        <v>0.39200000000000002</v>
      </c>
      <c r="AB36" s="93">
        <v>0.40500000000000003</v>
      </c>
      <c r="AC36" s="93">
        <v>0.41899999999999998</v>
      </c>
      <c r="AD36" s="93">
        <v>0.434</v>
      </c>
      <c r="AE36" s="93">
        <v>0.44900000000000001</v>
      </c>
      <c r="AF36" s="93">
        <v>0.46600000000000003</v>
      </c>
      <c r="AG36" s="93">
        <v>0.48299999999999998</v>
      </c>
      <c r="AH36" s="93">
        <v>0.502</v>
      </c>
      <c r="AI36" s="93">
        <v>0.52200000000000002</v>
      </c>
      <c r="AJ36" s="93">
        <v>0.54300000000000004</v>
      </c>
      <c r="AK36" s="93">
        <v>0.56599999999999995</v>
      </c>
      <c r="AL36" s="93">
        <v>0.59099999999999997</v>
      </c>
      <c r="AM36" s="93">
        <v>0.61699999999999999</v>
      </c>
      <c r="AN36" s="93">
        <v>0.64500000000000002</v>
      </c>
      <c r="AO36" s="93">
        <v>0.67600000000000005</v>
      </c>
      <c r="AP36" s="93">
        <v>0.70899999999999996</v>
      </c>
      <c r="AQ36" s="93">
        <v>0.746</v>
      </c>
      <c r="AR36" s="93">
        <v>0.78500000000000003</v>
      </c>
      <c r="AS36" s="93">
        <v>0.82799999999999996</v>
      </c>
      <c r="AT36" s="93">
        <v>0.876</v>
      </c>
      <c r="AU36" s="93">
        <v>0.92800000000000005</v>
      </c>
      <c r="AV36" s="93">
        <v>0.98499999999999999</v>
      </c>
      <c r="AW36" s="93"/>
    </row>
    <row r="37" spans="1:49" x14ac:dyDescent="0.25">
      <c r="A37" s="91">
        <v>10</v>
      </c>
      <c r="B37" s="93">
        <v>0.20300000000000001</v>
      </c>
      <c r="C37" s="93">
        <v>0.20699999999999999</v>
      </c>
      <c r="D37" s="93">
        <v>0.21199999999999999</v>
      </c>
      <c r="E37" s="93">
        <v>0.217</v>
      </c>
      <c r="F37" s="93">
        <v>0.222</v>
      </c>
      <c r="G37" s="93">
        <v>0.22700000000000001</v>
      </c>
      <c r="H37" s="93">
        <v>0.23300000000000001</v>
      </c>
      <c r="I37" s="93">
        <v>0.23799999999999999</v>
      </c>
      <c r="J37" s="93">
        <v>0.24399999999999999</v>
      </c>
      <c r="K37" s="93">
        <v>0.25</v>
      </c>
      <c r="L37" s="93">
        <v>0.25700000000000001</v>
      </c>
      <c r="M37" s="93">
        <v>0.26300000000000001</v>
      </c>
      <c r="N37" s="93">
        <v>0.27</v>
      </c>
      <c r="O37" s="93">
        <v>0.27700000000000002</v>
      </c>
      <c r="P37" s="93">
        <v>0.28499999999999998</v>
      </c>
      <c r="Q37" s="93">
        <v>0.29199999999999998</v>
      </c>
      <c r="R37" s="93">
        <v>0.3</v>
      </c>
      <c r="S37" s="93">
        <v>0.309</v>
      </c>
      <c r="T37" s="93">
        <v>0.318</v>
      </c>
      <c r="U37" s="93">
        <v>0.32700000000000001</v>
      </c>
      <c r="V37" s="93">
        <v>0.33700000000000002</v>
      </c>
      <c r="W37" s="93">
        <v>0.34699999999999998</v>
      </c>
      <c r="X37" s="93">
        <v>0.35799999999999998</v>
      </c>
      <c r="Y37" s="93">
        <v>0.36899999999999999</v>
      </c>
      <c r="Z37" s="93">
        <v>0.38100000000000001</v>
      </c>
      <c r="AA37" s="93">
        <v>0.39300000000000002</v>
      </c>
      <c r="AB37" s="93">
        <v>0.40600000000000003</v>
      </c>
      <c r="AC37" s="93">
        <v>0.42</v>
      </c>
      <c r="AD37" s="93">
        <v>0.435</v>
      </c>
      <c r="AE37" s="93">
        <v>0.45100000000000001</v>
      </c>
      <c r="AF37" s="93">
        <v>0.46700000000000003</v>
      </c>
      <c r="AG37" s="93">
        <v>0.48499999999999999</v>
      </c>
      <c r="AH37" s="93">
        <v>0.504</v>
      </c>
      <c r="AI37" s="93">
        <v>0.52400000000000002</v>
      </c>
      <c r="AJ37" s="93">
        <v>0.54500000000000004</v>
      </c>
      <c r="AK37" s="93">
        <v>0.56799999999999995</v>
      </c>
      <c r="AL37" s="93">
        <v>0.59299999999999997</v>
      </c>
      <c r="AM37" s="93">
        <v>0.61899999999999999</v>
      </c>
      <c r="AN37" s="93">
        <v>0.64800000000000002</v>
      </c>
      <c r="AO37" s="93">
        <v>0.67900000000000005</v>
      </c>
      <c r="AP37" s="93">
        <v>0.71199999999999997</v>
      </c>
      <c r="AQ37" s="93">
        <v>0.749</v>
      </c>
      <c r="AR37" s="93">
        <v>0.78900000000000003</v>
      </c>
      <c r="AS37" s="93">
        <v>0.83199999999999996</v>
      </c>
      <c r="AT37" s="93">
        <v>0.88</v>
      </c>
      <c r="AU37" s="93">
        <v>0.93200000000000005</v>
      </c>
      <c r="AV37" s="93">
        <v>0.99</v>
      </c>
      <c r="AW37" s="93"/>
    </row>
    <row r="38" spans="1:49" x14ac:dyDescent="0.25">
      <c r="A38" s="91">
        <v>11</v>
      </c>
      <c r="B38" s="93">
        <v>0.20300000000000001</v>
      </c>
      <c r="C38" s="93">
        <v>0.20799999999999999</v>
      </c>
      <c r="D38" s="93">
        <v>0.21199999999999999</v>
      </c>
      <c r="E38" s="93">
        <v>0.217</v>
      </c>
      <c r="F38" s="93">
        <v>0.222</v>
      </c>
      <c r="G38" s="93">
        <v>0.22800000000000001</v>
      </c>
      <c r="H38" s="93">
        <v>0.23300000000000001</v>
      </c>
      <c r="I38" s="93">
        <v>0.23899999999999999</v>
      </c>
      <c r="J38" s="93">
        <v>0.245</v>
      </c>
      <c r="K38" s="93">
        <v>0.251</v>
      </c>
      <c r="L38" s="93">
        <v>0.25700000000000001</v>
      </c>
      <c r="M38" s="93">
        <v>0.26400000000000001</v>
      </c>
      <c r="N38" s="93">
        <v>0.27100000000000002</v>
      </c>
      <c r="O38" s="93">
        <v>0.27800000000000002</v>
      </c>
      <c r="P38" s="93">
        <v>0.28499999999999998</v>
      </c>
      <c r="Q38" s="93">
        <v>0.29299999999999998</v>
      </c>
      <c r="R38" s="93">
        <v>0.30099999999999999</v>
      </c>
      <c r="S38" s="93">
        <v>0.31</v>
      </c>
      <c r="T38" s="93">
        <v>0.31900000000000001</v>
      </c>
      <c r="U38" s="93">
        <v>0.32800000000000001</v>
      </c>
      <c r="V38" s="93">
        <v>0.33800000000000002</v>
      </c>
      <c r="W38" s="93">
        <v>0.34799999999999998</v>
      </c>
      <c r="X38" s="93">
        <v>0.35899999999999999</v>
      </c>
      <c r="Y38" s="93">
        <v>0.37</v>
      </c>
      <c r="Z38" s="93">
        <v>0.38200000000000001</v>
      </c>
      <c r="AA38" s="93">
        <v>0.39400000000000002</v>
      </c>
      <c r="AB38" s="93">
        <v>0.40699999999999997</v>
      </c>
      <c r="AC38" s="93">
        <v>0.42099999999999999</v>
      </c>
      <c r="AD38" s="93">
        <v>0.436</v>
      </c>
      <c r="AE38" s="93">
        <v>0.45200000000000001</v>
      </c>
      <c r="AF38" s="93">
        <v>0.46899999999999997</v>
      </c>
      <c r="AG38" s="93">
        <v>0.48599999999999999</v>
      </c>
      <c r="AH38" s="93">
        <v>0.505</v>
      </c>
      <c r="AI38" s="93">
        <v>0.52500000000000002</v>
      </c>
      <c r="AJ38" s="93">
        <v>0.54700000000000004</v>
      </c>
      <c r="AK38" s="93">
        <v>0.56999999999999995</v>
      </c>
      <c r="AL38" s="93">
        <v>0.59499999999999997</v>
      </c>
      <c r="AM38" s="93">
        <v>0.621</v>
      </c>
      <c r="AN38" s="93">
        <v>0.65</v>
      </c>
      <c r="AO38" s="93">
        <v>0.68100000000000005</v>
      </c>
      <c r="AP38" s="93">
        <v>0.71499999999999997</v>
      </c>
      <c r="AQ38" s="93">
        <v>0.752</v>
      </c>
      <c r="AR38" s="93">
        <v>0.79200000000000004</v>
      </c>
      <c r="AS38" s="93">
        <v>0.83599999999999997</v>
      </c>
      <c r="AT38" s="93">
        <v>0.88400000000000001</v>
      </c>
      <c r="AU38" s="93">
        <v>0.93700000000000006</v>
      </c>
      <c r="AV38" s="93">
        <v>0.995</v>
      </c>
      <c r="AW38" s="93"/>
    </row>
    <row r="39" spans="1:49" x14ac:dyDescent="0.25">
      <c r="A39"/>
      <c r="B39"/>
    </row>
    <row r="40" spans="1:49" ht="27.65" customHeight="1" x14ac:dyDescent="0.25">
      <c r="A40"/>
      <c r="B40"/>
    </row>
    <row r="41" spans="1:49" x14ac:dyDescent="0.25">
      <c r="A41"/>
      <c r="B41"/>
    </row>
    <row r="42" spans="1:49" x14ac:dyDescent="0.25">
      <c r="A42"/>
      <c r="B42"/>
    </row>
    <row r="43" spans="1:49" x14ac:dyDescent="0.25">
      <c r="A43"/>
      <c r="B43"/>
    </row>
    <row r="44" spans="1:49" x14ac:dyDescent="0.25">
      <c r="A44"/>
      <c r="B44"/>
    </row>
    <row r="45" spans="1:49" x14ac:dyDescent="0.25">
      <c r="A45"/>
      <c r="B45"/>
    </row>
    <row r="46" spans="1:49" x14ac:dyDescent="0.25">
      <c r="A46"/>
      <c r="B46"/>
    </row>
    <row r="47" spans="1:49" x14ac:dyDescent="0.25">
      <c r="A47"/>
      <c r="B47"/>
    </row>
    <row r="48" spans="1:49"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sheetData>
  <sheetProtection algorithmName="SHA-512" hashValue="QZ1wSfVVzXtG8RnYIwMs7iWgNelNl447+kyY0b2A7J/4V/0yDna1abEHWKagOF7vfpE47KKeYTeEvVxmfGtMaw==" saltValue="zzTcTj+iASoG+Zo+ffKiSA==" spinCount="100000" sheet="1" objects="1" scenarios="1"/>
  <conditionalFormatting sqref="B26:AW38">
    <cfRule type="expression" dxfId="1093" priority="29" stopIfTrue="1">
      <formula>MOD(ROW(),2)=0</formula>
    </cfRule>
    <cfRule type="expression" dxfId="1092" priority="30" stopIfTrue="1">
      <formula>MOD(ROW(),2)&lt;&gt;0</formula>
    </cfRule>
  </conditionalFormatting>
  <conditionalFormatting sqref="A26:A38">
    <cfRule type="expression" dxfId="1091" priority="27" stopIfTrue="1">
      <formula>MOD(ROW(),2)=0</formula>
    </cfRule>
    <cfRule type="expression" dxfId="1090" priority="28" stopIfTrue="1">
      <formula>MOD(ROW(),2)&lt;&gt;0</formula>
    </cfRule>
  </conditionalFormatting>
  <conditionalFormatting sqref="A6:A21">
    <cfRule type="expression" dxfId="1089" priority="17" stopIfTrue="1">
      <formula>MOD(ROW(),2)=0</formula>
    </cfRule>
    <cfRule type="expression" dxfId="1088" priority="18" stopIfTrue="1">
      <formula>MOD(ROW(),2)&lt;&gt;0</formula>
    </cfRule>
  </conditionalFormatting>
  <conditionalFormatting sqref="D6:AW21">
    <cfRule type="expression" dxfId="1087" priority="19" stopIfTrue="1">
      <formula>MOD(ROW(),2)=0</formula>
    </cfRule>
    <cfRule type="expression" dxfId="1086" priority="20" stopIfTrue="1">
      <formula>MOD(ROW(),2)&lt;&gt;0</formula>
    </cfRule>
  </conditionalFormatting>
  <conditionalFormatting sqref="B6:C16">
    <cfRule type="expression" dxfId="1085" priority="9" stopIfTrue="1">
      <formula>MOD(ROW(),2)=0</formula>
    </cfRule>
    <cfRule type="expression" dxfId="1084" priority="10" stopIfTrue="1">
      <formula>MOD(ROW(),2)&lt;&gt;0</formula>
    </cfRule>
  </conditionalFormatting>
  <conditionalFormatting sqref="B18:C18 B17">
    <cfRule type="expression" dxfId="1083" priority="11" stopIfTrue="1">
      <formula>MOD(ROW(),2)=0</formula>
    </cfRule>
    <cfRule type="expression" dxfId="1082" priority="12" stopIfTrue="1">
      <formula>MOD(ROW(),2)&lt;&gt;0</formula>
    </cfRule>
  </conditionalFormatting>
  <conditionalFormatting sqref="C17">
    <cfRule type="expression" dxfId="1081" priority="7" stopIfTrue="1">
      <formula>MOD(ROW(),2)=0</formula>
    </cfRule>
    <cfRule type="expression" dxfId="1080" priority="8" stopIfTrue="1">
      <formula>MOD(ROW(),2)&lt;&gt;0</formula>
    </cfRule>
  </conditionalFormatting>
  <conditionalFormatting sqref="B20:B21">
    <cfRule type="expression" dxfId="1079" priority="3" stopIfTrue="1">
      <formula>MOD(ROW(),2)=0</formula>
    </cfRule>
    <cfRule type="expression" dxfId="1078" priority="4" stopIfTrue="1">
      <formula>MOD(ROW(),2)&lt;&gt;0</formula>
    </cfRule>
  </conditionalFormatting>
  <conditionalFormatting sqref="C19:C21">
    <cfRule type="expression" dxfId="1077" priority="5" stopIfTrue="1">
      <formula>MOD(ROW(),2)=0</formula>
    </cfRule>
    <cfRule type="expression" dxfId="1076" priority="6" stopIfTrue="1">
      <formula>MOD(ROW(),2)&lt;&gt;0</formula>
    </cfRule>
  </conditionalFormatting>
  <conditionalFormatting sqref="B19">
    <cfRule type="expression" dxfId="1075" priority="1" stopIfTrue="1">
      <formula>MOD(ROW(),2)=0</formula>
    </cfRule>
    <cfRule type="expression" dxfId="1074" priority="2" stopIfTrue="1">
      <formula>MOD(ROW(),2)&lt;&gt;0</formula>
    </cfRule>
  </conditionalFormatting>
  <hyperlinks>
    <hyperlink ref="B24" location="Assumptions!A1" display="Assumptions" xr:uid="{D2F7C0B1-E9F9-40C3-87AA-14EB3D693491}"/>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codeName="Sheet98"/>
  <dimension ref="A1:AW59"/>
  <sheetViews>
    <sheetView showGridLines="0" zoomScale="85" zoomScaleNormal="85" workbookViewId="0">
      <selection activeCell="A4" sqref="A4"/>
    </sheetView>
  </sheetViews>
  <sheetFormatPr defaultColWidth="10" defaultRowHeight="12.5" x14ac:dyDescent="0.25"/>
  <cols>
    <col min="1" max="1" width="31.6328125" style="28" customWidth="1"/>
    <col min="2" max="49" width="22.6328125" style="28" customWidth="1"/>
    <col min="50" max="16384" width="10" style="28"/>
  </cols>
  <sheetData>
    <row r="1" spans="1:49" ht="20" x14ac:dyDescent="0.4">
      <c r="A1" s="40" t="s">
        <v>0</v>
      </c>
      <c r="B1" s="41"/>
      <c r="C1" s="41"/>
      <c r="D1" s="41"/>
      <c r="E1" s="41"/>
      <c r="F1" s="41"/>
      <c r="G1" s="41"/>
      <c r="H1" s="41"/>
      <c r="I1" s="41"/>
      <c r="K1" s="84"/>
    </row>
    <row r="2" spans="1:49" ht="15.5" x14ac:dyDescent="0.35">
      <c r="A2" s="42" t="str">
        <f>IF(title="&gt; Enter workbook title here","Enter workbook title in Cover sheet",title)</f>
        <v>Police_S - Consolidated Factor Spreadsheet</v>
      </c>
      <c r="B2" s="43"/>
      <c r="C2" s="43"/>
      <c r="D2" s="43"/>
      <c r="E2" s="43"/>
      <c r="F2" s="43"/>
      <c r="G2" s="43"/>
      <c r="H2" s="43"/>
      <c r="I2" s="43"/>
    </row>
    <row r="3" spans="1:49" ht="15.5" x14ac:dyDescent="0.35">
      <c r="A3" s="156" t="str">
        <f>TABLE_FACTOR_TYPE_1&amp;" - x-"&amp;TABLE_SERIES_NUMBER_1</f>
        <v>Pension Debit - x-329</v>
      </c>
      <c r="B3" s="43"/>
      <c r="C3" s="43"/>
      <c r="D3" s="43"/>
      <c r="E3" s="43"/>
      <c r="F3" s="43"/>
      <c r="G3" s="43"/>
      <c r="H3" s="43"/>
      <c r="I3" s="43"/>
    </row>
    <row r="4" spans="1:49" x14ac:dyDescent="0.25">
      <c r="A4" s="45"/>
    </row>
    <row r="6" spans="1:49" ht="13" x14ac:dyDescent="0.3">
      <c r="A6" s="76" t="s">
        <v>606</v>
      </c>
      <c r="B6" s="78" t="s">
        <v>607</v>
      </c>
      <c r="C6" s="78"/>
      <c r="D6" s="109"/>
      <c r="E6" s="109"/>
      <c r="F6" s="109"/>
      <c r="G6" s="109"/>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9"/>
      <c r="AL6" s="109"/>
      <c r="AM6" s="109"/>
      <c r="AN6" s="109"/>
      <c r="AO6" s="109"/>
      <c r="AP6" s="109"/>
      <c r="AQ6" s="109"/>
      <c r="AR6" s="109"/>
      <c r="AS6" s="109"/>
      <c r="AT6" s="109"/>
      <c r="AU6" s="109"/>
      <c r="AV6" s="109"/>
      <c r="AW6" s="109"/>
    </row>
    <row r="7" spans="1:49" x14ac:dyDescent="0.25">
      <c r="A7" s="77" t="s">
        <v>273</v>
      </c>
      <c r="B7" s="79" t="s">
        <v>72</v>
      </c>
      <c r="C7" s="79"/>
      <c r="D7" s="109"/>
      <c r="E7" s="109"/>
      <c r="F7" s="109"/>
      <c r="G7" s="109"/>
      <c r="H7" s="109"/>
      <c r="I7" s="109"/>
      <c r="J7" s="109"/>
      <c r="K7" s="109"/>
      <c r="L7" s="109"/>
      <c r="M7" s="109"/>
      <c r="N7" s="109"/>
      <c r="O7" s="109"/>
      <c r="P7" s="109"/>
      <c r="Q7" s="109"/>
      <c r="R7" s="109"/>
      <c r="S7" s="109"/>
      <c r="T7" s="109"/>
      <c r="U7" s="109"/>
      <c r="V7" s="109"/>
      <c r="W7" s="109"/>
      <c r="X7" s="109"/>
      <c r="Y7" s="109"/>
      <c r="Z7" s="109"/>
      <c r="AA7" s="109"/>
      <c r="AB7" s="109"/>
      <c r="AC7" s="109"/>
      <c r="AD7" s="109"/>
      <c r="AE7" s="109"/>
      <c r="AF7" s="109"/>
      <c r="AG7" s="109"/>
      <c r="AH7" s="109"/>
      <c r="AI7" s="109"/>
      <c r="AJ7" s="109"/>
      <c r="AK7" s="109"/>
      <c r="AL7" s="109"/>
      <c r="AM7" s="109"/>
      <c r="AN7" s="109"/>
      <c r="AO7" s="109"/>
      <c r="AP7" s="109"/>
      <c r="AQ7" s="109"/>
      <c r="AR7" s="109"/>
      <c r="AS7" s="109"/>
      <c r="AT7" s="109"/>
      <c r="AU7" s="109"/>
      <c r="AV7" s="109"/>
      <c r="AW7" s="109"/>
    </row>
    <row r="8" spans="1:49" x14ac:dyDescent="0.25">
      <c r="A8" s="77" t="s">
        <v>274</v>
      </c>
      <c r="B8" s="79">
        <v>2006</v>
      </c>
      <c r="C8" s="79"/>
      <c r="D8" s="109"/>
      <c r="E8" s="109"/>
      <c r="F8" s="109"/>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109"/>
      <c r="AJ8" s="109"/>
      <c r="AK8" s="109"/>
      <c r="AL8" s="109"/>
      <c r="AM8" s="109"/>
      <c r="AN8" s="109"/>
      <c r="AO8" s="109"/>
      <c r="AP8" s="109"/>
      <c r="AQ8" s="109"/>
      <c r="AR8" s="109"/>
      <c r="AS8" s="109"/>
      <c r="AT8" s="109"/>
      <c r="AU8" s="109"/>
      <c r="AV8" s="109"/>
      <c r="AW8" s="109"/>
    </row>
    <row r="9" spans="1:49" x14ac:dyDescent="0.25">
      <c r="A9" s="77" t="s">
        <v>275</v>
      </c>
      <c r="B9" s="79" t="s">
        <v>400</v>
      </c>
      <c r="C9" s="79"/>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9"/>
      <c r="AL9" s="109"/>
      <c r="AM9" s="109"/>
      <c r="AN9" s="109"/>
      <c r="AO9" s="109"/>
      <c r="AP9" s="109"/>
      <c r="AQ9" s="109"/>
      <c r="AR9" s="109"/>
      <c r="AS9" s="109"/>
      <c r="AT9" s="109"/>
      <c r="AU9" s="109"/>
      <c r="AV9" s="109"/>
      <c r="AW9" s="109"/>
    </row>
    <row r="10" spans="1:49" ht="25" x14ac:dyDescent="0.25">
      <c r="A10" s="77" t="s">
        <v>6</v>
      </c>
      <c r="B10" s="79" t="s">
        <v>445</v>
      </c>
      <c r="C10" s="7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09"/>
      <c r="AL10" s="109"/>
      <c r="AM10" s="109"/>
      <c r="AN10" s="109"/>
      <c r="AO10" s="109"/>
      <c r="AP10" s="109"/>
      <c r="AQ10" s="109"/>
      <c r="AR10" s="109"/>
      <c r="AS10" s="109"/>
      <c r="AT10" s="109"/>
      <c r="AU10" s="109"/>
      <c r="AV10" s="109"/>
      <c r="AW10" s="109"/>
    </row>
    <row r="11" spans="1:49" x14ac:dyDescent="0.25">
      <c r="A11" s="77" t="s">
        <v>276</v>
      </c>
      <c r="B11" s="79" t="s">
        <v>308</v>
      </c>
      <c r="C11" s="7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c r="AL11" s="109"/>
      <c r="AM11" s="109"/>
      <c r="AN11" s="109"/>
      <c r="AO11" s="109"/>
      <c r="AP11" s="109"/>
      <c r="AQ11" s="109"/>
      <c r="AR11" s="109"/>
      <c r="AS11" s="109"/>
      <c r="AT11" s="109"/>
      <c r="AU11" s="109"/>
      <c r="AV11" s="109"/>
      <c r="AW11" s="109"/>
    </row>
    <row r="12" spans="1:49" x14ac:dyDescent="0.25">
      <c r="A12" s="77" t="s">
        <v>277</v>
      </c>
      <c r="B12" s="79" t="s">
        <v>412</v>
      </c>
      <c r="C12" s="7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9"/>
      <c r="AL12" s="109"/>
      <c r="AM12" s="109"/>
      <c r="AN12" s="109"/>
      <c r="AO12" s="109"/>
      <c r="AP12" s="109"/>
      <c r="AQ12" s="109"/>
      <c r="AR12" s="109"/>
      <c r="AS12" s="109"/>
      <c r="AT12" s="109"/>
      <c r="AU12" s="109"/>
      <c r="AV12" s="109"/>
      <c r="AW12" s="109"/>
    </row>
    <row r="13" spans="1:49" x14ac:dyDescent="0.25">
      <c r="A13" s="77" t="s">
        <v>614</v>
      </c>
      <c r="B13" s="79">
        <v>1</v>
      </c>
      <c r="C13" s="79"/>
      <c r="D13" s="109"/>
      <c r="E13" s="109"/>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109"/>
      <c r="AL13" s="109"/>
      <c r="AM13" s="109"/>
      <c r="AN13" s="109"/>
      <c r="AO13" s="109"/>
      <c r="AP13" s="109"/>
      <c r="AQ13" s="109"/>
      <c r="AR13" s="109"/>
      <c r="AS13" s="109"/>
      <c r="AT13" s="109"/>
      <c r="AU13" s="109"/>
      <c r="AV13" s="109"/>
      <c r="AW13" s="109"/>
    </row>
    <row r="14" spans="1:49" x14ac:dyDescent="0.25">
      <c r="A14" s="77" t="s">
        <v>279</v>
      </c>
      <c r="B14" s="79">
        <v>329</v>
      </c>
      <c r="C14" s="79"/>
      <c r="D14" s="109"/>
      <c r="E14" s="109"/>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109"/>
      <c r="AU14" s="109"/>
      <c r="AV14" s="109"/>
      <c r="AW14" s="109"/>
    </row>
    <row r="15" spans="1:49" x14ac:dyDescent="0.25">
      <c r="A15" s="77" t="s">
        <v>617</v>
      </c>
      <c r="B15" s="79">
        <v>329</v>
      </c>
      <c r="C15" s="79"/>
      <c r="D15" s="109"/>
      <c r="E15" s="109"/>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109"/>
      <c r="AL15" s="109"/>
      <c r="AM15" s="109"/>
      <c r="AN15" s="109"/>
      <c r="AO15" s="109"/>
      <c r="AP15" s="109"/>
      <c r="AQ15" s="109"/>
      <c r="AR15" s="109"/>
      <c r="AS15" s="109"/>
      <c r="AT15" s="109"/>
      <c r="AU15" s="109"/>
      <c r="AV15" s="109"/>
      <c r="AW15" s="109"/>
    </row>
    <row r="16" spans="1:49" x14ac:dyDescent="0.25">
      <c r="A16" s="77" t="s">
        <v>281</v>
      </c>
      <c r="B16" s="79" t="s">
        <v>447</v>
      </c>
      <c r="C16" s="7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09"/>
      <c r="AL16" s="109"/>
      <c r="AM16" s="109"/>
      <c r="AN16" s="109"/>
      <c r="AO16" s="109"/>
      <c r="AP16" s="109"/>
      <c r="AQ16" s="109"/>
      <c r="AR16" s="109"/>
      <c r="AS16" s="109"/>
      <c r="AT16" s="109"/>
      <c r="AU16" s="109"/>
      <c r="AV16" s="109"/>
      <c r="AW16" s="109"/>
    </row>
    <row r="17" spans="1:49" x14ac:dyDescent="0.25">
      <c r="A17" s="77" t="s">
        <v>282</v>
      </c>
      <c r="B17" s="203"/>
      <c r="C17" s="203"/>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c r="AS17" s="109"/>
      <c r="AT17" s="109"/>
      <c r="AU17" s="109"/>
      <c r="AV17" s="109"/>
      <c r="AW17" s="109"/>
    </row>
    <row r="18" spans="1:49" x14ac:dyDescent="0.25">
      <c r="A18" s="77" t="s">
        <v>283</v>
      </c>
      <c r="B18" s="142" t="str">
        <f>"24 May 2023"</f>
        <v>24 May 2023</v>
      </c>
      <c r="C18" s="79"/>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109"/>
      <c r="AL18" s="109"/>
      <c r="AM18" s="109"/>
      <c r="AN18" s="109"/>
      <c r="AO18" s="109"/>
      <c r="AP18" s="109"/>
      <c r="AQ18" s="109"/>
      <c r="AR18" s="109"/>
      <c r="AS18" s="109"/>
      <c r="AT18" s="109"/>
      <c r="AU18" s="109"/>
      <c r="AV18" s="109"/>
      <c r="AW18" s="109"/>
    </row>
    <row r="19" spans="1:49" x14ac:dyDescent="0.25">
      <c r="A19" s="77" t="s">
        <v>284</v>
      </c>
      <c r="B19" s="142">
        <v>45014</v>
      </c>
      <c r="C19" s="7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c r="AL19" s="109"/>
      <c r="AM19" s="109"/>
      <c r="AN19" s="109"/>
      <c r="AO19" s="109"/>
      <c r="AP19" s="109"/>
      <c r="AQ19" s="109"/>
      <c r="AR19" s="109"/>
      <c r="AS19" s="109"/>
      <c r="AT19" s="109"/>
      <c r="AU19" s="109"/>
      <c r="AV19" s="109"/>
      <c r="AW19" s="109"/>
    </row>
    <row r="20" spans="1:49" x14ac:dyDescent="0.25">
      <c r="A20" s="77" t="s">
        <v>285</v>
      </c>
      <c r="B20" s="79" t="s">
        <v>293</v>
      </c>
      <c r="C20" s="79"/>
      <c r="D20" s="109"/>
      <c r="E20" s="109"/>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109"/>
      <c r="AL20" s="109"/>
      <c r="AM20" s="109"/>
      <c r="AN20" s="109"/>
      <c r="AO20" s="109"/>
      <c r="AP20" s="109"/>
      <c r="AQ20" s="109"/>
      <c r="AR20" s="109"/>
      <c r="AS20" s="109"/>
      <c r="AT20" s="109"/>
      <c r="AU20" s="109"/>
      <c r="AV20" s="109"/>
      <c r="AW20" s="109"/>
    </row>
    <row r="21" spans="1:49" x14ac:dyDescent="0.25">
      <c r="A21" s="77" t="s">
        <v>689</v>
      </c>
      <c r="B21" s="79" t="s">
        <v>294</v>
      </c>
      <c r="C21" s="79"/>
      <c r="D21" s="109"/>
      <c r="E21" s="109"/>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109"/>
      <c r="AL21" s="109"/>
      <c r="AM21" s="109"/>
      <c r="AN21" s="109"/>
      <c r="AO21" s="109"/>
      <c r="AP21" s="109"/>
      <c r="AQ21" s="109"/>
      <c r="AR21" s="109"/>
      <c r="AS21" s="109"/>
      <c r="AT21" s="109"/>
      <c r="AU21" s="109"/>
      <c r="AV21" s="109"/>
      <c r="AW21" s="109"/>
    </row>
    <row r="23" spans="1:49" x14ac:dyDescent="0.25">
      <c r="B23" s="84" t="str">
        <f>HYPERLINK("#'Factor List'!A1","Back to Factor List")</f>
        <v>Back to Factor List</v>
      </c>
    </row>
    <row r="24" spans="1:49" x14ac:dyDescent="0.25">
      <c r="B24" s="84" t="str">
        <f>HYPERLINK("#'Assumptions'!A1","Assumptions")</f>
        <v>Assumptions</v>
      </c>
    </row>
    <row r="26" spans="1:49" ht="13" x14ac:dyDescent="0.25">
      <c r="A26" s="90" t="s">
        <v>711</v>
      </c>
      <c r="B26" s="90">
        <v>18</v>
      </c>
      <c r="C26" s="90">
        <v>19</v>
      </c>
      <c r="D26" s="90">
        <v>20</v>
      </c>
      <c r="E26" s="90">
        <v>21</v>
      </c>
      <c r="F26" s="90">
        <v>22</v>
      </c>
      <c r="G26" s="90">
        <v>23</v>
      </c>
      <c r="H26" s="90">
        <v>24</v>
      </c>
      <c r="I26" s="90">
        <v>25</v>
      </c>
      <c r="J26" s="90">
        <v>26</v>
      </c>
      <c r="K26" s="90">
        <v>27</v>
      </c>
      <c r="L26" s="90">
        <v>28</v>
      </c>
      <c r="M26" s="90">
        <v>29</v>
      </c>
      <c r="N26" s="90">
        <v>30</v>
      </c>
      <c r="O26" s="90">
        <v>31</v>
      </c>
      <c r="P26" s="90">
        <v>32</v>
      </c>
      <c r="Q26" s="90">
        <v>33</v>
      </c>
      <c r="R26" s="90">
        <v>34</v>
      </c>
      <c r="S26" s="90">
        <v>35</v>
      </c>
      <c r="T26" s="90">
        <v>36</v>
      </c>
      <c r="U26" s="90">
        <v>37</v>
      </c>
      <c r="V26" s="90">
        <v>38</v>
      </c>
      <c r="W26" s="90">
        <v>39</v>
      </c>
      <c r="X26" s="90">
        <v>40</v>
      </c>
      <c r="Y26" s="90">
        <v>41</v>
      </c>
      <c r="Z26" s="90">
        <v>42</v>
      </c>
      <c r="AA26" s="90">
        <v>43</v>
      </c>
      <c r="AB26" s="90">
        <v>44</v>
      </c>
      <c r="AC26" s="90">
        <v>45</v>
      </c>
      <c r="AD26" s="90">
        <v>46</v>
      </c>
      <c r="AE26" s="90">
        <v>47</v>
      </c>
      <c r="AF26" s="90">
        <v>48</v>
      </c>
      <c r="AG26" s="90">
        <v>49</v>
      </c>
      <c r="AH26" s="90">
        <v>50</v>
      </c>
      <c r="AI26" s="90">
        <v>51</v>
      </c>
      <c r="AJ26" s="90">
        <v>52</v>
      </c>
      <c r="AK26" s="90">
        <v>53</v>
      </c>
      <c r="AL26" s="90">
        <v>54</v>
      </c>
      <c r="AM26" s="90">
        <v>55</v>
      </c>
      <c r="AN26" s="90">
        <v>56</v>
      </c>
      <c r="AO26" s="90">
        <v>57</v>
      </c>
      <c r="AP26" s="90">
        <v>58</v>
      </c>
      <c r="AQ26" s="90">
        <v>59</v>
      </c>
      <c r="AR26" s="90">
        <v>60</v>
      </c>
      <c r="AS26" s="90">
        <v>61</v>
      </c>
      <c r="AT26" s="90">
        <v>62</v>
      </c>
      <c r="AU26" s="90">
        <v>63</v>
      </c>
      <c r="AV26" s="90">
        <v>64</v>
      </c>
      <c r="AW26" s="90">
        <v>65</v>
      </c>
    </row>
    <row r="27" spans="1:49" x14ac:dyDescent="0.25">
      <c r="A27" s="91">
        <v>0</v>
      </c>
      <c r="B27" s="93">
        <v>0.45300000000000001</v>
      </c>
      <c r="C27" s="93">
        <v>0.46100000000000002</v>
      </c>
      <c r="D27" s="93">
        <v>0.46800000000000003</v>
      </c>
      <c r="E27" s="93">
        <v>0.47599999999999998</v>
      </c>
      <c r="F27" s="93">
        <v>0.48399999999999999</v>
      </c>
      <c r="G27" s="93">
        <v>0.49299999999999999</v>
      </c>
      <c r="H27" s="93">
        <v>0.501</v>
      </c>
      <c r="I27" s="93">
        <v>0.51</v>
      </c>
      <c r="J27" s="93">
        <v>0.51800000000000002</v>
      </c>
      <c r="K27" s="93">
        <v>0.52700000000000002</v>
      </c>
      <c r="L27" s="93">
        <v>0.53600000000000003</v>
      </c>
      <c r="M27" s="93">
        <v>0.54500000000000004</v>
      </c>
      <c r="N27" s="93">
        <v>0.55400000000000005</v>
      </c>
      <c r="O27" s="93">
        <v>0.56399999999999995</v>
      </c>
      <c r="P27" s="93">
        <v>0.57299999999999995</v>
      </c>
      <c r="Q27" s="93">
        <v>0.58299999999999996</v>
      </c>
      <c r="R27" s="93">
        <v>0.59299999999999997</v>
      </c>
      <c r="S27" s="93">
        <v>0.60299999999999998</v>
      </c>
      <c r="T27" s="93">
        <v>0.61299999999999999</v>
      </c>
      <c r="U27" s="93">
        <v>0.624</v>
      </c>
      <c r="V27" s="93">
        <v>0.63400000000000001</v>
      </c>
      <c r="W27" s="93">
        <v>0.64500000000000002</v>
      </c>
      <c r="X27" s="93">
        <v>0.65600000000000003</v>
      </c>
      <c r="Y27" s="93">
        <v>0.66700000000000004</v>
      </c>
      <c r="Z27" s="93">
        <v>0.67900000000000005</v>
      </c>
      <c r="AA27" s="93">
        <v>0.69</v>
      </c>
      <c r="AB27" s="93">
        <v>0.70199999999999996</v>
      </c>
      <c r="AC27" s="93">
        <v>0.71399999999999997</v>
      </c>
      <c r="AD27" s="93">
        <v>0.72599999999999998</v>
      </c>
      <c r="AE27" s="93">
        <v>0.73799999999999999</v>
      </c>
      <c r="AF27" s="93">
        <v>0.751</v>
      </c>
      <c r="AG27" s="93">
        <v>0.76400000000000001</v>
      </c>
      <c r="AH27" s="93">
        <v>0.77700000000000002</v>
      </c>
      <c r="AI27" s="93">
        <v>0.79</v>
      </c>
      <c r="AJ27" s="93">
        <v>0.80300000000000005</v>
      </c>
      <c r="AK27" s="93">
        <v>0.81699999999999995</v>
      </c>
      <c r="AL27" s="93">
        <v>0.83099999999999996</v>
      </c>
      <c r="AM27" s="93">
        <v>0.84499999999999997</v>
      </c>
      <c r="AN27" s="93">
        <v>0.85899999999999999</v>
      </c>
      <c r="AO27" s="93">
        <v>0.874</v>
      </c>
      <c r="AP27" s="93">
        <v>0.88900000000000001</v>
      </c>
      <c r="AQ27" s="93">
        <v>0.90400000000000003</v>
      </c>
      <c r="AR27" s="93">
        <v>0.91900000000000004</v>
      </c>
      <c r="AS27" s="93">
        <v>0.93500000000000005</v>
      </c>
      <c r="AT27" s="93">
        <v>0.95099999999999996</v>
      </c>
      <c r="AU27" s="93">
        <v>0.96699999999999997</v>
      </c>
      <c r="AV27" s="93">
        <v>0.98299999999999998</v>
      </c>
      <c r="AW27" s="93">
        <v>1</v>
      </c>
    </row>
    <row r="28" spans="1:49" x14ac:dyDescent="0.25">
      <c r="A28" s="91">
        <v>1</v>
      </c>
      <c r="B28" s="93">
        <v>0.45300000000000001</v>
      </c>
      <c r="C28" s="93">
        <v>0.46100000000000002</v>
      </c>
      <c r="D28" s="93">
        <v>0.46899999999999997</v>
      </c>
      <c r="E28" s="93">
        <v>0.47699999999999998</v>
      </c>
      <c r="F28" s="93">
        <v>0.48499999999999999</v>
      </c>
      <c r="G28" s="93">
        <v>0.49299999999999999</v>
      </c>
      <c r="H28" s="93">
        <v>0.502</v>
      </c>
      <c r="I28" s="93">
        <v>0.51</v>
      </c>
      <c r="J28" s="93">
        <v>0.51900000000000002</v>
      </c>
      <c r="K28" s="93">
        <v>0.52800000000000002</v>
      </c>
      <c r="L28" s="93">
        <v>0.53700000000000003</v>
      </c>
      <c r="M28" s="93">
        <v>0.54600000000000004</v>
      </c>
      <c r="N28" s="93">
        <v>0.55500000000000005</v>
      </c>
      <c r="O28" s="93">
        <v>0.56499999999999995</v>
      </c>
      <c r="P28" s="93">
        <v>0.57399999999999995</v>
      </c>
      <c r="Q28" s="93">
        <v>0.58399999999999996</v>
      </c>
      <c r="R28" s="93">
        <v>0.59399999999999997</v>
      </c>
      <c r="S28" s="93">
        <v>0.60399999999999998</v>
      </c>
      <c r="T28" s="93">
        <v>0.61399999999999999</v>
      </c>
      <c r="U28" s="93">
        <v>0.625</v>
      </c>
      <c r="V28" s="93">
        <v>0.63500000000000001</v>
      </c>
      <c r="W28" s="93">
        <v>0.64600000000000002</v>
      </c>
      <c r="X28" s="93">
        <v>0.65700000000000003</v>
      </c>
      <c r="Y28" s="93">
        <v>0.66800000000000004</v>
      </c>
      <c r="Z28" s="93">
        <v>0.68</v>
      </c>
      <c r="AA28" s="93">
        <v>0.69099999999999995</v>
      </c>
      <c r="AB28" s="93">
        <v>0.70299999999999996</v>
      </c>
      <c r="AC28" s="93">
        <v>0.71499999999999997</v>
      </c>
      <c r="AD28" s="93">
        <v>0.72699999999999998</v>
      </c>
      <c r="AE28" s="93">
        <v>0.73899999999999999</v>
      </c>
      <c r="AF28" s="93">
        <v>0.752</v>
      </c>
      <c r="AG28" s="93">
        <v>0.76500000000000001</v>
      </c>
      <c r="AH28" s="93">
        <v>0.77800000000000002</v>
      </c>
      <c r="AI28" s="93">
        <v>0.79100000000000004</v>
      </c>
      <c r="AJ28" s="93">
        <v>0.80400000000000005</v>
      </c>
      <c r="AK28" s="93">
        <v>0.81799999999999995</v>
      </c>
      <c r="AL28" s="93">
        <v>0.83199999999999996</v>
      </c>
      <c r="AM28" s="93">
        <v>0.84599999999999997</v>
      </c>
      <c r="AN28" s="93">
        <v>0.86</v>
      </c>
      <c r="AO28" s="93">
        <v>0.875</v>
      </c>
      <c r="AP28" s="93">
        <v>0.89</v>
      </c>
      <c r="AQ28" s="93">
        <v>0.90500000000000003</v>
      </c>
      <c r="AR28" s="93">
        <v>0.92</v>
      </c>
      <c r="AS28" s="93">
        <v>0.93600000000000005</v>
      </c>
      <c r="AT28" s="93">
        <v>0.95199999999999996</v>
      </c>
      <c r="AU28" s="93">
        <v>0.96799999999999997</v>
      </c>
      <c r="AV28" s="93">
        <v>0.98499999999999999</v>
      </c>
      <c r="AW28" s="93"/>
    </row>
    <row r="29" spans="1:49" x14ac:dyDescent="0.25">
      <c r="A29" s="91">
        <v>2</v>
      </c>
      <c r="B29" s="93">
        <v>0.45400000000000001</v>
      </c>
      <c r="C29" s="93">
        <v>0.46200000000000002</v>
      </c>
      <c r="D29" s="93">
        <v>0.47</v>
      </c>
      <c r="E29" s="93">
        <v>0.47799999999999998</v>
      </c>
      <c r="F29" s="93">
        <v>0.48599999999999999</v>
      </c>
      <c r="G29" s="93">
        <v>0.49399999999999999</v>
      </c>
      <c r="H29" s="93">
        <v>0.502</v>
      </c>
      <c r="I29" s="93">
        <v>0.51100000000000001</v>
      </c>
      <c r="J29" s="93">
        <v>0.52</v>
      </c>
      <c r="K29" s="93">
        <v>0.52800000000000002</v>
      </c>
      <c r="L29" s="93">
        <v>0.53700000000000003</v>
      </c>
      <c r="M29" s="93">
        <v>0.54700000000000004</v>
      </c>
      <c r="N29" s="93">
        <v>0.55600000000000005</v>
      </c>
      <c r="O29" s="93">
        <v>0.56499999999999995</v>
      </c>
      <c r="P29" s="93">
        <v>0.57499999999999996</v>
      </c>
      <c r="Q29" s="93">
        <v>0.58499999999999996</v>
      </c>
      <c r="R29" s="93">
        <v>0.59499999999999997</v>
      </c>
      <c r="S29" s="93">
        <v>0.60499999999999998</v>
      </c>
      <c r="T29" s="93">
        <v>0.61499999999999999</v>
      </c>
      <c r="U29" s="93">
        <v>0.626</v>
      </c>
      <c r="V29" s="93">
        <v>0.63600000000000001</v>
      </c>
      <c r="W29" s="93">
        <v>0.64700000000000002</v>
      </c>
      <c r="X29" s="93">
        <v>0.65800000000000003</v>
      </c>
      <c r="Y29" s="93">
        <v>0.66900000000000004</v>
      </c>
      <c r="Z29" s="93">
        <v>0.68100000000000005</v>
      </c>
      <c r="AA29" s="93">
        <v>0.69199999999999995</v>
      </c>
      <c r="AB29" s="93">
        <v>0.70399999999999996</v>
      </c>
      <c r="AC29" s="93">
        <v>0.71599999999999997</v>
      </c>
      <c r="AD29" s="93">
        <v>0.72799999999999998</v>
      </c>
      <c r="AE29" s="93">
        <v>0.74</v>
      </c>
      <c r="AF29" s="93">
        <v>0.753</v>
      </c>
      <c r="AG29" s="93">
        <v>0.76600000000000001</v>
      </c>
      <c r="AH29" s="93">
        <v>0.77900000000000003</v>
      </c>
      <c r="AI29" s="93">
        <v>0.79200000000000004</v>
      </c>
      <c r="AJ29" s="93">
        <v>0.80500000000000005</v>
      </c>
      <c r="AK29" s="93">
        <v>0.81899999999999995</v>
      </c>
      <c r="AL29" s="93">
        <v>0.83299999999999996</v>
      </c>
      <c r="AM29" s="93">
        <v>0.84699999999999998</v>
      </c>
      <c r="AN29" s="93">
        <v>0.86199999999999999</v>
      </c>
      <c r="AO29" s="93">
        <v>0.876</v>
      </c>
      <c r="AP29" s="93">
        <v>0.89100000000000001</v>
      </c>
      <c r="AQ29" s="93">
        <v>0.90600000000000003</v>
      </c>
      <c r="AR29" s="93">
        <v>0.92200000000000004</v>
      </c>
      <c r="AS29" s="93">
        <v>0.93700000000000006</v>
      </c>
      <c r="AT29" s="93">
        <v>0.95299999999999996</v>
      </c>
      <c r="AU29" s="93">
        <v>0.97</v>
      </c>
      <c r="AV29" s="93">
        <v>0.98599999999999999</v>
      </c>
      <c r="AW29" s="93"/>
    </row>
    <row r="30" spans="1:49" x14ac:dyDescent="0.25">
      <c r="A30" s="91">
        <v>3</v>
      </c>
      <c r="B30" s="93">
        <v>0.45500000000000002</v>
      </c>
      <c r="C30" s="93">
        <v>0.46200000000000002</v>
      </c>
      <c r="D30" s="93">
        <v>0.47</v>
      </c>
      <c r="E30" s="93">
        <v>0.47799999999999998</v>
      </c>
      <c r="F30" s="93">
        <v>0.48599999999999999</v>
      </c>
      <c r="G30" s="93">
        <v>0.495</v>
      </c>
      <c r="H30" s="93">
        <v>0.503</v>
      </c>
      <c r="I30" s="93">
        <v>0.51200000000000001</v>
      </c>
      <c r="J30" s="93">
        <v>0.52</v>
      </c>
      <c r="K30" s="93">
        <v>0.52900000000000003</v>
      </c>
      <c r="L30" s="93">
        <v>0.53800000000000003</v>
      </c>
      <c r="M30" s="93">
        <v>0.54700000000000004</v>
      </c>
      <c r="N30" s="93">
        <v>0.55700000000000005</v>
      </c>
      <c r="O30" s="93">
        <v>0.56599999999999995</v>
      </c>
      <c r="P30" s="93">
        <v>0.57599999999999996</v>
      </c>
      <c r="Q30" s="93">
        <v>0.58599999999999997</v>
      </c>
      <c r="R30" s="93">
        <v>0.59599999999999997</v>
      </c>
      <c r="S30" s="93">
        <v>0.60599999999999998</v>
      </c>
      <c r="T30" s="93">
        <v>0.61599999999999999</v>
      </c>
      <c r="U30" s="93">
        <v>0.626</v>
      </c>
      <c r="V30" s="93">
        <v>0.63700000000000001</v>
      </c>
      <c r="W30" s="93">
        <v>0.64800000000000002</v>
      </c>
      <c r="X30" s="93">
        <v>0.65900000000000003</v>
      </c>
      <c r="Y30" s="93">
        <v>0.67</v>
      </c>
      <c r="Z30" s="93">
        <v>0.68100000000000005</v>
      </c>
      <c r="AA30" s="93">
        <v>0.69299999999999995</v>
      </c>
      <c r="AB30" s="93">
        <v>0.70499999999999996</v>
      </c>
      <c r="AC30" s="93">
        <v>0.71699999999999997</v>
      </c>
      <c r="AD30" s="93">
        <v>0.72899999999999998</v>
      </c>
      <c r="AE30" s="93">
        <v>0.74099999999999999</v>
      </c>
      <c r="AF30" s="93">
        <v>0.754</v>
      </c>
      <c r="AG30" s="93">
        <v>0.76700000000000002</v>
      </c>
      <c r="AH30" s="93">
        <v>0.78</v>
      </c>
      <c r="AI30" s="93">
        <v>0.79300000000000004</v>
      </c>
      <c r="AJ30" s="93">
        <v>0.80700000000000005</v>
      </c>
      <c r="AK30" s="93">
        <v>0.82</v>
      </c>
      <c r="AL30" s="93">
        <v>0.83399999999999996</v>
      </c>
      <c r="AM30" s="93">
        <v>0.84799999999999998</v>
      </c>
      <c r="AN30" s="93">
        <v>0.86299999999999999</v>
      </c>
      <c r="AO30" s="93">
        <v>0.878</v>
      </c>
      <c r="AP30" s="93">
        <v>0.89200000000000002</v>
      </c>
      <c r="AQ30" s="93">
        <v>0.90800000000000003</v>
      </c>
      <c r="AR30" s="93">
        <v>0.92300000000000004</v>
      </c>
      <c r="AS30" s="93">
        <v>0.93899999999999995</v>
      </c>
      <c r="AT30" s="93">
        <v>0.95499999999999996</v>
      </c>
      <c r="AU30" s="93">
        <v>0.97099999999999997</v>
      </c>
      <c r="AV30" s="93">
        <v>0.98699999999999999</v>
      </c>
      <c r="AW30" s="93"/>
    </row>
    <row r="31" spans="1:49" x14ac:dyDescent="0.25">
      <c r="A31" s="91">
        <v>4</v>
      </c>
      <c r="B31" s="93">
        <v>0.45500000000000002</v>
      </c>
      <c r="C31" s="93">
        <v>0.46300000000000002</v>
      </c>
      <c r="D31" s="93">
        <v>0.47099999999999997</v>
      </c>
      <c r="E31" s="93">
        <v>0.47899999999999998</v>
      </c>
      <c r="F31" s="93">
        <v>0.48699999999999999</v>
      </c>
      <c r="G31" s="93">
        <v>0.495</v>
      </c>
      <c r="H31" s="93">
        <v>0.504</v>
      </c>
      <c r="I31" s="93">
        <v>0.51200000000000001</v>
      </c>
      <c r="J31" s="93">
        <v>0.52100000000000002</v>
      </c>
      <c r="K31" s="93">
        <v>0.53</v>
      </c>
      <c r="L31" s="93">
        <v>0.53900000000000003</v>
      </c>
      <c r="M31" s="93">
        <v>0.54800000000000004</v>
      </c>
      <c r="N31" s="93">
        <v>0.55700000000000005</v>
      </c>
      <c r="O31" s="93">
        <v>0.56699999999999995</v>
      </c>
      <c r="P31" s="93">
        <v>0.57699999999999996</v>
      </c>
      <c r="Q31" s="93">
        <v>0.58599999999999997</v>
      </c>
      <c r="R31" s="93">
        <v>0.59599999999999997</v>
      </c>
      <c r="S31" s="93">
        <v>0.60599999999999998</v>
      </c>
      <c r="T31" s="93">
        <v>0.61699999999999999</v>
      </c>
      <c r="U31" s="93">
        <v>0.627</v>
      </c>
      <c r="V31" s="93">
        <v>0.63800000000000001</v>
      </c>
      <c r="W31" s="93">
        <v>0.64900000000000002</v>
      </c>
      <c r="X31" s="93">
        <v>0.66</v>
      </c>
      <c r="Y31" s="93">
        <v>0.67100000000000004</v>
      </c>
      <c r="Z31" s="93">
        <v>0.68200000000000005</v>
      </c>
      <c r="AA31" s="93">
        <v>0.69399999999999995</v>
      </c>
      <c r="AB31" s="93">
        <v>0.70599999999999996</v>
      </c>
      <c r="AC31" s="93">
        <v>0.71799999999999997</v>
      </c>
      <c r="AD31" s="93">
        <v>0.73</v>
      </c>
      <c r="AE31" s="93">
        <v>0.74199999999999999</v>
      </c>
      <c r="AF31" s="93">
        <v>0.755</v>
      </c>
      <c r="AG31" s="93">
        <v>0.76800000000000002</v>
      </c>
      <c r="AH31" s="93">
        <v>0.78100000000000003</v>
      </c>
      <c r="AI31" s="93">
        <v>0.79400000000000004</v>
      </c>
      <c r="AJ31" s="93">
        <v>0.80800000000000005</v>
      </c>
      <c r="AK31" s="93">
        <v>0.82099999999999995</v>
      </c>
      <c r="AL31" s="93">
        <v>0.83499999999999996</v>
      </c>
      <c r="AM31" s="93">
        <v>0.85</v>
      </c>
      <c r="AN31" s="93">
        <v>0.86399999999999999</v>
      </c>
      <c r="AO31" s="93">
        <v>0.879</v>
      </c>
      <c r="AP31" s="93">
        <v>0.89400000000000002</v>
      </c>
      <c r="AQ31" s="93">
        <v>0.90900000000000003</v>
      </c>
      <c r="AR31" s="93">
        <v>0.92400000000000004</v>
      </c>
      <c r="AS31" s="93">
        <v>0.94</v>
      </c>
      <c r="AT31" s="93">
        <v>0.95599999999999996</v>
      </c>
      <c r="AU31" s="93">
        <v>0.97199999999999998</v>
      </c>
      <c r="AV31" s="93">
        <v>0.98899999999999999</v>
      </c>
      <c r="AW31" s="93"/>
    </row>
    <row r="32" spans="1:49" x14ac:dyDescent="0.25">
      <c r="A32" s="91">
        <v>5</v>
      </c>
      <c r="B32" s="93">
        <v>0.45600000000000002</v>
      </c>
      <c r="C32" s="93">
        <v>0.46400000000000002</v>
      </c>
      <c r="D32" s="93">
        <v>0.47199999999999998</v>
      </c>
      <c r="E32" s="93">
        <v>0.48</v>
      </c>
      <c r="F32" s="93">
        <v>0.48799999999999999</v>
      </c>
      <c r="G32" s="93">
        <v>0.496</v>
      </c>
      <c r="H32" s="93">
        <v>0.505</v>
      </c>
      <c r="I32" s="93">
        <v>0.51300000000000001</v>
      </c>
      <c r="J32" s="93">
        <v>0.52200000000000002</v>
      </c>
      <c r="K32" s="93">
        <v>0.53100000000000003</v>
      </c>
      <c r="L32" s="93">
        <v>0.54</v>
      </c>
      <c r="M32" s="93">
        <v>0.54900000000000004</v>
      </c>
      <c r="N32" s="93">
        <v>0.55800000000000005</v>
      </c>
      <c r="O32" s="93">
        <v>0.56799999999999995</v>
      </c>
      <c r="P32" s="93">
        <v>0.57699999999999996</v>
      </c>
      <c r="Q32" s="93">
        <v>0.58699999999999997</v>
      </c>
      <c r="R32" s="93">
        <v>0.59699999999999998</v>
      </c>
      <c r="S32" s="93">
        <v>0.60699999999999998</v>
      </c>
      <c r="T32" s="93">
        <v>0.61799999999999999</v>
      </c>
      <c r="U32" s="93">
        <v>0.628</v>
      </c>
      <c r="V32" s="93">
        <v>0.63900000000000001</v>
      </c>
      <c r="W32" s="93">
        <v>0.65</v>
      </c>
      <c r="X32" s="93">
        <v>0.66100000000000003</v>
      </c>
      <c r="Y32" s="93">
        <v>0.67200000000000004</v>
      </c>
      <c r="Z32" s="93">
        <v>0.68300000000000005</v>
      </c>
      <c r="AA32" s="93">
        <v>0.69499999999999995</v>
      </c>
      <c r="AB32" s="93">
        <v>0.70699999999999996</v>
      </c>
      <c r="AC32" s="93">
        <v>0.71899999999999997</v>
      </c>
      <c r="AD32" s="93">
        <v>0.73099999999999998</v>
      </c>
      <c r="AE32" s="93">
        <v>0.74399999999999999</v>
      </c>
      <c r="AF32" s="93">
        <v>0.75600000000000001</v>
      </c>
      <c r="AG32" s="93">
        <v>0.76900000000000002</v>
      </c>
      <c r="AH32" s="93">
        <v>0.78200000000000003</v>
      </c>
      <c r="AI32" s="93">
        <v>0.79500000000000004</v>
      </c>
      <c r="AJ32" s="93">
        <v>0.80900000000000005</v>
      </c>
      <c r="AK32" s="93">
        <v>0.82299999999999995</v>
      </c>
      <c r="AL32" s="93">
        <v>0.83699999999999997</v>
      </c>
      <c r="AM32" s="93">
        <v>0.85099999999999998</v>
      </c>
      <c r="AN32" s="93">
        <v>0.86499999999999999</v>
      </c>
      <c r="AO32" s="93">
        <v>0.88</v>
      </c>
      <c r="AP32" s="93">
        <v>0.89500000000000002</v>
      </c>
      <c r="AQ32" s="93">
        <v>0.91</v>
      </c>
      <c r="AR32" s="93">
        <v>0.92600000000000005</v>
      </c>
      <c r="AS32" s="93">
        <v>0.94099999999999995</v>
      </c>
      <c r="AT32" s="93">
        <v>0.95699999999999996</v>
      </c>
      <c r="AU32" s="93">
        <v>0.97399999999999998</v>
      </c>
      <c r="AV32" s="93">
        <v>0.99</v>
      </c>
      <c r="AW32" s="93"/>
    </row>
    <row r="33" spans="1:49" x14ac:dyDescent="0.25">
      <c r="A33" s="91">
        <v>6</v>
      </c>
      <c r="B33" s="93">
        <v>0.45700000000000002</v>
      </c>
      <c r="C33" s="93">
        <v>0.46400000000000002</v>
      </c>
      <c r="D33" s="93">
        <v>0.47199999999999998</v>
      </c>
      <c r="E33" s="93">
        <v>0.48</v>
      </c>
      <c r="F33" s="93">
        <v>0.48899999999999999</v>
      </c>
      <c r="G33" s="93">
        <v>0.497</v>
      </c>
      <c r="H33" s="93">
        <v>0.505</v>
      </c>
      <c r="I33" s="93">
        <v>0.51400000000000001</v>
      </c>
      <c r="J33" s="93">
        <v>0.52300000000000002</v>
      </c>
      <c r="K33" s="93">
        <v>0.53100000000000003</v>
      </c>
      <c r="L33" s="93">
        <v>0.54100000000000004</v>
      </c>
      <c r="M33" s="93">
        <v>0.55000000000000004</v>
      </c>
      <c r="N33" s="93">
        <v>0.55900000000000005</v>
      </c>
      <c r="O33" s="93">
        <v>0.56899999999999995</v>
      </c>
      <c r="P33" s="93">
        <v>0.57799999999999996</v>
      </c>
      <c r="Q33" s="93">
        <v>0.58799999999999997</v>
      </c>
      <c r="R33" s="93">
        <v>0.59799999999999998</v>
      </c>
      <c r="S33" s="93">
        <v>0.60799999999999998</v>
      </c>
      <c r="T33" s="93">
        <v>0.61899999999999999</v>
      </c>
      <c r="U33" s="93">
        <v>0.629</v>
      </c>
      <c r="V33" s="93">
        <v>0.64</v>
      </c>
      <c r="W33" s="93">
        <v>0.65100000000000002</v>
      </c>
      <c r="X33" s="93">
        <v>0.66200000000000003</v>
      </c>
      <c r="Y33" s="93">
        <v>0.67300000000000004</v>
      </c>
      <c r="Z33" s="93">
        <v>0.68400000000000005</v>
      </c>
      <c r="AA33" s="93">
        <v>0.69599999999999995</v>
      </c>
      <c r="AB33" s="93">
        <v>0.70799999999999996</v>
      </c>
      <c r="AC33" s="93">
        <v>0.72</v>
      </c>
      <c r="AD33" s="93">
        <v>0.73199999999999998</v>
      </c>
      <c r="AE33" s="93">
        <v>0.745</v>
      </c>
      <c r="AF33" s="93">
        <v>0.75700000000000001</v>
      </c>
      <c r="AG33" s="93">
        <v>0.77</v>
      </c>
      <c r="AH33" s="93">
        <v>0.78300000000000003</v>
      </c>
      <c r="AI33" s="93">
        <v>0.79600000000000004</v>
      </c>
      <c r="AJ33" s="93">
        <v>0.81</v>
      </c>
      <c r="AK33" s="93">
        <v>0.82399999999999995</v>
      </c>
      <c r="AL33" s="93">
        <v>0.83799999999999997</v>
      </c>
      <c r="AM33" s="93">
        <v>0.85199999999999998</v>
      </c>
      <c r="AN33" s="93">
        <v>0.86699999999999999</v>
      </c>
      <c r="AO33" s="93">
        <v>0.88100000000000001</v>
      </c>
      <c r="AP33" s="93">
        <v>0.89600000000000002</v>
      </c>
      <c r="AQ33" s="93">
        <v>0.91100000000000003</v>
      </c>
      <c r="AR33" s="93">
        <v>0.92700000000000005</v>
      </c>
      <c r="AS33" s="93">
        <v>0.94299999999999995</v>
      </c>
      <c r="AT33" s="93">
        <v>0.95899999999999996</v>
      </c>
      <c r="AU33" s="93">
        <v>0.97499999999999998</v>
      </c>
      <c r="AV33" s="93">
        <v>0.99199999999999999</v>
      </c>
      <c r="AW33" s="93"/>
    </row>
    <row r="34" spans="1:49" x14ac:dyDescent="0.25">
      <c r="A34" s="91">
        <v>7</v>
      </c>
      <c r="B34" s="93">
        <v>0.45700000000000002</v>
      </c>
      <c r="C34" s="93">
        <v>0.46500000000000002</v>
      </c>
      <c r="D34" s="93">
        <v>0.47299999999999998</v>
      </c>
      <c r="E34" s="93">
        <v>0.48099999999999998</v>
      </c>
      <c r="F34" s="93">
        <v>0.48899999999999999</v>
      </c>
      <c r="G34" s="93">
        <v>0.498</v>
      </c>
      <c r="H34" s="93">
        <v>0.50600000000000001</v>
      </c>
      <c r="I34" s="93">
        <v>0.51500000000000001</v>
      </c>
      <c r="J34" s="93">
        <v>0.52300000000000002</v>
      </c>
      <c r="K34" s="93">
        <v>0.53200000000000003</v>
      </c>
      <c r="L34" s="93">
        <v>0.54100000000000004</v>
      </c>
      <c r="M34" s="93">
        <v>0.55000000000000004</v>
      </c>
      <c r="N34" s="93">
        <v>0.56000000000000005</v>
      </c>
      <c r="O34" s="93">
        <v>0.56899999999999995</v>
      </c>
      <c r="P34" s="93">
        <v>0.57899999999999996</v>
      </c>
      <c r="Q34" s="93">
        <v>0.58899999999999997</v>
      </c>
      <c r="R34" s="93">
        <v>0.59899999999999998</v>
      </c>
      <c r="S34" s="93">
        <v>0.60899999999999999</v>
      </c>
      <c r="T34" s="93">
        <v>0.61899999999999999</v>
      </c>
      <c r="U34" s="93">
        <v>0.63</v>
      </c>
      <c r="V34" s="93">
        <v>0.64100000000000001</v>
      </c>
      <c r="W34" s="93">
        <v>0.65200000000000002</v>
      </c>
      <c r="X34" s="93">
        <v>0.66300000000000003</v>
      </c>
      <c r="Y34" s="93">
        <v>0.67400000000000004</v>
      </c>
      <c r="Z34" s="93">
        <v>0.68500000000000005</v>
      </c>
      <c r="AA34" s="93">
        <v>0.69699999999999995</v>
      </c>
      <c r="AB34" s="93">
        <v>0.70899999999999996</v>
      </c>
      <c r="AC34" s="93">
        <v>0.72099999999999997</v>
      </c>
      <c r="AD34" s="93">
        <v>0.73299999999999998</v>
      </c>
      <c r="AE34" s="93">
        <v>0.746</v>
      </c>
      <c r="AF34" s="93">
        <v>0.75800000000000001</v>
      </c>
      <c r="AG34" s="93">
        <v>0.77100000000000002</v>
      </c>
      <c r="AH34" s="93">
        <v>0.78400000000000003</v>
      </c>
      <c r="AI34" s="93">
        <v>0.79800000000000004</v>
      </c>
      <c r="AJ34" s="93">
        <v>0.81100000000000005</v>
      </c>
      <c r="AK34" s="93">
        <v>0.82499999999999996</v>
      </c>
      <c r="AL34" s="93">
        <v>0.83899999999999997</v>
      </c>
      <c r="AM34" s="93">
        <v>0.85299999999999998</v>
      </c>
      <c r="AN34" s="93">
        <v>0.86799999999999999</v>
      </c>
      <c r="AO34" s="93">
        <v>0.88300000000000001</v>
      </c>
      <c r="AP34" s="93">
        <v>0.89800000000000002</v>
      </c>
      <c r="AQ34" s="93">
        <v>0.91300000000000003</v>
      </c>
      <c r="AR34" s="93">
        <v>0.92800000000000005</v>
      </c>
      <c r="AS34" s="93">
        <v>0.94399999999999995</v>
      </c>
      <c r="AT34" s="93">
        <v>0.96</v>
      </c>
      <c r="AU34" s="93">
        <v>0.97599999999999998</v>
      </c>
      <c r="AV34" s="93">
        <v>0.99299999999999999</v>
      </c>
      <c r="AW34" s="93"/>
    </row>
    <row r="35" spans="1:49" x14ac:dyDescent="0.25">
      <c r="A35" s="91">
        <v>8</v>
      </c>
      <c r="B35" s="93">
        <v>0.45800000000000002</v>
      </c>
      <c r="C35" s="93">
        <v>0.46600000000000003</v>
      </c>
      <c r="D35" s="93">
        <v>0.47399999999999998</v>
      </c>
      <c r="E35" s="93">
        <v>0.48199999999999998</v>
      </c>
      <c r="F35" s="93">
        <v>0.49</v>
      </c>
      <c r="G35" s="93">
        <v>0.498</v>
      </c>
      <c r="H35" s="93">
        <v>0.50700000000000001</v>
      </c>
      <c r="I35" s="93">
        <v>0.51500000000000001</v>
      </c>
      <c r="J35" s="93">
        <v>0.52400000000000002</v>
      </c>
      <c r="K35" s="93">
        <v>0.53300000000000003</v>
      </c>
      <c r="L35" s="93">
        <v>0.54200000000000004</v>
      </c>
      <c r="M35" s="93">
        <v>0.55100000000000005</v>
      </c>
      <c r="N35" s="93">
        <v>0.56100000000000005</v>
      </c>
      <c r="O35" s="93">
        <v>0.56999999999999995</v>
      </c>
      <c r="P35" s="93">
        <v>0.57999999999999996</v>
      </c>
      <c r="Q35" s="93">
        <v>0.59</v>
      </c>
      <c r="R35" s="93">
        <v>0.6</v>
      </c>
      <c r="S35" s="93">
        <v>0.61</v>
      </c>
      <c r="T35" s="93">
        <v>0.62</v>
      </c>
      <c r="U35" s="93">
        <v>0.63100000000000001</v>
      </c>
      <c r="V35" s="93">
        <v>0.64200000000000002</v>
      </c>
      <c r="W35" s="93">
        <v>0.65200000000000002</v>
      </c>
      <c r="X35" s="93">
        <v>0.66400000000000003</v>
      </c>
      <c r="Y35" s="93">
        <v>0.67500000000000004</v>
      </c>
      <c r="Z35" s="93">
        <v>0.68600000000000005</v>
      </c>
      <c r="AA35" s="93">
        <v>0.69799999999999995</v>
      </c>
      <c r="AB35" s="93">
        <v>0.71</v>
      </c>
      <c r="AC35" s="93">
        <v>0.72199999999999998</v>
      </c>
      <c r="AD35" s="93">
        <v>0.73399999999999999</v>
      </c>
      <c r="AE35" s="93">
        <v>0.747</v>
      </c>
      <c r="AF35" s="93">
        <v>0.75900000000000001</v>
      </c>
      <c r="AG35" s="93">
        <v>0.77200000000000002</v>
      </c>
      <c r="AH35" s="93">
        <v>0.78500000000000003</v>
      </c>
      <c r="AI35" s="93">
        <v>0.79900000000000004</v>
      </c>
      <c r="AJ35" s="93">
        <v>0.81200000000000006</v>
      </c>
      <c r="AK35" s="93">
        <v>0.82599999999999996</v>
      </c>
      <c r="AL35" s="93">
        <v>0.84</v>
      </c>
      <c r="AM35" s="93">
        <v>0.85399999999999998</v>
      </c>
      <c r="AN35" s="93">
        <v>0.86899999999999999</v>
      </c>
      <c r="AO35" s="93">
        <v>0.88400000000000001</v>
      </c>
      <c r="AP35" s="93">
        <v>0.89900000000000002</v>
      </c>
      <c r="AQ35" s="93">
        <v>0.91400000000000003</v>
      </c>
      <c r="AR35" s="93">
        <v>0.93</v>
      </c>
      <c r="AS35" s="93">
        <v>0.94499999999999995</v>
      </c>
      <c r="AT35" s="93">
        <v>0.96099999999999997</v>
      </c>
      <c r="AU35" s="93">
        <v>0.97799999999999998</v>
      </c>
      <c r="AV35" s="93">
        <v>0.99399999999999999</v>
      </c>
      <c r="AW35" s="93"/>
    </row>
    <row r="36" spans="1:49" x14ac:dyDescent="0.25">
      <c r="A36" s="91">
        <v>9</v>
      </c>
      <c r="B36" s="93">
        <v>0.45900000000000002</v>
      </c>
      <c r="C36" s="93">
        <v>0.46600000000000003</v>
      </c>
      <c r="D36" s="93">
        <v>0.47399999999999998</v>
      </c>
      <c r="E36" s="93">
        <v>0.48199999999999998</v>
      </c>
      <c r="F36" s="93">
        <v>0.49099999999999999</v>
      </c>
      <c r="G36" s="93">
        <v>0.499</v>
      </c>
      <c r="H36" s="93">
        <v>0.50700000000000001</v>
      </c>
      <c r="I36" s="93">
        <v>0.51600000000000001</v>
      </c>
      <c r="J36" s="93">
        <v>0.52500000000000002</v>
      </c>
      <c r="K36" s="93">
        <v>0.53400000000000003</v>
      </c>
      <c r="L36" s="93">
        <v>0.54300000000000004</v>
      </c>
      <c r="M36" s="93">
        <v>0.55200000000000005</v>
      </c>
      <c r="N36" s="93">
        <v>0.56100000000000005</v>
      </c>
      <c r="O36" s="93">
        <v>0.57099999999999995</v>
      </c>
      <c r="P36" s="93">
        <v>0.58099999999999996</v>
      </c>
      <c r="Q36" s="93">
        <v>0.59099999999999997</v>
      </c>
      <c r="R36" s="93">
        <v>0.60099999999999998</v>
      </c>
      <c r="S36" s="93">
        <v>0.61099999999999999</v>
      </c>
      <c r="T36" s="93">
        <v>0.621</v>
      </c>
      <c r="U36" s="93">
        <v>0.63200000000000001</v>
      </c>
      <c r="V36" s="93">
        <v>0.64200000000000002</v>
      </c>
      <c r="W36" s="93">
        <v>0.65300000000000002</v>
      </c>
      <c r="X36" s="93">
        <v>0.66400000000000003</v>
      </c>
      <c r="Y36" s="93">
        <v>0.67600000000000005</v>
      </c>
      <c r="Z36" s="93">
        <v>0.68700000000000006</v>
      </c>
      <c r="AA36" s="93">
        <v>0.69899999999999995</v>
      </c>
      <c r="AB36" s="93">
        <v>0.71099999999999997</v>
      </c>
      <c r="AC36" s="93">
        <v>0.72299999999999998</v>
      </c>
      <c r="AD36" s="93">
        <v>0.73499999999999999</v>
      </c>
      <c r="AE36" s="93">
        <v>0.748</v>
      </c>
      <c r="AF36" s="93">
        <v>0.76</v>
      </c>
      <c r="AG36" s="93">
        <v>0.77300000000000002</v>
      </c>
      <c r="AH36" s="93">
        <v>0.78600000000000003</v>
      </c>
      <c r="AI36" s="93">
        <v>0.8</v>
      </c>
      <c r="AJ36" s="93">
        <v>0.81299999999999994</v>
      </c>
      <c r="AK36" s="93">
        <v>0.82699999999999996</v>
      </c>
      <c r="AL36" s="93">
        <v>0.84099999999999997</v>
      </c>
      <c r="AM36" s="93">
        <v>0.85599999999999998</v>
      </c>
      <c r="AN36" s="93">
        <v>0.87</v>
      </c>
      <c r="AO36" s="93">
        <v>0.88500000000000001</v>
      </c>
      <c r="AP36" s="93">
        <v>0.9</v>
      </c>
      <c r="AQ36" s="93">
        <v>0.91500000000000004</v>
      </c>
      <c r="AR36" s="93">
        <v>0.93100000000000005</v>
      </c>
      <c r="AS36" s="93">
        <v>0.94699999999999995</v>
      </c>
      <c r="AT36" s="93">
        <v>0.96299999999999997</v>
      </c>
      <c r="AU36" s="93">
        <v>0.97899999999999998</v>
      </c>
      <c r="AV36" s="93">
        <v>0.996</v>
      </c>
      <c r="AW36" s="93"/>
    </row>
    <row r="37" spans="1:49" x14ac:dyDescent="0.25">
      <c r="A37" s="91">
        <v>10</v>
      </c>
      <c r="B37" s="93">
        <v>0.45900000000000002</v>
      </c>
      <c r="C37" s="93">
        <v>0.46700000000000003</v>
      </c>
      <c r="D37" s="93">
        <v>0.47499999999999998</v>
      </c>
      <c r="E37" s="93">
        <v>0.48299999999999998</v>
      </c>
      <c r="F37" s="93">
        <v>0.49099999999999999</v>
      </c>
      <c r="G37" s="93">
        <v>0.5</v>
      </c>
      <c r="H37" s="93">
        <v>0.50800000000000001</v>
      </c>
      <c r="I37" s="93">
        <v>0.51700000000000002</v>
      </c>
      <c r="J37" s="93">
        <v>0.52600000000000002</v>
      </c>
      <c r="K37" s="93">
        <v>0.53400000000000003</v>
      </c>
      <c r="L37" s="93">
        <v>0.54400000000000004</v>
      </c>
      <c r="M37" s="93">
        <v>0.55300000000000005</v>
      </c>
      <c r="N37" s="93">
        <v>0.56200000000000006</v>
      </c>
      <c r="O37" s="93">
        <v>0.57199999999999995</v>
      </c>
      <c r="P37" s="93">
        <v>0.58099999999999996</v>
      </c>
      <c r="Q37" s="93">
        <v>0.59099999999999997</v>
      </c>
      <c r="R37" s="93">
        <v>0.60099999999999998</v>
      </c>
      <c r="S37" s="93">
        <v>0.61199999999999999</v>
      </c>
      <c r="T37" s="93">
        <v>0.622</v>
      </c>
      <c r="U37" s="93">
        <v>0.63300000000000001</v>
      </c>
      <c r="V37" s="93">
        <v>0.64300000000000002</v>
      </c>
      <c r="W37" s="93">
        <v>0.65400000000000003</v>
      </c>
      <c r="X37" s="93">
        <v>0.66500000000000004</v>
      </c>
      <c r="Y37" s="93">
        <v>0.67700000000000005</v>
      </c>
      <c r="Z37" s="93">
        <v>0.68799999999999994</v>
      </c>
      <c r="AA37" s="93">
        <v>0.7</v>
      </c>
      <c r="AB37" s="93">
        <v>0.71199999999999997</v>
      </c>
      <c r="AC37" s="93">
        <v>0.72399999999999998</v>
      </c>
      <c r="AD37" s="93">
        <v>0.73599999999999999</v>
      </c>
      <c r="AE37" s="93">
        <v>0.749</v>
      </c>
      <c r="AF37" s="93">
        <v>0.76100000000000001</v>
      </c>
      <c r="AG37" s="93">
        <v>0.77400000000000002</v>
      </c>
      <c r="AH37" s="93">
        <v>0.78800000000000003</v>
      </c>
      <c r="AI37" s="93">
        <v>0.80100000000000005</v>
      </c>
      <c r="AJ37" s="93">
        <v>0.81499999999999995</v>
      </c>
      <c r="AK37" s="93">
        <v>0.82799999999999996</v>
      </c>
      <c r="AL37" s="93">
        <v>0.84299999999999997</v>
      </c>
      <c r="AM37" s="93">
        <v>0.85699999999999998</v>
      </c>
      <c r="AN37" s="93">
        <v>0.871</v>
      </c>
      <c r="AO37" s="93">
        <v>0.88600000000000001</v>
      </c>
      <c r="AP37" s="93">
        <v>0.90100000000000002</v>
      </c>
      <c r="AQ37" s="93">
        <v>0.91700000000000004</v>
      </c>
      <c r="AR37" s="93">
        <v>0.93200000000000005</v>
      </c>
      <c r="AS37" s="93">
        <v>0.94799999999999995</v>
      </c>
      <c r="AT37" s="93">
        <v>0.96399999999999997</v>
      </c>
      <c r="AU37" s="93">
        <v>0.98099999999999998</v>
      </c>
      <c r="AV37" s="93">
        <v>0.997</v>
      </c>
      <c r="AW37" s="93"/>
    </row>
    <row r="38" spans="1:49" x14ac:dyDescent="0.25">
      <c r="A38" s="91">
        <v>11</v>
      </c>
      <c r="B38" s="93">
        <v>0.46</v>
      </c>
      <c r="C38" s="93">
        <v>0.46800000000000003</v>
      </c>
      <c r="D38" s="93">
        <v>0.47599999999999998</v>
      </c>
      <c r="E38" s="93">
        <v>0.48399999999999999</v>
      </c>
      <c r="F38" s="93">
        <v>0.49199999999999999</v>
      </c>
      <c r="G38" s="93">
        <v>0.5</v>
      </c>
      <c r="H38" s="93">
        <v>0.50900000000000001</v>
      </c>
      <c r="I38" s="93">
        <v>0.51700000000000002</v>
      </c>
      <c r="J38" s="93">
        <v>0.52600000000000002</v>
      </c>
      <c r="K38" s="93">
        <v>0.53500000000000003</v>
      </c>
      <c r="L38" s="93">
        <v>0.54400000000000004</v>
      </c>
      <c r="M38" s="93">
        <v>0.55400000000000005</v>
      </c>
      <c r="N38" s="93">
        <v>0.56299999999999994</v>
      </c>
      <c r="O38" s="93">
        <v>0.57299999999999995</v>
      </c>
      <c r="P38" s="93">
        <v>0.58199999999999996</v>
      </c>
      <c r="Q38" s="93">
        <v>0.59199999999999997</v>
      </c>
      <c r="R38" s="93">
        <v>0.60199999999999998</v>
      </c>
      <c r="S38" s="93">
        <v>0.61199999999999999</v>
      </c>
      <c r="T38" s="93">
        <v>0.623</v>
      </c>
      <c r="U38" s="93">
        <v>0.63300000000000001</v>
      </c>
      <c r="V38" s="93">
        <v>0.64400000000000002</v>
      </c>
      <c r="W38" s="93">
        <v>0.65500000000000003</v>
      </c>
      <c r="X38" s="93">
        <v>0.66600000000000004</v>
      </c>
      <c r="Y38" s="93">
        <v>0.67800000000000005</v>
      </c>
      <c r="Z38" s="93">
        <v>0.68899999999999995</v>
      </c>
      <c r="AA38" s="93">
        <v>0.70099999999999996</v>
      </c>
      <c r="AB38" s="93">
        <v>0.71299999999999997</v>
      </c>
      <c r="AC38" s="93">
        <v>0.72499999999999998</v>
      </c>
      <c r="AD38" s="93">
        <v>0.73699999999999999</v>
      </c>
      <c r="AE38" s="93">
        <v>0.75</v>
      </c>
      <c r="AF38" s="93">
        <v>0.76300000000000001</v>
      </c>
      <c r="AG38" s="93">
        <v>0.77500000000000002</v>
      </c>
      <c r="AH38" s="93">
        <v>0.78900000000000003</v>
      </c>
      <c r="AI38" s="93">
        <v>0.80200000000000005</v>
      </c>
      <c r="AJ38" s="93">
        <v>0.81599999999999995</v>
      </c>
      <c r="AK38" s="93">
        <v>0.83</v>
      </c>
      <c r="AL38" s="93">
        <v>0.84399999999999997</v>
      </c>
      <c r="AM38" s="93">
        <v>0.85799999999999998</v>
      </c>
      <c r="AN38" s="93">
        <v>0.873</v>
      </c>
      <c r="AO38" s="93">
        <v>0.88700000000000001</v>
      </c>
      <c r="AP38" s="93">
        <v>0.90300000000000002</v>
      </c>
      <c r="AQ38" s="93">
        <v>0.91800000000000004</v>
      </c>
      <c r="AR38" s="93">
        <v>0.93300000000000005</v>
      </c>
      <c r="AS38" s="93">
        <v>0.94899999999999995</v>
      </c>
      <c r="AT38" s="93">
        <v>0.96599999999999997</v>
      </c>
      <c r="AU38" s="93">
        <v>0.98199999999999998</v>
      </c>
      <c r="AV38" s="93">
        <v>0.999</v>
      </c>
      <c r="AW38" s="93"/>
    </row>
    <row r="39" spans="1:49" x14ac:dyDescent="0.25">
      <c r="A39"/>
      <c r="B39"/>
    </row>
    <row r="40" spans="1:49" ht="27.65" customHeight="1" x14ac:dyDescent="0.25">
      <c r="A40"/>
      <c r="B40"/>
    </row>
    <row r="41" spans="1:49" x14ac:dyDescent="0.25">
      <c r="A41"/>
      <c r="B41"/>
    </row>
    <row r="42" spans="1:49" x14ac:dyDescent="0.25">
      <c r="A42"/>
      <c r="B42"/>
    </row>
    <row r="43" spans="1:49" x14ac:dyDescent="0.25">
      <c r="A43"/>
      <c r="B43"/>
    </row>
    <row r="44" spans="1:49" x14ac:dyDescent="0.25">
      <c r="A44"/>
      <c r="B44"/>
    </row>
    <row r="45" spans="1:49" x14ac:dyDescent="0.25">
      <c r="A45"/>
      <c r="B45"/>
    </row>
    <row r="46" spans="1:49" x14ac:dyDescent="0.25">
      <c r="A46"/>
      <c r="B46"/>
    </row>
    <row r="47" spans="1:49" x14ac:dyDescent="0.25">
      <c r="A47"/>
      <c r="B47"/>
    </row>
    <row r="48" spans="1:49"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sheetData>
  <sheetProtection algorithmName="SHA-512" hashValue="AVd+tZ9YxHBfIVvmGo8PT/+WvlaCzMz0p74fvodvjAcWsfX2fxXwy6XoKSzkOjhPiRxUx3549838kSQJRNE1ng==" saltValue="1mAiJ0R9KriOXqgtxCyQ9Q==" spinCount="100000" sheet="1" objects="1" scenarios="1"/>
  <conditionalFormatting sqref="B26:AW38">
    <cfRule type="expression" dxfId="1073" priority="29" stopIfTrue="1">
      <formula>MOD(ROW(),2)=0</formula>
    </cfRule>
    <cfRule type="expression" dxfId="1072" priority="30" stopIfTrue="1">
      <formula>MOD(ROW(),2)&lt;&gt;0</formula>
    </cfRule>
  </conditionalFormatting>
  <conditionalFormatting sqref="A26:A38">
    <cfRule type="expression" dxfId="1071" priority="27" stopIfTrue="1">
      <formula>MOD(ROW(),2)=0</formula>
    </cfRule>
    <cfRule type="expression" dxfId="1070" priority="28" stopIfTrue="1">
      <formula>MOD(ROW(),2)&lt;&gt;0</formula>
    </cfRule>
  </conditionalFormatting>
  <conditionalFormatting sqref="A6:A21">
    <cfRule type="expression" dxfId="1069" priority="17" stopIfTrue="1">
      <formula>MOD(ROW(),2)=0</formula>
    </cfRule>
    <cfRule type="expression" dxfId="1068" priority="18" stopIfTrue="1">
      <formula>MOD(ROW(),2)&lt;&gt;0</formula>
    </cfRule>
  </conditionalFormatting>
  <conditionalFormatting sqref="D6:AW21">
    <cfRule type="expression" dxfId="1067" priority="19" stopIfTrue="1">
      <formula>MOD(ROW(),2)=0</formula>
    </cfRule>
    <cfRule type="expression" dxfId="1066" priority="20" stopIfTrue="1">
      <formula>MOD(ROW(),2)&lt;&gt;0</formula>
    </cfRule>
  </conditionalFormatting>
  <conditionalFormatting sqref="B6:C16">
    <cfRule type="expression" dxfId="1065" priority="9" stopIfTrue="1">
      <formula>MOD(ROW(),2)=0</formula>
    </cfRule>
    <cfRule type="expression" dxfId="1064" priority="10" stopIfTrue="1">
      <formula>MOD(ROW(),2)&lt;&gt;0</formula>
    </cfRule>
  </conditionalFormatting>
  <conditionalFormatting sqref="B18:C18 B17">
    <cfRule type="expression" dxfId="1063" priority="11" stopIfTrue="1">
      <formula>MOD(ROW(),2)=0</formula>
    </cfRule>
    <cfRule type="expression" dxfId="1062" priority="12" stopIfTrue="1">
      <formula>MOD(ROW(),2)&lt;&gt;0</formula>
    </cfRule>
  </conditionalFormatting>
  <conditionalFormatting sqref="C17">
    <cfRule type="expression" dxfId="1061" priority="7" stopIfTrue="1">
      <formula>MOD(ROW(),2)=0</formula>
    </cfRule>
    <cfRule type="expression" dxfId="1060" priority="8" stopIfTrue="1">
      <formula>MOD(ROW(),2)&lt;&gt;0</formula>
    </cfRule>
  </conditionalFormatting>
  <conditionalFormatting sqref="B20:B21">
    <cfRule type="expression" dxfId="1059" priority="3" stopIfTrue="1">
      <formula>MOD(ROW(),2)=0</formula>
    </cfRule>
    <cfRule type="expression" dxfId="1058" priority="4" stopIfTrue="1">
      <formula>MOD(ROW(),2)&lt;&gt;0</formula>
    </cfRule>
  </conditionalFormatting>
  <conditionalFormatting sqref="C19:C21">
    <cfRule type="expression" dxfId="1057" priority="5" stopIfTrue="1">
      <formula>MOD(ROW(),2)=0</formula>
    </cfRule>
    <cfRule type="expression" dxfId="1056" priority="6" stopIfTrue="1">
      <formula>MOD(ROW(),2)&lt;&gt;0</formula>
    </cfRule>
  </conditionalFormatting>
  <conditionalFormatting sqref="B19">
    <cfRule type="expression" dxfId="1055" priority="1" stopIfTrue="1">
      <formula>MOD(ROW(),2)=0</formula>
    </cfRule>
    <cfRule type="expression" dxfId="1054" priority="2" stopIfTrue="1">
      <formula>MOD(ROW(),2)&lt;&gt;0</formula>
    </cfRule>
  </conditionalFormatting>
  <hyperlinks>
    <hyperlink ref="B24" location="Assumptions!A1" display="Assumptions" xr:uid="{E5E3EDA1-616D-447C-A5B5-58E6AA446FCA}"/>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codeName="Sheet80"/>
  <dimension ref="A1:K106"/>
  <sheetViews>
    <sheetView showGridLines="0" zoomScale="85" zoomScaleNormal="85" workbookViewId="0">
      <selection activeCell="A4" sqref="A4"/>
    </sheetView>
  </sheetViews>
  <sheetFormatPr defaultColWidth="10" defaultRowHeight="12.5" x14ac:dyDescent="0.25"/>
  <cols>
    <col min="1" max="1" width="31.6328125" style="28" customWidth="1"/>
    <col min="2" max="3" width="22.6328125" style="28" customWidth="1"/>
    <col min="4" max="4" width="10" style="28" customWidth="1"/>
    <col min="5"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Pension credit - x-330</v>
      </c>
      <c r="B3" s="43"/>
      <c r="C3" s="43"/>
      <c r="D3" s="43"/>
      <c r="E3" s="43"/>
      <c r="F3" s="43"/>
      <c r="G3" s="43"/>
      <c r="H3" s="43"/>
      <c r="I3" s="43"/>
    </row>
    <row r="4" spans="1:11" x14ac:dyDescent="0.25">
      <c r="A4" s="45"/>
    </row>
    <row r="6" spans="1:11" ht="13" x14ac:dyDescent="0.3">
      <c r="A6" s="107" t="s">
        <v>606</v>
      </c>
      <c r="B6" s="78" t="s">
        <v>607</v>
      </c>
      <c r="C6" s="78"/>
    </row>
    <row r="7" spans="1:11" x14ac:dyDescent="0.25">
      <c r="A7" s="108" t="s">
        <v>273</v>
      </c>
      <c r="B7" s="79" t="s">
        <v>72</v>
      </c>
      <c r="C7" s="79"/>
    </row>
    <row r="8" spans="1:11" x14ac:dyDescent="0.25">
      <c r="A8" s="108" t="s">
        <v>274</v>
      </c>
      <c r="B8" s="79">
        <v>2015</v>
      </c>
      <c r="C8" s="79"/>
    </row>
    <row r="9" spans="1:11" x14ac:dyDescent="0.25">
      <c r="A9" s="108" t="s">
        <v>275</v>
      </c>
      <c r="B9" s="79" t="s">
        <v>395</v>
      </c>
      <c r="C9" s="79"/>
    </row>
    <row r="10" spans="1:11" ht="25" x14ac:dyDescent="0.25">
      <c r="A10" s="108" t="s">
        <v>6</v>
      </c>
      <c r="B10" s="79" t="s">
        <v>448</v>
      </c>
      <c r="C10" s="79"/>
    </row>
    <row r="11" spans="1:11" x14ac:dyDescent="0.25">
      <c r="A11" s="108" t="s">
        <v>276</v>
      </c>
      <c r="B11" s="79" t="s">
        <v>397</v>
      </c>
      <c r="C11" s="79"/>
    </row>
    <row r="12" spans="1:11" x14ac:dyDescent="0.25">
      <c r="A12" s="108" t="s">
        <v>277</v>
      </c>
      <c r="B12" s="79" t="s">
        <v>290</v>
      </c>
      <c r="C12" s="79"/>
    </row>
    <row r="13" spans="1:11" x14ac:dyDescent="0.25">
      <c r="A13" s="108" t="s">
        <v>614</v>
      </c>
      <c r="B13" s="79">
        <v>0</v>
      </c>
      <c r="C13" s="79"/>
    </row>
    <row r="14" spans="1:11" x14ac:dyDescent="0.25">
      <c r="A14" s="108" t="s">
        <v>279</v>
      </c>
      <c r="B14" s="79">
        <v>330</v>
      </c>
      <c r="C14" s="79"/>
    </row>
    <row r="15" spans="1:11" x14ac:dyDescent="0.25">
      <c r="A15" s="108" t="s">
        <v>617</v>
      </c>
      <c r="B15" s="79">
        <v>330</v>
      </c>
      <c r="C15" s="79"/>
    </row>
    <row r="16" spans="1:11" x14ac:dyDescent="0.25">
      <c r="A16" s="108" t="s">
        <v>281</v>
      </c>
      <c r="B16" s="79" t="s">
        <v>450</v>
      </c>
      <c r="C16" s="79"/>
    </row>
    <row r="17" spans="1:3" x14ac:dyDescent="0.25">
      <c r="A17" s="108" t="s">
        <v>282</v>
      </c>
      <c r="B17" s="203"/>
      <c r="C17" s="203"/>
    </row>
    <row r="18" spans="1:3" x14ac:dyDescent="0.25">
      <c r="A18" s="108" t="s">
        <v>283</v>
      </c>
      <c r="B18" s="142" t="str">
        <f>"24 May 2023"</f>
        <v>24 May 2023</v>
      </c>
      <c r="C18" s="79"/>
    </row>
    <row r="19" spans="1:3" x14ac:dyDescent="0.25">
      <c r="A19" s="108" t="s">
        <v>284</v>
      </c>
      <c r="B19" s="142">
        <v>45014</v>
      </c>
      <c r="C19" s="79"/>
    </row>
    <row r="20" spans="1:3" x14ac:dyDescent="0.25">
      <c r="A20" s="108" t="s">
        <v>285</v>
      </c>
      <c r="B20" s="79" t="s">
        <v>293</v>
      </c>
      <c r="C20" s="79"/>
    </row>
    <row r="21" spans="1:3" x14ac:dyDescent="0.25">
      <c r="A21" s="108" t="s">
        <v>689</v>
      </c>
      <c r="B21" s="79" t="s">
        <v>294</v>
      </c>
      <c r="C21" s="79"/>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90" t="s">
        <v>412</v>
      </c>
      <c r="B26" s="90" t="s">
        <v>709</v>
      </c>
      <c r="C26" s="90" t="s">
        <v>710</v>
      </c>
    </row>
    <row r="27" spans="1:3" x14ac:dyDescent="0.25">
      <c r="A27" s="91">
        <v>16</v>
      </c>
      <c r="B27" s="92">
        <v>8.73</v>
      </c>
      <c r="C27" s="92">
        <v>8.73</v>
      </c>
    </row>
    <row r="28" spans="1:3" x14ac:dyDescent="0.25">
      <c r="A28" s="91">
        <v>17</v>
      </c>
      <c r="B28" s="92">
        <v>8.86</v>
      </c>
      <c r="C28" s="92">
        <v>8.86</v>
      </c>
    </row>
    <row r="29" spans="1:3" x14ac:dyDescent="0.25">
      <c r="A29" s="91">
        <v>18</v>
      </c>
      <c r="B29" s="92">
        <v>8.99</v>
      </c>
      <c r="C29" s="92">
        <v>8.99</v>
      </c>
    </row>
    <row r="30" spans="1:3" x14ac:dyDescent="0.25">
      <c r="A30" s="91">
        <v>19</v>
      </c>
      <c r="B30" s="92">
        <v>9.11</v>
      </c>
      <c r="C30" s="92">
        <v>9.11</v>
      </c>
    </row>
    <row r="31" spans="1:3" x14ac:dyDescent="0.25">
      <c r="A31" s="91">
        <v>20</v>
      </c>
      <c r="B31" s="92">
        <v>9.24</v>
      </c>
      <c r="C31" s="92">
        <v>9.24</v>
      </c>
    </row>
    <row r="32" spans="1:3" x14ac:dyDescent="0.25">
      <c r="A32" s="91">
        <v>21</v>
      </c>
      <c r="B32" s="92">
        <v>9.3800000000000008</v>
      </c>
      <c r="C32" s="92">
        <v>9.3800000000000008</v>
      </c>
    </row>
    <row r="33" spans="1:3" x14ac:dyDescent="0.25">
      <c r="A33" s="91">
        <v>22</v>
      </c>
      <c r="B33" s="92">
        <v>9.51</v>
      </c>
      <c r="C33" s="92">
        <v>9.51</v>
      </c>
    </row>
    <row r="34" spans="1:3" x14ac:dyDescent="0.25">
      <c r="A34" s="91">
        <v>23</v>
      </c>
      <c r="B34" s="92">
        <v>9.65</v>
      </c>
      <c r="C34" s="92">
        <v>9.65</v>
      </c>
    </row>
    <row r="35" spans="1:3" x14ac:dyDescent="0.25">
      <c r="A35" s="91">
        <v>24</v>
      </c>
      <c r="B35" s="92">
        <v>9.7799999999999994</v>
      </c>
      <c r="C35" s="92">
        <v>9.7799999999999994</v>
      </c>
    </row>
    <row r="36" spans="1:3" x14ac:dyDescent="0.25">
      <c r="A36" s="91">
        <v>25</v>
      </c>
      <c r="B36" s="92">
        <v>9.92</v>
      </c>
      <c r="C36" s="92">
        <v>9.92</v>
      </c>
    </row>
    <row r="37" spans="1:3" x14ac:dyDescent="0.25">
      <c r="A37" s="91">
        <v>26</v>
      </c>
      <c r="B37" s="92">
        <v>10.07</v>
      </c>
      <c r="C37" s="92">
        <v>10.07</v>
      </c>
    </row>
    <row r="38" spans="1:3" x14ac:dyDescent="0.25">
      <c r="A38" s="91">
        <v>27</v>
      </c>
      <c r="B38" s="92">
        <v>10.210000000000001</v>
      </c>
      <c r="C38" s="92">
        <v>10.210000000000001</v>
      </c>
    </row>
    <row r="39" spans="1:3" x14ac:dyDescent="0.25">
      <c r="A39" s="91">
        <v>28</v>
      </c>
      <c r="B39" s="92">
        <v>10.36</v>
      </c>
      <c r="C39" s="92">
        <v>10.36</v>
      </c>
    </row>
    <row r="40" spans="1:3" x14ac:dyDescent="0.25">
      <c r="A40" s="91">
        <v>29</v>
      </c>
      <c r="B40" s="92">
        <v>10.51</v>
      </c>
      <c r="C40" s="92">
        <v>10.51</v>
      </c>
    </row>
    <row r="41" spans="1:3" x14ac:dyDescent="0.25">
      <c r="A41" s="91">
        <v>30</v>
      </c>
      <c r="B41" s="92">
        <v>10.66</v>
      </c>
      <c r="C41" s="92">
        <v>10.66</v>
      </c>
    </row>
    <row r="42" spans="1:3" x14ac:dyDescent="0.25">
      <c r="A42" s="91">
        <v>31</v>
      </c>
      <c r="B42" s="92">
        <v>10.81</v>
      </c>
      <c r="C42" s="92">
        <v>10.81</v>
      </c>
    </row>
    <row r="43" spans="1:3" x14ac:dyDescent="0.25">
      <c r="A43" s="91">
        <v>32</v>
      </c>
      <c r="B43" s="92">
        <v>10.96</v>
      </c>
      <c r="C43" s="92">
        <v>10.96</v>
      </c>
    </row>
    <row r="44" spans="1:3" x14ac:dyDescent="0.25">
      <c r="A44" s="91">
        <v>33</v>
      </c>
      <c r="B44" s="92">
        <v>11.12</v>
      </c>
      <c r="C44" s="92">
        <v>11.12</v>
      </c>
    </row>
    <row r="45" spans="1:3" x14ac:dyDescent="0.25">
      <c r="A45" s="91">
        <v>34</v>
      </c>
      <c r="B45" s="92">
        <v>11.28</v>
      </c>
      <c r="C45" s="92">
        <v>11.28</v>
      </c>
    </row>
    <row r="46" spans="1:3" x14ac:dyDescent="0.25">
      <c r="A46" s="91">
        <v>35</v>
      </c>
      <c r="B46" s="92">
        <v>11.45</v>
      </c>
      <c r="C46" s="92">
        <v>11.45</v>
      </c>
    </row>
    <row r="47" spans="1:3" x14ac:dyDescent="0.25">
      <c r="A47" s="91">
        <v>36</v>
      </c>
      <c r="B47" s="92">
        <v>11.61</v>
      </c>
      <c r="C47" s="92">
        <v>11.61</v>
      </c>
    </row>
    <row r="48" spans="1:3" x14ac:dyDescent="0.25">
      <c r="A48" s="91">
        <v>37</v>
      </c>
      <c r="B48" s="92">
        <v>11.78</v>
      </c>
      <c r="C48" s="92">
        <v>11.78</v>
      </c>
    </row>
    <row r="49" spans="1:3" x14ac:dyDescent="0.25">
      <c r="A49" s="91">
        <v>38</v>
      </c>
      <c r="B49" s="92">
        <v>11.95</v>
      </c>
      <c r="C49" s="92">
        <v>11.95</v>
      </c>
    </row>
    <row r="50" spans="1:3" x14ac:dyDescent="0.25">
      <c r="A50" s="91">
        <v>39</v>
      </c>
      <c r="B50" s="92">
        <v>12.12</v>
      </c>
      <c r="C50" s="92">
        <v>12.12</v>
      </c>
    </row>
    <row r="51" spans="1:3" x14ac:dyDescent="0.25">
      <c r="A51" s="91">
        <v>40</v>
      </c>
      <c r="B51" s="92">
        <v>12.3</v>
      </c>
      <c r="C51" s="92">
        <v>12.3</v>
      </c>
    </row>
    <row r="52" spans="1:3" x14ac:dyDescent="0.25">
      <c r="A52" s="91">
        <v>41</v>
      </c>
      <c r="B52" s="92">
        <v>12.48</v>
      </c>
      <c r="C52" s="92">
        <v>12.48</v>
      </c>
    </row>
    <row r="53" spans="1:3" x14ac:dyDescent="0.25">
      <c r="A53" s="91">
        <v>42</v>
      </c>
      <c r="B53" s="92">
        <v>12.66</v>
      </c>
      <c r="C53" s="92">
        <v>12.66</v>
      </c>
    </row>
    <row r="54" spans="1:3" x14ac:dyDescent="0.25">
      <c r="A54" s="91">
        <v>43</v>
      </c>
      <c r="B54" s="92">
        <v>12.85</v>
      </c>
      <c r="C54" s="92">
        <v>12.85</v>
      </c>
    </row>
    <row r="55" spans="1:3" x14ac:dyDescent="0.25">
      <c r="A55" s="91">
        <v>44</v>
      </c>
      <c r="B55" s="92">
        <v>13.04</v>
      </c>
      <c r="C55" s="92">
        <v>13.04</v>
      </c>
    </row>
    <row r="56" spans="1:3" x14ac:dyDescent="0.25">
      <c r="A56" s="91">
        <v>45</v>
      </c>
      <c r="B56" s="92">
        <v>13.23</v>
      </c>
      <c r="C56" s="92">
        <v>13.23</v>
      </c>
    </row>
    <row r="57" spans="1:3" x14ac:dyDescent="0.25">
      <c r="A57" s="91">
        <v>46</v>
      </c>
      <c r="B57" s="92">
        <v>13.43</v>
      </c>
      <c r="C57" s="92">
        <v>13.43</v>
      </c>
    </row>
    <row r="58" spans="1:3" x14ac:dyDescent="0.25">
      <c r="A58" s="91">
        <v>47</v>
      </c>
      <c r="B58" s="92">
        <v>13.63</v>
      </c>
      <c r="C58" s="92">
        <v>13.63</v>
      </c>
    </row>
    <row r="59" spans="1:3" x14ac:dyDescent="0.25">
      <c r="A59" s="91">
        <v>48</v>
      </c>
      <c r="B59" s="92">
        <v>13.83</v>
      </c>
      <c r="C59" s="92">
        <v>13.83</v>
      </c>
    </row>
    <row r="60" spans="1:3" x14ac:dyDescent="0.25">
      <c r="A60" s="91">
        <v>49</v>
      </c>
      <c r="B60" s="92">
        <v>14.04</v>
      </c>
      <c r="C60" s="92">
        <v>14.04</v>
      </c>
    </row>
    <row r="61" spans="1:3" x14ac:dyDescent="0.25">
      <c r="A61" s="91">
        <v>50</v>
      </c>
      <c r="B61" s="92">
        <v>14.26</v>
      </c>
      <c r="C61" s="92">
        <v>14.26</v>
      </c>
    </row>
    <row r="62" spans="1:3" x14ac:dyDescent="0.25">
      <c r="A62" s="91">
        <v>51</v>
      </c>
      <c r="B62" s="92">
        <v>14.47</v>
      </c>
      <c r="C62" s="92">
        <v>14.47</v>
      </c>
    </row>
    <row r="63" spans="1:3" x14ac:dyDescent="0.25">
      <c r="A63" s="91">
        <v>52</v>
      </c>
      <c r="B63" s="92">
        <v>14.7</v>
      </c>
      <c r="C63" s="92">
        <v>14.7</v>
      </c>
    </row>
    <row r="64" spans="1:3" x14ac:dyDescent="0.25">
      <c r="A64" s="91">
        <v>53</v>
      </c>
      <c r="B64" s="92">
        <v>14.93</v>
      </c>
      <c r="C64" s="92">
        <v>14.93</v>
      </c>
    </row>
    <row r="65" spans="1:3" x14ac:dyDescent="0.25">
      <c r="A65" s="91">
        <v>54</v>
      </c>
      <c r="B65" s="92">
        <v>15.16</v>
      </c>
      <c r="C65" s="92">
        <v>15.16</v>
      </c>
    </row>
    <row r="66" spans="1:3" x14ac:dyDescent="0.25">
      <c r="A66" s="91">
        <v>55</v>
      </c>
      <c r="B66" s="92">
        <v>15.4</v>
      </c>
      <c r="C66" s="92">
        <v>15.4</v>
      </c>
    </row>
    <row r="67" spans="1:3" x14ac:dyDescent="0.25">
      <c r="A67" s="91">
        <v>56</v>
      </c>
      <c r="B67" s="92">
        <v>15.65</v>
      </c>
      <c r="C67" s="92">
        <v>15.65</v>
      </c>
    </row>
    <row r="68" spans="1:3" x14ac:dyDescent="0.25">
      <c r="A68" s="91">
        <v>57</v>
      </c>
      <c r="B68" s="92">
        <v>15.91</v>
      </c>
      <c r="C68" s="92">
        <v>15.91</v>
      </c>
    </row>
    <row r="69" spans="1:3" x14ac:dyDescent="0.25">
      <c r="A69" s="91">
        <v>58</v>
      </c>
      <c r="B69" s="92">
        <v>16.170000000000002</v>
      </c>
      <c r="C69" s="92">
        <v>16.170000000000002</v>
      </c>
    </row>
    <row r="70" spans="1:3" x14ac:dyDescent="0.25">
      <c r="A70" s="91">
        <v>59</v>
      </c>
      <c r="B70" s="92">
        <v>16.45</v>
      </c>
      <c r="C70" s="92">
        <v>16.45</v>
      </c>
    </row>
    <row r="71" spans="1:3" x14ac:dyDescent="0.25">
      <c r="A71" s="91">
        <v>60</v>
      </c>
      <c r="B71" s="92">
        <v>16.73</v>
      </c>
      <c r="C71" s="92">
        <v>16.73</v>
      </c>
    </row>
    <row r="72" spans="1:3" x14ac:dyDescent="0.25">
      <c r="A72" s="91">
        <v>61</v>
      </c>
      <c r="B72" s="92">
        <v>17.03</v>
      </c>
      <c r="C72" s="92">
        <v>17.03</v>
      </c>
    </row>
    <row r="73" spans="1:3" x14ac:dyDescent="0.25">
      <c r="A73" s="91">
        <v>62</v>
      </c>
      <c r="B73" s="92">
        <v>17.34</v>
      </c>
      <c r="C73" s="92">
        <v>17.34</v>
      </c>
    </row>
    <row r="74" spans="1:3" x14ac:dyDescent="0.25">
      <c r="A74" s="91">
        <v>63</v>
      </c>
      <c r="B74" s="92">
        <v>17.66</v>
      </c>
      <c r="C74" s="92">
        <v>17.66</v>
      </c>
    </row>
    <row r="75" spans="1:3" x14ac:dyDescent="0.25">
      <c r="A75" s="91">
        <v>64</v>
      </c>
      <c r="B75" s="92">
        <v>18</v>
      </c>
      <c r="C75" s="92">
        <v>18</v>
      </c>
    </row>
    <row r="76" spans="1:3" x14ac:dyDescent="0.25">
      <c r="A76" s="91">
        <v>65</v>
      </c>
      <c r="B76" s="92">
        <v>17.86</v>
      </c>
      <c r="C76" s="92">
        <v>17.86</v>
      </c>
    </row>
    <row r="77" spans="1:3" x14ac:dyDescent="0.25">
      <c r="A77" s="91">
        <v>66</v>
      </c>
      <c r="B77" s="92">
        <v>17.21</v>
      </c>
      <c r="C77" s="92">
        <v>17.21</v>
      </c>
    </row>
    <row r="78" spans="1:3" x14ac:dyDescent="0.25">
      <c r="A78" s="91">
        <v>67</v>
      </c>
      <c r="B78" s="92">
        <v>16.559999999999999</v>
      </c>
      <c r="C78" s="92">
        <v>16.559999999999999</v>
      </c>
    </row>
    <row r="79" spans="1:3" x14ac:dyDescent="0.25">
      <c r="A79" s="91">
        <v>68</v>
      </c>
      <c r="B79" s="92">
        <v>15.91</v>
      </c>
      <c r="C79" s="92">
        <v>15.91</v>
      </c>
    </row>
    <row r="80" spans="1:3" x14ac:dyDescent="0.25">
      <c r="A80" s="91">
        <v>69</v>
      </c>
      <c r="B80" s="92">
        <v>15.26</v>
      </c>
      <c r="C80" s="92">
        <v>15.26</v>
      </c>
    </row>
    <row r="81" spans="1:3" x14ac:dyDescent="0.25">
      <c r="A81" s="91">
        <v>70</v>
      </c>
      <c r="B81" s="92">
        <v>14.6</v>
      </c>
      <c r="C81" s="92">
        <v>14.6</v>
      </c>
    </row>
    <row r="82" spans="1:3" x14ac:dyDescent="0.25">
      <c r="A82" s="91">
        <v>71</v>
      </c>
      <c r="B82" s="92">
        <v>13.95</v>
      </c>
      <c r="C82" s="92">
        <v>13.95</v>
      </c>
    </row>
    <row r="83" spans="1:3" x14ac:dyDescent="0.25">
      <c r="A83" s="91">
        <v>72</v>
      </c>
      <c r="B83" s="92">
        <v>13.29</v>
      </c>
      <c r="C83" s="92">
        <v>13.29</v>
      </c>
    </row>
    <row r="84" spans="1:3" x14ac:dyDescent="0.25">
      <c r="A84" s="91">
        <v>73</v>
      </c>
      <c r="B84" s="92">
        <v>12.64</v>
      </c>
      <c r="C84" s="92">
        <v>12.64</v>
      </c>
    </row>
    <row r="85" spans="1:3" x14ac:dyDescent="0.25">
      <c r="A85" s="91">
        <v>74</v>
      </c>
      <c r="B85" s="92">
        <v>12</v>
      </c>
      <c r="C85" s="92">
        <v>12</v>
      </c>
    </row>
    <row r="86" spans="1:3" x14ac:dyDescent="0.25">
      <c r="A86" s="91">
        <v>75</v>
      </c>
      <c r="B86" s="92">
        <v>11.35</v>
      </c>
      <c r="C86" s="92">
        <v>11.35</v>
      </c>
    </row>
    <row r="87" spans="1:3" x14ac:dyDescent="0.25">
      <c r="A87" s="91">
        <v>76</v>
      </c>
      <c r="B87" s="92">
        <v>10.72</v>
      </c>
      <c r="C87" s="92">
        <v>10.72</v>
      </c>
    </row>
    <row r="88" spans="1:3" x14ac:dyDescent="0.25">
      <c r="A88" s="91">
        <v>77</v>
      </c>
      <c r="B88" s="92">
        <v>10.09</v>
      </c>
      <c r="C88" s="92">
        <v>10.09</v>
      </c>
    </row>
    <row r="89" spans="1:3" x14ac:dyDescent="0.25">
      <c r="A89" s="91">
        <v>78</v>
      </c>
      <c r="B89" s="92">
        <v>9.4700000000000006</v>
      </c>
      <c r="C89" s="92">
        <v>9.4700000000000006</v>
      </c>
    </row>
    <row r="90" spans="1:3" x14ac:dyDescent="0.25">
      <c r="A90" s="91">
        <v>79</v>
      </c>
      <c r="B90" s="92">
        <v>8.86</v>
      </c>
      <c r="C90" s="92">
        <v>8.86</v>
      </c>
    </row>
    <row r="91" spans="1:3" x14ac:dyDescent="0.25">
      <c r="A91" s="91">
        <v>80</v>
      </c>
      <c r="B91" s="92">
        <v>8.27</v>
      </c>
      <c r="C91" s="92">
        <v>8.27</v>
      </c>
    </row>
    <row r="92" spans="1:3" x14ac:dyDescent="0.25">
      <c r="A92" s="91">
        <v>81</v>
      </c>
      <c r="B92" s="92">
        <v>7.7</v>
      </c>
      <c r="C92" s="92">
        <v>7.7</v>
      </c>
    </row>
    <row r="93" spans="1:3" x14ac:dyDescent="0.25">
      <c r="A93" s="91">
        <v>82</v>
      </c>
      <c r="B93" s="92">
        <v>7.15</v>
      </c>
      <c r="C93" s="92">
        <v>7.15</v>
      </c>
    </row>
    <row r="94" spans="1:3" x14ac:dyDescent="0.25">
      <c r="A94" s="91">
        <v>83</v>
      </c>
      <c r="B94" s="92">
        <v>6.62</v>
      </c>
      <c r="C94" s="92">
        <v>6.62</v>
      </c>
    </row>
    <row r="95" spans="1:3" x14ac:dyDescent="0.25">
      <c r="A95" s="91">
        <v>84</v>
      </c>
      <c r="B95" s="92">
        <v>6.12</v>
      </c>
      <c r="C95" s="92">
        <v>6.12</v>
      </c>
    </row>
    <row r="96" spans="1:3" x14ac:dyDescent="0.25">
      <c r="A96" s="91">
        <v>85</v>
      </c>
      <c r="B96" s="92">
        <v>5.63</v>
      </c>
      <c r="C96" s="92">
        <v>5.63</v>
      </c>
    </row>
    <row r="97" spans="1:3" x14ac:dyDescent="0.25">
      <c r="A97" s="91">
        <v>86</v>
      </c>
      <c r="B97" s="92">
        <v>5.18</v>
      </c>
      <c r="C97" s="92">
        <v>5.18</v>
      </c>
    </row>
    <row r="98" spans="1:3" x14ac:dyDescent="0.25">
      <c r="A98" s="91">
        <v>87</v>
      </c>
      <c r="B98" s="92">
        <v>4.75</v>
      </c>
      <c r="C98" s="92">
        <v>4.75</v>
      </c>
    </row>
    <row r="99" spans="1:3" x14ac:dyDescent="0.25">
      <c r="A99" s="91">
        <v>88</v>
      </c>
      <c r="B99" s="92">
        <v>4.3499999999999996</v>
      </c>
      <c r="C99" s="92">
        <v>4.3499999999999996</v>
      </c>
    </row>
    <row r="100" spans="1:3" x14ac:dyDescent="0.25">
      <c r="A100" s="91">
        <v>89</v>
      </c>
      <c r="B100" s="92">
        <v>3.98</v>
      </c>
      <c r="C100" s="92">
        <v>3.98</v>
      </c>
    </row>
    <row r="101" spans="1:3" x14ac:dyDescent="0.25">
      <c r="A101" s="91">
        <v>90</v>
      </c>
      <c r="B101" s="92">
        <v>3.64</v>
      </c>
      <c r="C101" s="92">
        <v>3.64</v>
      </c>
    </row>
    <row r="102" spans="1:3" x14ac:dyDescent="0.25">
      <c r="A102" s="91">
        <v>91</v>
      </c>
      <c r="B102" s="92">
        <v>3.33</v>
      </c>
      <c r="C102" s="92">
        <v>3.33</v>
      </c>
    </row>
    <row r="103" spans="1:3" x14ac:dyDescent="0.25">
      <c r="A103" s="91">
        <v>92</v>
      </c>
      <c r="B103" s="92">
        <v>3.04</v>
      </c>
      <c r="C103" s="92">
        <v>3.04</v>
      </c>
    </row>
    <row r="104" spans="1:3" x14ac:dyDescent="0.25">
      <c r="A104" s="91">
        <v>93</v>
      </c>
      <c r="B104" s="92">
        <v>2.79</v>
      </c>
      <c r="C104" s="92">
        <v>2.79</v>
      </c>
    </row>
    <row r="105" spans="1:3" x14ac:dyDescent="0.25">
      <c r="A105" s="91">
        <v>94</v>
      </c>
      <c r="B105" s="92">
        <v>2.5499999999999998</v>
      </c>
      <c r="C105" s="92">
        <v>2.5499999999999998</v>
      </c>
    </row>
    <row r="106" spans="1:3" x14ac:dyDescent="0.25">
      <c r="A106" s="91">
        <v>95</v>
      </c>
      <c r="B106" s="92">
        <v>2.34</v>
      </c>
      <c r="C106" s="92">
        <v>2.34</v>
      </c>
    </row>
  </sheetData>
  <sheetProtection algorithmName="SHA-512" hashValue="XLgz7lls+4Iuvl0d7eE5C9VSvPBGB/lXgR344cLaGNQMy6wbI8ruZVGXkX6YZ2F8xM/DO00+/IkmJsIs/tUM4w==" saltValue="Rqlz3j7cem4BloTDGZOCHg==" spinCount="100000" sheet="1" objects="1" scenarios="1"/>
  <conditionalFormatting sqref="A26:A106">
    <cfRule type="expression" dxfId="1053" priority="23" stopIfTrue="1">
      <formula>MOD(ROW(),2)=0</formula>
    </cfRule>
    <cfRule type="expression" dxfId="1052" priority="24" stopIfTrue="1">
      <formula>MOD(ROW(),2)&lt;&gt;0</formula>
    </cfRule>
  </conditionalFormatting>
  <conditionalFormatting sqref="B26:C106">
    <cfRule type="expression" dxfId="1051" priority="25" stopIfTrue="1">
      <formula>MOD(ROW(),2)=0</formula>
    </cfRule>
    <cfRule type="expression" dxfId="1050" priority="26" stopIfTrue="1">
      <formula>MOD(ROW(),2)&lt;&gt;0</formula>
    </cfRule>
  </conditionalFormatting>
  <conditionalFormatting sqref="A6:A21">
    <cfRule type="expression" dxfId="1049" priority="17" stopIfTrue="1">
      <formula>MOD(ROW(),2)=0</formula>
    </cfRule>
    <cfRule type="expression" dxfId="1048" priority="18" stopIfTrue="1">
      <formula>MOD(ROW(),2)&lt;&gt;0</formula>
    </cfRule>
  </conditionalFormatting>
  <conditionalFormatting sqref="B6:C16">
    <cfRule type="expression" dxfId="1047" priority="9" stopIfTrue="1">
      <formula>MOD(ROW(),2)=0</formula>
    </cfRule>
    <cfRule type="expression" dxfId="1046" priority="10" stopIfTrue="1">
      <formula>MOD(ROW(),2)&lt;&gt;0</formula>
    </cfRule>
  </conditionalFormatting>
  <conditionalFormatting sqref="B18:C18 B17">
    <cfRule type="expression" dxfId="1045" priority="11" stopIfTrue="1">
      <formula>MOD(ROW(),2)=0</formula>
    </cfRule>
    <cfRule type="expression" dxfId="1044" priority="12" stopIfTrue="1">
      <formula>MOD(ROW(),2)&lt;&gt;0</formula>
    </cfRule>
  </conditionalFormatting>
  <conditionalFormatting sqref="C17">
    <cfRule type="expression" dxfId="1043" priority="7" stopIfTrue="1">
      <formula>MOD(ROW(),2)=0</formula>
    </cfRule>
    <cfRule type="expression" dxfId="1042" priority="8" stopIfTrue="1">
      <formula>MOD(ROW(),2)&lt;&gt;0</formula>
    </cfRule>
  </conditionalFormatting>
  <conditionalFormatting sqref="B20:B21">
    <cfRule type="expression" dxfId="1041" priority="3" stopIfTrue="1">
      <formula>MOD(ROW(),2)=0</formula>
    </cfRule>
    <cfRule type="expression" dxfId="1040" priority="4" stopIfTrue="1">
      <formula>MOD(ROW(),2)&lt;&gt;0</formula>
    </cfRule>
  </conditionalFormatting>
  <conditionalFormatting sqref="C19:C21">
    <cfRule type="expression" dxfId="1039" priority="5" stopIfTrue="1">
      <formula>MOD(ROW(),2)=0</formula>
    </cfRule>
    <cfRule type="expression" dxfId="1038" priority="6" stopIfTrue="1">
      <formula>MOD(ROW(),2)&lt;&gt;0</formula>
    </cfRule>
  </conditionalFormatting>
  <conditionalFormatting sqref="B19">
    <cfRule type="expression" dxfId="1037" priority="1" stopIfTrue="1">
      <formula>MOD(ROW(),2)=0</formula>
    </cfRule>
    <cfRule type="expression" dxfId="1036" priority="2" stopIfTrue="1">
      <formula>MOD(ROW(),2)&lt;&gt;0</formula>
    </cfRule>
  </conditionalFormatting>
  <hyperlinks>
    <hyperlink ref="B24" location="Assumptions!A1" display="Assumptions" xr:uid="{E79E4B85-C547-406A-B95F-E518BD74D8C4}"/>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codeName="Sheet81"/>
  <dimension ref="A1:K106"/>
  <sheetViews>
    <sheetView showGridLines="0" zoomScale="85" zoomScaleNormal="85" workbookViewId="0">
      <selection activeCell="A4" sqref="A4"/>
    </sheetView>
  </sheetViews>
  <sheetFormatPr defaultColWidth="10" defaultRowHeight="12.5" x14ac:dyDescent="0.25"/>
  <cols>
    <col min="1" max="1" width="31.6328125" style="28" customWidth="1"/>
    <col min="2" max="3" width="22.6328125" style="28" customWidth="1"/>
    <col min="4" max="4" width="10" style="28" customWidth="1"/>
    <col min="5"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Pension credit - x-331</v>
      </c>
      <c r="B3" s="43"/>
      <c r="C3" s="43"/>
      <c r="D3" s="43"/>
      <c r="E3" s="43"/>
      <c r="F3" s="43"/>
      <c r="G3" s="43"/>
      <c r="H3" s="43"/>
      <c r="I3" s="43"/>
    </row>
    <row r="4" spans="1:11" x14ac:dyDescent="0.25">
      <c r="A4" s="45"/>
    </row>
    <row r="6" spans="1:11" ht="13" x14ac:dyDescent="0.3">
      <c r="A6" s="107" t="s">
        <v>606</v>
      </c>
      <c r="B6" s="78" t="s">
        <v>607</v>
      </c>
      <c r="C6" s="78"/>
    </row>
    <row r="7" spans="1:11" x14ac:dyDescent="0.25">
      <c r="A7" s="108" t="s">
        <v>273</v>
      </c>
      <c r="B7" s="79" t="s">
        <v>72</v>
      </c>
      <c r="C7" s="79"/>
    </row>
    <row r="8" spans="1:11" x14ac:dyDescent="0.25">
      <c r="A8" s="108" t="s">
        <v>274</v>
      </c>
      <c r="B8" s="79">
        <v>2015</v>
      </c>
      <c r="C8" s="79"/>
    </row>
    <row r="9" spans="1:11" x14ac:dyDescent="0.25">
      <c r="A9" s="108" t="s">
        <v>275</v>
      </c>
      <c r="B9" s="79" t="s">
        <v>395</v>
      </c>
      <c r="C9" s="79"/>
    </row>
    <row r="10" spans="1:11" ht="25" x14ac:dyDescent="0.25">
      <c r="A10" s="108" t="s">
        <v>6</v>
      </c>
      <c r="B10" s="79" t="s">
        <v>451</v>
      </c>
      <c r="C10" s="79"/>
    </row>
    <row r="11" spans="1:11" x14ac:dyDescent="0.25">
      <c r="A11" s="108" t="s">
        <v>276</v>
      </c>
      <c r="B11" s="79" t="s">
        <v>397</v>
      </c>
      <c r="C11" s="79"/>
    </row>
    <row r="12" spans="1:11" x14ac:dyDescent="0.25">
      <c r="A12" s="108" t="s">
        <v>277</v>
      </c>
      <c r="B12" s="79" t="s">
        <v>290</v>
      </c>
      <c r="C12" s="79"/>
    </row>
    <row r="13" spans="1:11" x14ac:dyDescent="0.25">
      <c r="A13" s="108" t="s">
        <v>614</v>
      </c>
      <c r="B13" s="79">
        <v>0</v>
      </c>
      <c r="C13" s="79"/>
    </row>
    <row r="14" spans="1:11" x14ac:dyDescent="0.25">
      <c r="A14" s="108" t="s">
        <v>279</v>
      </c>
      <c r="B14" s="79">
        <v>331</v>
      </c>
      <c r="C14" s="79"/>
    </row>
    <row r="15" spans="1:11" x14ac:dyDescent="0.25">
      <c r="A15" s="108" t="s">
        <v>617</v>
      </c>
      <c r="B15" s="79">
        <v>331</v>
      </c>
      <c r="C15" s="79"/>
    </row>
    <row r="16" spans="1:11" x14ac:dyDescent="0.25">
      <c r="A16" s="108" t="s">
        <v>281</v>
      </c>
      <c r="B16" s="79" t="s">
        <v>453</v>
      </c>
      <c r="C16" s="79"/>
    </row>
    <row r="17" spans="1:3" x14ac:dyDescent="0.25">
      <c r="A17" s="108" t="s">
        <v>282</v>
      </c>
      <c r="B17" s="203"/>
      <c r="C17" s="203"/>
    </row>
    <row r="18" spans="1:3" x14ac:dyDescent="0.25">
      <c r="A18" s="108" t="s">
        <v>283</v>
      </c>
      <c r="B18" s="142" t="str">
        <f>"24 May 2023"</f>
        <v>24 May 2023</v>
      </c>
      <c r="C18" s="79"/>
    </row>
    <row r="19" spans="1:3" x14ac:dyDescent="0.25">
      <c r="A19" s="108" t="s">
        <v>284</v>
      </c>
      <c r="B19" s="142">
        <v>45014</v>
      </c>
      <c r="C19" s="79"/>
    </row>
    <row r="20" spans="1:3" x14ac:dyDescent="0.25">
      <c r="A20" s="108" t="s">
        <v>285</v>
      </c>
      <c r="B20" s="79" t="s">
        <v>293</v>
      </c>
      <c r="C20" s="79"/>
    </row>
    <row r="21" spans="1:3" x14ac:dyDescent="0.25">
      <c r="A21" s="108" t="s">
        <v>689</v>
      </c>
      <c r="B21" s="79" t="s">
        <v>294</v>
      </c>
      <c r="C21" s="79"/>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90" t="s">
        <v>412</v>
      </c>
      <c r="B26" s="90" t="s">
        <v>709</v>
      </c>
      <c r="C26" s="90" t="s">
        <v>710</v>
      </c>
    </row>
    <row r="27" spans="1:3" x14ac:dyDescent="0.25">
      <c r="A27" s="91">
        <v>16</v>
      </c>
      <c r="B27" s="92">
        <v>8.32</v>
      </c>
      <c r="C27" s="92">
        <v>8.32</v>
      </c>
    </row>
    <row r="28" spans="1:3" x14ac:dyDescent="0.25">
      <c r="A28" s="91">
        <v>17</v>
      </c>
      <c r="B28" s="92">
        <v>8.43</v>
      </c>
      <c r="C28" s="92">
        <v>8.43</v>
      </c>
    </row>
    <row r="29" spans="1:3" x14ac:dyDescent="0.25">
      <c r="A29" s="91">
        <v>18</v>
      </c>
      <c r="B29" s="92">
        <v>8.5500000000000007</v>
      </c>
      <c r="C29" s="92">
        <v>8.5500000000000007</v>
      </c>
    </row>
    <row r="30" spans="1:3" x14ac:dyDescent="0.25">
      <c r="A30" s="91">
        <v>19</v>
      </c>
      <c r="B30" s="92">
        <v>8.67</v>
      </c>
      <c r="C30" s="92">
        <v>8.67</v>
      </c>
    </row>
    <row r="31" spans="1:3" x14ac:dyDescent="0.25">
      <c r="A31" s="91">
        <v>20</v>
      </c>
      <c r="B31" s="92">
        <v>8.8000000000000007</v>
      </c>
      <c r="C31" s="92">
        <v>8.8000000000000007</v>
      </c>
    </row>
    <row r="32" spans="1:3" x14ac:dyDescent="0.25">
      <c r="A32" s="91">
        <v>21</v>
      </c>
      <c r="B32" s="92">
        <v>8.92</v>
      </c>
      <c r="C32" s="92">
        <v>8.92</v>
      </c>
    </row>
    <row r="33" spans="1:3" x14ac:dyDescent="0.25">
      <c r="A33" s="91">
        <v>22</v>
      </c>
      <c r="B33" s="92">
        <v>9.0500000000000007</v>
      </c>
      <c r="C33" s="92">
        <v>9.0500000000000007</v>
      </c>
    </row>
    <row r="34" spans="1:3" x14ac:dyDescent="0.25">
      <c r="A34" s="91">
        <v>23</v>
      </c>
      <c r="B34" s="92">
        <v>9.18</v>
      </c>
      <c r="C34" s="92">
        <v>9.18</v>
      </c>
    </row>
    <row r="35" spans="1:3" x14ac:dyDescent="0.25">
      <c r="A35" s="91">
        <v>24</v>
      </c>
      <c r="B35" s="92">
        <v>9.31</v>
      </c>
      <c r="C35" s="92">
        <v>9.31</v>
      </c>
    </row>
    <row r="36" spans="1:3" x14ac:dyDescent="0.25">
      <c r="A36" s="91">
        <v>25</v>
      </c>
      <c r="B36" s="92">
        <v>9.44</v>
      </c>
      <c r="C36" s="92">
        <v>9.44</v>
      </c>
    </row>
    <row r="37" spans="1:3" x14ac:dyDescent="0.25">
      <c r="A37" s="91">
        <v>26</v>
      </c>
      <c r="B37" s="92">
        <v>9.57</v>
      </c>
      <c r="C37" s="92">
        <v>9.57</v>
      </c>
    </row>
    <row r="38" spans="1:3" x14ac:dyDescent="0.25">
      <c r="A38" s="91">
        <v>27</v>
      </c>
      <c r="B38" s="92">
        <v>9.7100000000000009</v>
      </c>
      <c r="C38" s="92">
        <v>9.7100000000000009</v>
      </c>
    </row>
    <row r="39" spans="1:3" x14ac:dyDescent="0.25">
      <c r="A39" s="91">
        <v>28</v>
      </c>
      <c r="B39" s="92">
        <v>9.85</v>
      </c>
      <c r="C39" s="92">
        <v>9.85</v>
      </c>
    </row>
    <row r="40" spans="1:3" x14ac:dyDescent="0.25">
      <c r="A40" s="91">
        <v>29</v>
      </c>
      <c r="B40" s="92">
        <v>9.99</v>
      </c>
      <c r="C40" s="92">
        <v>9.99</v>
      </c>
    </row>
    <row r="41" spans="1:3" x14ac:dyDescent="0.25">
      <c r="A41" s="91">
        <v>30</v>
      </c>
      <c r="B41" s="92">
        <v>10.130000000000001</v>
      </c>
      <c r="C41" s="92">
        <v>10.130000000000001</v>
      </c>
    </row>
    <row r="42" spans="1:3" x14ac:dyDescent="0.25">
      <c r="A42" s="91">
        <v>31</v>
      </c>
      <c r="B42" s="92">
        <v>10.27</v>
      </c>
      <c r="C42" s="92">
        <v>10.27</v>
      </c>
    </row>
    <row r="43" spans="1:3" x14ac:dyDescent="0.25">
      <c r="A43" s="91">
        <v>32</v>
      </c>
      <c r="B43" s="92">
        <v>10.42</v>
      </c>
      <c r="C43" s="92">
        <v>10.42</v>
      </c>
    </row>
    <row r="44" spans="1:3" x14ac:dyDescent="0.25">
      <c r="A44" s="91">
        <v>33</v>
      </c>
      <c r="B44" s="92">
        <v>10.57</v>
      </c>
      <c r="C44" s="92">
        <v>10.57</v>
      </c>
    </row>
    <row r="45" spans="1:3" x14ac:dyDescent="0.25">
      <c r="A45" s="91">
        <v>34</v>
      </c>
      <c r="B45" s="92">
        <v>10.72</v>
      </c>
      <c r="C45" s="92">
        <v>10.72</v>
      </c>
    </row>
    <row r="46" spans="1:3" x14ac:dyDescent="0.25">
      <c r="A46" s="91">
        <v>35</v>
      </c>
      <c r="B46" s="92">
        <v>10.87</v>
      </c>
      <c r="C46" s="92">
        <v>10.87</v>
      </c>
    </row>
    <row r="47" spans="1:3" x14ac:dyDescent="0.25">
      <c r="A47" s="91">
        <v>36</v>
      </c>
      <c r="B47" s="92">
        <v>11.03</v>
      </c>
      <c r="C47" s="92">
        <v>11.03</v>
      </c>
    </row>
    <row r="48" spans="1:3" x14ac:dyDescent="0.25">
      <c r="A48" s="91">
        <v>37</v>
      </c>
      <c r="B48" s="92">
        <v>11.18</v>
      </c>
      <c r="C48" s="92">
        <v>11.18</v>
      </c>
    </row>
    <row r="49" spans="1:3" x14ac:dyDescent="0.25">
      <c r="A49" s="91">
        <v>38</v>
      </c>
      <c r="B49" s="92">
        <v>11.34</v>
      </c>
      <c r="C49" s="92">
        <v>11.34</v>
      </c>
    </row>
    <row r="50" spans="1:3" x14ac:dyDescent="0.25">
      <c r="A50" s="91">
        <v>39</v>
      </c>
      <c r="B50" s="92">
        <v>11.51</v>
      </c>
      <c r="C50" s="92">
        <v>11.51</v>
      </c>
    </row>
    <row r="51" spans="1:3" x14ac:dyDescent="0.25">
      <c r="A51" s="91">
        <v>40</v>
      </c>
      <c r="B51" s="92">
        <v>11.67</v>
      </c>
      <c r="C51" s="92">
        <v>11.67</v>
      </c>
    </row>
    <row r="52" spans="1:3" x14ac:dyDescent="0.25">
      <c r="A52" s="91">
        <v>41</v>
      </c>
      <c r="B52" s="92">
        <v>11.84</v>
      </c>
      <c r="C52" s="92">
        <v>11.84</v>
      </c>
    </row>
    <row r="53" spans="1:3" x14ac:dyDescent="0.25">
      <c r="A53" s="91">
        <v>42</v>
      </c>
      <c r="B53" s="92">
        <v>12.01</v>
      </c>
      <c r="C53" s="92">
        <v>12.01</v>
      </c>
    </row>
    <row r="54" spans="1:3" x14ac:dyDescent="0.25">
      <c r="A54" s="91">
        <v>43</v>
      </c>
      <c r="B54" s="92">
        <v>12.19</v>
      </c>
      <c r="C54" s="92">
        <v>12.19</v>
      </c>
    </row>
    <row r="55" spans="1:3" x14ac:dyDescent="0.25">
      <c r="A55" s="91">
        <v>44</v>
      </c>
      <c r="B55" s="92">
        <v>12.37</v>
      </c>
      <c r="C55" s="92">
        <v>12.37</v>
      </c>
    </row>
    <row r="56" spans="1:3" x14ac:dyDescent="0.25">
      <c r="A56" s="91">
        <v>45</v>
      </c>
      <c r="B56" s="92">
        <v>12.55</v>
      </c>
      <c r="C56" s="92">
        <v>12.55</v>
      </c>
    </row>
    <row r="57" spans="1:3" x14ac:dyDescent="0.25">
      <c r="A57" s="91">
        <v>46</v>
      </c>
      <c r="B57" s="92">
        <v>12.73</v>
      </c>
      <c r="C57" s="92">
        <v>12.73</v>
      </c>
    </row>
    <row r="58" spans="1:3" x14ac:dyDescent="0.25">
      <c r="A58" s="91">
        <v>47</v>
      </c>
      <c r="B58" s="92">
        <v>12.92</v>
      </c>
      <c r="C58" s="92">
        <v>12.92</v>
      </c>
    </row>
    <row r="59" spans="1:3" x14ac:dyDescent="0.25">
      <c r="A59" s="91">
        <v>48</v>
      </c>
      <c r="B59" s="92">
        <v>13.11</v>
      </c>
      <c r="C59" s="92">
        <v>13.11</v>
      </c>
    </row>
    <row r="60" spans="1:3" x14ac:dyDescent="0.25">
      <c r="A60" s="91">
        <v>49</v>
      </c>
      <c r="B60" s="92">
        <v>13.31</v>
      </c>
      <c r="C60" s="92">
        <v>13.31</v>
      </c>
    </row>
    <row r="61" spans="1:3" x14ac:dyDescent="0.25">
      <c r="A61" s="91">
        <v>50</v>
      </c>
      <c r="B61" s="92">
        <v>13.51</v>
      </c>
      <c r="C61" s="92">
        <v>13.51</v>
      </c>
    </row>
    <row r="62" spans="1:3" x14ac:dyDescent="0.25">
      <c r="A62" s="91">
        <v>51</v>
      </c>
      <c r="B62" s="92">
        <v>13.72</v>
      </c>
      <c r="C62" s="92">
        <v>13.72</v>
      </c>
    </row>
    <row r="63" spans="1:3" x14ac:dyDescent="0.25">
      <c r="A63" s="91">
        <v>52</v>
      </c>
      <c r="B63" s="92">
        <v>13.93</v>
      </c>
      <c r="C63" s="92">
        <v>13.93</v>
      </c>
    </row>
    <row r="64" spans="1:3" x14ac:dyDescent="0.25">
      <c r="A64" s="91">
        <v>53</v>
      </c>
      <c r="B64" s="92">
        <v>14.14</v>
      </c>
      <c r="C64" s="92">
        <v>14.14</v>
      </c>
    </row>
    <row r="65" spans="1:3" x14ac:dyDescent="0.25">
      <c r="A65" s="91">
        <v>54</v>
      </c>
      <c r="B65" s="92">
        <v>14.36</v>
      </c>
      <c r="C65" s="92">
        <v>14.36</v>
      </c>
    </row>
    <row r="66" spans="1:3" x14ac:dyDescent="0.25">
      <c r="A66" s="91">
        <v>55</v>
      </c>
      <c r="B66" s="92">
        <v>14.59</v>
      </c>
      <c r="C66" s="92">
        <v>14.59</v>
      </c>
    </row>
    <row r="67" spans="1:3" x14ac:dyDescent="0.25">
      <c r="A67" s="91">
        <v>56</v>
      </c>
      <c r="B67" s="92">
        <v>14.82</v>
      </c>
      <c r="C67" s="92">
        <v>14.82</v>
      </c>
    </row>
    <row r="68" spans="1:3" x14ac:dyDescent="0.25">
      <c r="A68" s="91">
        <v>57</v>
      </c>
      <c r="B68" s="92">
        <v>15.06</v>
      </c>
      <c r="C68" s="92">
        <v>15.06</v>
      </c>
    </row>
    <row r="69" spans="1:3" x14ac:dyDescent="0.25">
      <c r="A69" s="91">
        <v>58</v>
      </c>
      <c r="B69" s="92">
        <v>15.31</v>
      </c>
      <c r="C69" s="92">
        <v>15.31</v>
      </c>
    </row>
    <row r="70" spans="1:3" x14ac:dyDescent="0.25">
      <c r="A70" s="91">
        <v>59</v>
      </c>
      <c r="B70" s="92">
        <v>15.57</v>
      </c>
      <c r="C70" s="92">
        <v>15.57</v>
      </c>
    </row>
    <row r="71" spans="1:3" x14ac:dyDescent="0.25">
      <c r="A71" s="91">
        <v>60</v>
      </c>
      <c r="B71" s="92">
        <v>15.84</v>
      </c>
      <c r="C71" s="92">
        <v>15.84</v>
      </c>
    </row>
    <row r="72" spans="1:3" x14ac:dyDescent="0.25">
      <c r="A72" s="91">
        <v>61</v>
      </c>
      <c r="B72" s="92">
        <v>16.11</v>
      </c>
      <c r="C72" s="92">
        <v>16.11</v>
      </c>
    </row>
    <row r="73" spans="1:3" x14ac:dyDescent="0.25">
      <c r="A73" s="91">
        <v>62</v>
      </c>
      <c r="B73" s="92">
        <v>16.399999999999999</v>
      </c>
      <c r="C73" s="92">
        <v>16.399999999999999</v>
      </c>
    </row>
    <row r="74" spans="1:3" x14ac:dyDescent="0.25">
      <c r="A74" s="91">
        <v>63</v>
      </c>
      <c r="B74" s="92">
        <v>16.71</v>
      </c>
      <c r="C74" s="92">
        <v>16.71</v>
      </c>
    </row>
    <row r="75" spans="1:3" x14ac:dyDescent="0.25">
      <c r="A75" s="91">
        <v>64</v>
      </c>
      <c r="B75" s="92">
        <v>17.03</v>
      </c>
      <c r="C75" s="92">
        <v>17.03</v>
      </c>
    </row>
    <row r="76" spans="1:3" x14ac:dyDescent="0.25">
      <c r="A76" s="91">
        <v>65</v>
      </c>
      <c r="B76" s="92">
        <v>17.36</v>
      </c>
      <c r="C76" s="92">
        <v>17.36</v>
      </c>
    </row>
    <row r="77" spans="1:3" x14ac:dyDescent="0.25">
      <c r="A77" s="91">
        <v>66</v>
      </c>
      <c r="B77" s="92">
        <v>17.21</v>
      </c>
      <c r="C77" s="92">
        <v>17.21</v>
      </c>
    </row>
    <row r="78" spans="1:3" x14ac:dyDescent="0.25">
      <c r="A78" s="91">
        <v>67</v>
      </c>
      <c r="B78" s="92">
        <v>16.559999999999999</v>
      </c>
      <c r="C78" s="92">
        <v>16.559999999999999</v>
      </c>
    </row>
    <row r="79" spans="1:3" x14ac:dyDescent="0.25">
      <c r="A79" s="91">
        <v>68</v>
      </c>
      <c r="B79" s="92">
        <v>15.91</v>
      </c>
      <c r="C79" s="92">
        <v>15.91</v>
      </c>
    </row>
    <row r="80" spans="1:3" x14ac:dyDescent="0.25">
      <c r="A80" s="91">
        <v>69</v>
      </c>
      <c r="B80" s="92">
        <v>15.26</v>
      </c>
      <c r="C80" s="92">
        <v>15.26</v>
      </c>
    </row>
    <row r="81" spans="1:3" x14ac:dyDescent="0.25">
      <c r="A81" s="91">
        <v>70</v>
      </c>
      <c r="B81" s="92">
        <v>14.6</v>
      </c>
      <c r="C81" s="92">
        <v>14.6</v>
      </c>
    </row>
    <row r="82" spans="1:3" x14ac:dyDescent="0.25">
      <c r="A82" s="91">
        <v>71</v>
      </c>
      <c r="B82" s="92">
        <v>13.95</v>
      </c>
      <c r="C82" s="92">
        <v>13.95</v>
      </c>
    </row>
    <row r="83" spans="1:3" x14ac:dyDescent="0.25">
      <c r="A83" s="91">
        <v>72</v>
      </c>
      <c r="B83" s="92">
        <v>13.29</v>
      </c>
      <c r="C83" s="92">
        <v>13.29</v>
      </c>
    </row>
    <row r="84" spans="1:3" x14ac:dyDescent="0.25">
      <c r="A84" s="91">
        <v>73</v>
      </c>
      <c r="B84" s="92">
        <v>12.64</v>
      </c>
      <c r="C84" s="92">
        <v>12.64</v>
      </c>
    </row>
    <row r="85" spans="1:3" x14ac:dyDescent="0.25">
      <c r="A85" s="91">
        <v>74</v>
      </c>
      <c r="B85" s="92">
        <v>12</v>
      </c>
      <c r="C85" s="92">
        <v>12</v>
      </c>
    </row>
    <row r="86" spans="1:3" x14ac:dyDescent="0.25">
      <c r="A86" s="91">
        <v>75</v>
      </c>
      <c r="B86" s="92">
        <v>11.35</v>
      </c>
      <c r="C86" s="92">
        <v>11.35</v>
      </c>
    </row>
    <row r="87" spans="1:3" x14ac:dyDescent="0.25">
      <c r="A87" s="91">
        <v>76</v>
      </c>
      <c r="B87" s="92">
        <v>10.72</v>
      </c>
      <c r="C87" s="92">
        <v>10.72</v>
      </c>
    </row>
    <row r="88" spans="1:3" x14ac:dyDescent="0.25">
      <c r="A88" s="91">
        <v>77</v>
      </c>
      <c r="B88" s="92">
        <v>10.09</v>
      </c>
      <c r="C88" s="92">
        <v>10.09</v>
      </c>
    </row>
    <row r="89" spans="1:3" x14ac:dyDescent="0.25">
      <c r="A89" s="91">
        <v>78</v>
      </c>
      <c r="B89" s="92">
        <v>9.4700000000000006</v>
      </c>
      <c r="C89" s="92">
        <v>9.4700000000000006</v>
      </c>
    </row>
    <row r="90" spans="1:3" x14ac:dyDescent="0.25">
      <c r="A90" s="91">
        <v>79</v>
      </c>
      <c r="B90" s="92">
        <v>8.86</v>
      </c>
      <c r="C90" s="92">
        <v>8.86</v>
      </c>
    </row>
    <row r="91" spans="1:3" x14ac:dyDescent="0.25">
      <c r="A91" s="91">
        <v>80</v>
      </c>
      <c r="B91" s="92">
        <v>8.27</v>
      </c>
      <c r="C91" s="92">
        <v>8.27</v>
      </c>
    </row>
    <row r="92" spans="1:3" x14ac:dyDescent="0.25">
      <c r="A92" s="91">
        <v>81</v>
      </c>
      <c r="B92" s="92">
        <v>7.7</v>
      </c>
      <c r="C92" s="92">
        <v>7.7</v>
      </c>
    </row>
    <row r="93" spans="1:3" x14ac:dyDescent="0.25">
      <c r="A93" s="91">
        <v>82</v>
      </c>
      <c r="B93" s="92">
        <v>7.15</v>
      </c>
      <c r="C93" s="92">
        <v>7.15</v>
      </c>
    </row>
    <row r="94" spans="1:3" x14ac:dyDescent="0.25">
      <c r="A94" s="91">
        <v>83</v>
      </c>
      <c r="B94" s="92">
        <v>6.62</v>
      </c>
      <c r="C94" s="92">
        <v>6.62</v>
      </c>
    </row>
    <row r="95" spans="1:3" x14ac:dyDescent="0.25">
      <c r="A95" s="91">
        <v>84</v>
      </c>
      <c r="B95" s="92">
        <v>6.12</v>
      </c>
      <c r="C95" s="92">
        <v>6.12</v>
      </c>
    </row>
    <row r="96" spans="1:3" x14ac:dyDescent="0.25">
      <c r="A96" s="91">
        <v>85</v>
      </c>
      <c r="B96" s="92">
        <v>5.63</v>
      </c>
      <c r="C96" s="92">
        <v>5.63</v>
      </c>
    </row>
    <row r="97" spans="1:3" x14ac:dyDescent="0.25">
      <c r="A97" s="91">
        <v>86</v>
      </c>
      <c r="B97" s="92">
        <v>5.18</v>
      </c>
      <c r="C97" s="92">
        <v>5.18</v>
      </c>
    </row>
    <row r="98" spans="1:3" x14ac:dyDescent="0.25">
      <c r="A98" s="91">
        <v>87</v>
      </c>
      <c r="B98" s="92">
        <v>4.75</v>
      </c>
      <c r="C98" s="92">
        <v>4.75</v>
      </c>
    </row>
    <row r="99" spans="1:3" x14ac:dyDescent="0.25">
      <c r="A99" s="91">
        <v>88</v>
      </c>
      <c r="B99" s="92">
        <v>4.3499999999999996</v>
      </c>
      <c r="C99" s="92">
        <v>4.3499999999999996</v>
      </c>
    </row>
    <row r="100" spans="1:3" x14ac:dyDescent="0.25">
      <c r="A100" s="91">
        <v>89</v>
      </c>
      <c r="B100" s="92">
        <v>3.98</v>
      </c>
      <c r="C100" s="92">
        <v>3.98</v>
      </c>
    </row>
    <row r="101" spans="1:3" x14ac:dyDescent="0.25">
      <c r="A101" s="91">
        <v>90</v>
      </c>
      <c r="B101" s="92">
        <v>3.64</v>
      </c>
      <c r="C101" s="92">
        <v>3.64</v>
      </c>
    </row>
    <row r="102" spans="1:3" x14ac:dyDescent="0.25">
      <c r="A102" s="91">
        <v>91</v>
      </c>
      <c r="B102" s="92">
        <v>3.33</v>
      </c>
      <c r="C102" s="92">
        <v>3.33</v>
      </c>
    </row>
    <row r="103" spans="1:3" x14ac:dyDescent="0.25">
      <c r="A103" s="91">
        <v>92</v>
      </c>
      <c r="B103" s="92">
        <v>3.04</v>
      </c>
      <c r="C103" s="92">
        <v>3.04</v>
      </c>
    </row>
    <row r="104" spans="1:3" x14ac:dyDescent="0.25">
      <c r="A104" s="91">
        <v>93</v>
      </c>
      <c r="B104" s="92">
        <v>2.79</v>
      </c>
      <c r="C104" s="92">
        <v>2.79</v>
      </c>
    </row>
    <row r="105" spans="1:3" x14ac:dyDescent="0.25">
      <c r="A105" s="91">
        <v>94</v>
      </c>
      <c r="B105" s="92">
        <v>2.5499999999999998</v>
      </c>
      <c r="C105" s="92">
        <v>2.5499999999999998</v>
      </c>
    </row>
    <row r="106" spans="1:3" x14ac:dyDescent="0.25">
      <c r="A106" s="91">
        <v>95</v>
      </c>
      <c r="B106" s="92">
        <v>2.34</v>
      </c>
      <c r="C106" s="92">
        <v>2.34</v>
      </c>
    </row>
  </sheetData>
  <sheetProtection algorithmName="SHA-512" hashValue="/zJRK0VYpZhnOvPaWBF8AHbgfQbTvX4vU+h2Xeo80boJQQZ1onr/tkDjJKBVJlbBx+oHyru3oBuVBt/UaTlZcQ==" saltValue="uYX8JQUEmwfMqCIF0FQnZQ==" spinCount="100000" sheet="1" objects="1" scenarios="1"/>
  <conditionalFormatting sqref="A26:A106">
    <cfRule type="expression" dxfId="1035" priority="23" stopIfTrue="1">
      <formula>MOD(ROW(),2)=0</formula>
    </cfRule>
    <cfRule type="expression" dxfId="1034" priority="24" stopIfTrue="1">
      <formula>MOD(ROW(),2)&lt;&gt;0</formula>
    </cfRule>
  </conditionalFormatting>
  <conditionalFormatting sqref="B26:C106">
    <cfRule type="expression" dxfId="1033" priority="25" stopIfTrue="1">
      <formula>MOD(ROW(),2)=0</formula>
    </cfRule>
    <cfRule type="expression" dxfId="1032" priority="26" stopIfTrue="1">
      <formula>MOD(ROW(),2)&lt;&gt;0</formula>
    </cfRule>
  </conditionalFormatting>
  <conditionalFormatting sqref="A6:A21">
    <cfRule type="expression" dxfId="1031" priority="17" stopIfTrue="1">
      <formula>MOD(ROW(),2)=0</formula>
    </cfRule>
    <cfRule type="expression" dxfId="1030" priority="18" stopIfTrue="1">
      <formula>MOD(ROW(),2)&lt;&gt;0</formula>
    </cfRule>
  </conditionalFormatting>
  <conditionalFormatting sqref="B6:C16">
    <cfRule type="expression" dxfId="1029" priority="9" stopIfTrue="1">
      <formula>MOD(ROW(),2)=0</formula>
    </cfRule>
    <cfRule type="expression" dxfId="1028" priority="10" stopIfTrue="1">
      <formula>MOD(ROW(),2)&lt;&gt;0</formula>
    </cfRule>
  </conditionalFormatting>
  <conditionalFormatting sqref="B18:C18 B17">
    <cfRule type="expression" dxfId="1027" priority="11" stopIfTrue="1">
      <formula>MOD(ROW(),2)=0</formula>
    </cfRule>
    <cfRule type="expression" dxfId="1026" priority="12" stopIfTrue="1">
      <formula>MOD(ROW(),2)&lt;&gt;0</formula>
    </cfRule>
  </conditionalFormatting>
  <conditionalFormatting sqref="C17">
    <cfRule type="expression" dxfId="1025" priority="7" stopIfTrue="1">
      <formula>MOD(ROW(),2)=0</formula>
    </cfRule>
    <cfRule type="expression" dxfId="1024" priority="8" stopIfTrue="1">
      <formula>MOD(ROW(),2)&lt;&gt;0</formula>
    </cfRule>
  </conditionalFormatting>
  <conditionalFormatting sqref="B20:B21">
    <cfRule type="expression" dxfId="1023" priority="3" stopIfTrue="1">
      <formula>MOD(ROW(),2)=0</formula>
    </cfRule>
    <cfRule type="expression" dxfId="1022" priority="4" stopIfTrue="1">
      <formula>MOD(ROW(),2)&lt;&gt;0</formula>
    </cfRule>
  </conditionalFormatting>
  <conditionalFormatting sqref="C19:C21">
    <cfRule type="expression" dxfId="1021" priority="5" stopIfTrue="1">
      <formula>MOD(ROW(),2)=0</formula>
    </cfRule>
    <cfRule type="expression" dxfId="1020" priority="6" stopIfTrue="1">
      <formula>MOD(ROW(),2)&lt;&gt;0</formula>
    </cfRule>
  </conditionalFormatting>
  <conditionalFormatting sqref="B19">
    <cfRule type="expression" dxfId="1019" priority="1" stopIfTrue="1">
      <formula>MOD(ROW(),2)=0</formula>
    </cfRule>
    <cfRule type="expression" dxfId="1018" priority="2" stopIfTrue="1">
      <formula>MOD(ROW(),2)&lt;&gt;0</formula>
    </cfRule>
  </conditionalFormatting>
  <hyperlinks>
    <hyperlink ref="B24" location="Assumptions!A1" display="Assumptions" xr:uid="{1F27050F-D4DA-45A3-8C1B-4801B44DAE31}"/>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codeName="Sheet82"/>
  <dimension ref="A1:K106"/>
  <sheetViews>
    <sheetView showGridLines="0" zoomScale="85" zoomScaleNormal="85" workbookViewId="0">
      <selection activeCell="A4" sqref="A4"/>
    </sheetView>
  </sheetViews>
  <sheetFormatPr defaultColWidth="10" defaultRowHeight="12.5" x14ac:dyDescent="0.25"/>
  <cols>
    <col min="1" max="1" width="31.6328125" style="28" customWidth="1"/>
    <col min="2" max="3" width="22.6328125" style="28" customWidth="1"/>
    <col min="4" max="4" width="10" style="28" customWidth="1"/>
    <col min="5"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Pension credit - x-332</v>
      </c>
      <c r="B3" s="43"/>
      <c r="C3" s="43"/>
      <c r="D3" s="43"/>
      <c r="E3" s="43"/>
      <c r="F3" s="43"/>
      <c r="G3" s="43"/>
      <c r="H3" s="43"/>
      <c r="I3" s="43"/>
    </row>
    <row r="4" spans="1:11" x14ac:dyDescent="0.25">
      <c r="A4" s="45"/>
    </row>
    <row r="6" spans="1:11" ht="13" x14ac:dyDescent="0.3">
      <c r="A6" s="107" t="s">
        <v>606</v>
      </c>
      <c r="B6" s="78" t="s">
        <v>607</v>
      </c>
      <c r="C6" s="78"/>
    </row>
    <row r="7" spans="1:11" x14ac:dyDescent="0.25">
      <c r="A7" s="108" t="s">
        <v>273</v>
      </c>
      <c r="B7" s="79" t="s">
        <v>72</v>
      </c>
      <c r="C7" s="79"/>
    </row>
    <row r="8" spans="1:11" x14ac:dyDescent="0.25">
      <c r="A8" s="108" t="s">
        <v>274</v>
      </c>
      <c r="B8" s="79">
        <v>2015</v>
      </c>
      <c r="C8" s="79"/>
    </row>
    <row r="9" spans="1:11" x14ac:dyDescent="0.25">
      <c r="A9" s="108" t="s">
        <v>275</v>
      </c>
      <c r="B9" s="79" t="s">
        <v>395</v>
      </c>
      <c r="C9" s="79"/>
    </row>
    <row r="10" spans="1:11" ht="25" x14ac:dyDescent="0.25">
      <c r="A10" s="108" t="s">
        <v>6</v>
      </c>
      <c r="B10" s="79" t="s">
        <v>454</v>
      </c>
      <c r="C10" s="79"/>
    </row>
    <row r="11" spans="1:11" x14ac:dyDescent="0.25">
      <c r="A11" s="108" t="s">
        <v>276</v>
      </c>
      <c r="B11" s="79" t="s">
        <v>397</v>
      </c>
      <c r="C11" s="79"/>
    </row>
    <row r="12" spans="1:11" x14ac:dyDescent="0.25">
      <c r="A12" s="108" t="s">
        <v>277</v>
      </c>
      <c r="B12" s="79" t="s">
        <v>290</v>
      </c>
      <c r="C12" s="79"/>
    </row>
    <row r="13" spans="1:11" x14ac:dyDescent="0.25">
      <c r="A13" s="108" t="s">
        <v>614</v>
      </c>
      <c r="B13" s="79">
        <v>0</v>
      </c>
      <c r="C13" s="79"/>
    </row>
    <row r="14" spans="1:11" x14ac:dyDescent="0.25">
      <c r="A14" s="108" t="s">
        <v>279</v>
      </c>
      <c r="B14" s="79">
        <v>332</v>
      </c>
      <c r="C14" s="79"/>
    </row>
    <row r="15" spans="1:11" x14ac:dyDescent="0.25">
      <c r="A15" s="108" t="s">
        <v>617</v>
      </c>
      <c r="B15" s="79">
        <v>332</v>
      </c>
      <c r="C15" s="79"/>
    </row>
    <row r="16" spans="1:11" x14ac:dyDescent="0.25">
      <c r="A16" s="108" t="s">
        <v>281</v>
      </c>
      <c r="B16" s="79" t="s">
        <v>456</v>
      </c>
      <c r="C16" s="79"/>
    </row>
    <row r="17" spans="1:3" x14ac:dyDescent="0.25">
      <c r="A17" s="108" t="s">
        <v>282</v>
      </c>
      <c r="B17" s="203"/>
      <c r="C17" s="203"/>
    </row>
    <row r="18" spans="1:3" x14ac:dyDescent="0.25">
      <c r="A18" s="108" t="s">
        <v>283</v>
      </c>
      <c r="B18" s="142" t="str">
        <f>"24 May 2023"</f>
        <v>24 May 2023</v>
      </c>
      <c r="C18" s="79"/>
    </row>
    <row r="19" spans="1:3" x14ac:dyDescent="0.25">
      <c r="A19" s="108" t="s">
        <v>284</v>
      </c>
      <c r="B19" s="142">
        <v>45014</v>
      </c>
      <c r="C19" s="79"/>
    </row>
    <row r="20" spans="1:3" x14ac:dyDescent="0.25">
      <c r="A20" s="108" t="s">
        <v>285</v>
      </c>
      <c r="B20" s="79" t="s">
        <v>293</v>
      </c>
      <c r="C20" s="79"/>
    </row>
    <row r="21" spans="1:3" x14ac:dyDescent="0.25">
      <c r="A21" s="108" t="s">
        <v>689</v>
      </c>
      <c r="B21" s="79" t="s">
        <v>294</v>
      </c>
      <c r="C21" s="79"/>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90" t="s">
        <v>412</v>
      </c>
      <c r="B26" s="90" t="s">
        <v>709</v>
      </c>
      <c r="C26" s="90" t="s">
        <v>710</v>
      </c>
    </row>
    <row r="27" spans="1:3" x14ac:dyDescent="0.25">
      <c r="A27" s="91">
        <v>16</v>
      </c>
      <c r="B27" s="92">
        <v>7.91</v>
      </c>
      <c r="C27" s="92">
        <v>7.91</v>
      </c>
    </row>
    <row r="28" spans="1:3" x14ac:dyDescent="0.25">
      <c r="A28" s="91">
        <v>17</v>
      </c>
      <c r="B28" s="92">
        <v>8.02</v>
      </c>
      <c r="C28" s="92">
        <v>8.02</v>
      </c>
    </row>
    <row r="29" spans="1:3" x14ac:dyDescent="0.25">
      <c r="A29" s="91">
        <v>18</v>
      </c>
      <c r="B29" s="92">
        <v>8.1300000000000008</v>
      </c>
      <c r="C29" s="92">
        <v>8.1300000000000008</v>
      </c>
    </row>
    <row r="30" spans="1:3" x14ac:dyDescent="0.25">
      <c r="A30" s="91">
        <v>19</v>
      </c>
      <c r="B30" s="92">
        <v>8.24</v>
      </c>
      <c r="C30" s="92">
        <v>8.24</v>
      </c>
    </row>
    <row r="31" spans="1:3" x14ac:dyDescent="0.25">
      <c r="A31" s="91">
        <v>20</v>
      </c>
      <c r="B31" s="92">
        <v>8.36</v>
      </c>
      <c r="C31" s="92">
        <v>8.36</v>
      </c>
    </row>
    <row r="32" spans="1:3" x14ac:dyDescent="0.25">
      <c r="A32" s="91">
        <v>21</v>
      </c>
      <c r="B32" s="92">
        <v>8.48</v>
      </c>
      <c r="C32" s="92">
        <v>8.48</v>
      </c>
    </row>
    <row r="33" spans="1:3" x14ac:dyDescent="0.25">
      <c r="A33" s="91">
        <v>22</v>
      </c>
      <c r="B33" s="92">
        <v>8.6</v>
      </c>
      <c r="C33" s="92">
        <v>8.6</v>
      </c>
    </row>
    <row r="34" spans="1:3" x14ac:dyDescent="0.25">
      <c r="A34" s="91">
        <v>23</v>
      </c>
      <c r="B34" s="92">
        <v>8.7200000000000006</v>
      </c>
      <c r="C34" s="92">
        <v>8.7200000000000006</v>
      </c>
    </row>
    <row r="35" spans="1:3" x14ac:dyDescent="0.25">
      <c r="A35" s="91">
        <v>24</v>
      </c>
      <c r="B35" s="92">
        <v>8.84</v>
      </c>
      <c r="C35" s="92">
        <v>8.84</v>
      </c>
    </row>
    <row r="36" spans="1:3" x14ac:dyDescent="0.25">
      <c r="A36" s="91">
        <v>25</v>
      </c>
      <c r="B36" s="92">
        <v>8.9600000000000009</v>
      </c>
      <c r="C36" s="92">
        <v>8.9600000000000009</v>
      </c>
    </row>
    <row r="37" spans="1:3" x14ac:dyDescent="0.25">
      <c r="A37" s="91">
        <v>26</v>
      </c>
      <c r="B37" s="92">
        <v>9.09</v>
      </c>
      <c r="C37" s="92">
        <v>9.09</v>
      </c>
    </row>
    <row r="38" spans="1:3" x14ac:dyDescent="0.25">
      <c r="A38" s="91">
        <v>27</v>
      </c>
      <c r="B38" s="92">
        <v>9.2200000000000006</v>
      </c>
      <c r="C38" s="92">
        <v>9.2200000000000006</v>
      </c>
    </row>
    <row r="39" spans="1:3" x14ac:dyDescent="0.25">
      <c r="A39" s="91">
        <v>28</v>
      </c>
      <c r="B39" s="92">
        <v>9.35</v>
      </c>
      <c r="C39" s="92">
        <v>9.35</v>
      </c>
    </row>
    <row r="40" spans="1:3" x14ac:dyDescent="0.25">
      <c r="A40" s="91">
        <v>29</v>
      </c>
      <c r="B40" s="92">
        <v>9.48</v>
      </c>
      <c r="C40" s="92">
        <v>9.48</v>
      </c>
    </row>
    <row r="41" spans="1:3" x14ac:dyDescent="0.25">
      <c r="A41" s="91">
        <v>30</v>
      </c>
      <c r="B41" s="92">
        <v>9.61</v>
      </c>
      <c r="C41" s="92">
        <v>9.61</v>
      </c>
    </row>
    <row r="42" spans="1:3" x14ac:dyDescent="0.25">
      <c r="A42" s="91">
        <v>31</v>
      </c>
      <c r="B42" s="92">
        <v>9.75</v>
      </c>
      <c r="C42" s="92">
        <v>9.75</v>
      </c>
    </row>
    <row r="43" spans="1:3" x14ac:dyDescent="0.25">
      <c r="A43" s="91">
        <v>32</v>
      </c>
      <c r="B43" s="92">
        <v>9.8800000000000008</v>
      </c>
      <c r="C43" s="92">
        <v>9.8800000000000008</v>
      </c>
    </row>
    <row r="44" spans="1:3" x14ac:dyDescent="0.25">
      <c r="A44" s="91">
        <v>33</v>
      </c>
      <c r="B44" s="92">
        <v>10.02</v>
      </c>
      <c r="C44" s="92">
        <v>10.02</v>
      </c>
    </row>
    <row r="45" spans="1:3" x14ac:dyDescent="0.25">
      <c r="A45" s="91">
        <v>34</v>
      </c>
      <c r="B45" s="92">
        <v>10.16</v>
      </c>
      <c r="C45" s="92">
        <v>10.16</v>
      </c>
    </row>
    <row r="46" spans="1:3" x14ac:dyDescent="0.25">
      <c r="A46" s="91">
        <v>35</v>
      </c>
      <c r="B46" s="92">
        <v>10.31</v>
      </c>
      <c r="C46" s="92">
        <v>10.31</v>
      </c>
    </row>
    <row r="47" spans="1:3" x14ac:dyDescent="0.25">
      <c r="A47" s="91">
        <v>36</v>
      </c>
      <c r="B47" s="92">
        <v>10.45</v>
      </c>
      <c r="C47" s="92">
        <v>10.45</v>
      </c>
    </row>
    <row r="48" spans="1:3" x14ac:dyDescent="0.25">
      <c r="A48" s="91">
        <v>37</v>
      </c>
      <c r="B48" s="92">
        <v>10.6</v>
      </c>
      <c r="C48" s="92">
        <v>10.6</v>
      </c>
    </row>
    <row r="49" spans="1:3" x14ac:dyDescent="0.25">
      <c r="A49" s="91">
        <v>38</v>
      </c>
      <c r="B49" s="92">
        <v>10.75</v>
      </c>
      <c r="C49" s="92">
        <v>10.75</v>
      </c>
    </row>
    <row r="50" spans="1:3" x14ac:dyDescent="0.25">
      <c r="A50" s="91">
        <v>39</v>
      </c>
      <c r="B50" s="92">
        <v>10.91</v>
      </c>
      <c r="C50" s="92">
        <v>10.91</v>
      </c>
    </row>
    <row r="51" spans="1:3" x14ac:dyDescent="0.25">
      <c r="A51" s="91">
        <v>40</v>
      </c>
      <c r="B51" s="92">
        <v>11.06</v>
      </c>
      <c r="C51" s="92">
        <v>11.06</v>
      </c>
    </row>
    <row r="52" spans="1:3" x14ac:dyDescent="0.25">
      <c r="A52" s="91">
        <v>41</v>
      </c>
      <c r="B52" s="92">
        <v>11.22</v>
      </c>
      <c r="C52" s="92">
        <v>11.22</v>
      </c>
    </row>
    <row r="53" spans="1:3" x14ac:dyDescent="0.25">
      <c r="A53" s="91">
        <v>42</v>
      </c>
      <c r="B53" s="92">
        <v>11.38</v>
      </c>
      <c r="C53" s="92">
        <v>11.38</v>
      </c>
    </row>
    <row r="54" spans="1:3" x14ac:dyDescent="0.25">
      <c r="A54" s="91">
        <v>43</v>
      </c>
      <c r="B54" s="92">
        <v>11.54</v>
      </c>
      <c r="C54" s="92">
        <v>11.54</v>
      </c>
    </row>
    <row r="55" spans="1:3" x14ac:dyDescent="0.25">
      <c r="A55" s="91">
        <v>44</v>
      </c>
      <c r="B55" s="92">
        <v>11.71</v>
      </c>
      <c r="C55" s="92">
        <v>11.71</v>
      </c>
    </row>
    <row r="56" spans="1:3" x14ac:dyDescent="0.25">
      <c r="A56" s="91">
        <v>45</v>
      </c>
      <c r="B56" s="92">
        <v>11.88</v>
      </c>
      <c r="C56" s="92">
        <v>11.88</v>
      </c>
    </row>
    <row r="57" spans="1:3" x14ac:dyDescent="0.25">
      <c r="A57" s="91">
        <v>46</v>
      </c>
      <c r="B57" s="92">
        <v>12.05</v>
      </c>
      <c r="C57" s="92">
        <v>12.05</v>
      </c>
    </row>
    <row r="58" spans="1:3" x14ac:dyDescent="0.25">
      <c r="A58" s="91">
        <v>47</v>
      </c>
      <c r="B58" s="92">
        <v>12.23</v>
      </c>
      <c r="C58" s="92">
        <v>12.23</v>
      </c>
    </row>
    <row r="59" spans="1:3" x14ac:dyDescent="0.25">
      <c r="A59" s="91">
        <v>48</v>
      </c>
      <c r="B59" s="92">
        <v>12.41</v>
      </c>
      <c r="C59" s="92">
        <v>12.41</v>
      </c>
    </row>
    <row r="60" spans="1:3" x14ac:dyDescent="0.25">
      <c r="A60" s="91">
        <v>49</v>
      </c>
      <c r="B60" s="92">
        <v>12.59</v>
      </c>
      <c r="C60" s="92">
        <v>12.59</v>
      </c>
    </row>
    <row r="61" spans="1:3" x14ac:dyDescent="0.25">
      <c r="A61" s="91">
        <v>50</v>
      </c>
      <c r="B61" s="92">
        <v>12.78</v>
      </c>
      <c r="C61" s="92">
        <v>12.78</v>
      </c>
    </row>
    <row r="62" spans="1:3" x14ac:dyDescent="0.25">
      <c r="A62" s="91">
        <v>51</v>
      </c>
      <c r="B62" s="92">
        <v>12.97</v>
      </c>
      <c r="C62" s="92">
        <v>12.97</v>
      </c>
    </row>
    <row r="63" spans="1:3" x14ac:dyDescent="0.25">
      <c r="A63" s="91">
        <v>52</v>
      </c>
      <c r="B63" s="92">
        <v>13.17</v>
      </c>
      <c r="C63" s="92">
        <v>13.17</v>
      </c>
    </row>
    <row r="64" spans="1:3" x14ac:dyDescent="0.25">
      <c r="A64" s="91">
        <v>53</v>
      </c>
      <c r="B64" s="92">
        <v>13.37</v>
      </c>
      <c r="C64" s="92">
        <v>13.37</v>
      </c>
    </row>
    <row r="65" spans="1:3" x14ac:dyDescent="0.25">
      <c r="A65" s="91">
        <v>54</v>
      </c>
      <c r="B65" s="92">
        <v>13.58</v>
      </c>
      <c r="C65" s="92">
        <v>13.58</v>
      </c>
    </row>
    <row r="66" spans="1:3" x14ac:dyDescent="0.25">
      <c r="A66" s="91">
        <v>55</v>
      </c>
      <c r="B66" s="92">
        <v>13.79</v>
      </c>
      <c r="C66" s="92">
        <v>13.79</v>
      </c>
    </row>
    <row r="67" spans="1:3" x14ac:dyDescent="0.25">
      <c r="A67" s="91">
        <v>56</v>
      </c>
      <c r="B67" s="92">
        <v>14.01</v>
      </c>
      <c r="C67" s="92">
        <v>14.01</v>
      </c>
    </row>
    <row r="68" spans="1:3" x14ac:dyDescent="0.25">
      <c r="A68" s="91">
        <v>57</v>
      </c>
      <c r="B68" s="92">
        <v>14.23</v>
      </c>
      <c r="C68" s="92">
        <v>14.23</v>
      </c>
    </row>
    <row r="69" spans="1:3" x14ac:dyDescent="0.25">
      <c r="A69" s="91">
        <v>58</v>
      </c>
      <c r="B69" s="92">
        <v>14.47</v>
      </c>
      <c r="C69" s="92">
        <v>14.47</v>
      </c>
    </row>
    <row r="70" spans="1:3" x14ac:dyDescent="0.25">
      <c r="A70" s="91">
        <v>59</v>
      </c>
      <c r="B70" s="92">
        <v>14.71</v>
      </c>
      <c r="C70" s="92">
        <v>14.71</v>
      </c>
    </row>
    <row r="71" spans="1:3" x14ac:dyDescent="0.25">
      <c r="A71" s="91">
        <v>60</v>
      </c>
      <c r="B71" s="92">
        <v>14.96</v>
      </c>
      <c r="C71" s="92">
        <v>14.96</v>
      </c>
    </row>
    <row r="72" spans="1:3" x14ac:dyDescent="0.25">
      <c r="A72" s="91">
        <v>61</v>
      </c>
      <c r="B72" s="92">
        <v>15.22</v>
      </c>
      <c r="C72" s="92">
        <v>15.22</v>
      </c>
    </row>
    <row r="73" spans="1:3" x14ac:dyDescent="0.25">
      <c r="A73" s="91">
        <v>62</v>
      </c>
      <c r="B73" s="92">
        <v>15.49</v>
      </c>
      <c r="C73" s="92">
        <v>15.49</v>
      </c>
    </row>
    <row r="74" spans="1:3" x14ac:dyDescent="0.25">
      <c r="A74" s="91">
        <v>63</v>
      </c>
      <c r="B74" s="92">
        <v>15.77</v>
      </c>
      <c r="C74" s="92">
        <v>15.77</v>
      </c>
    </row>
    <row r="75" spans="1:3" x14ac:dyDescent="0.25">
      <c r="A75" s="91">
        <v>64</v>
      </c>
      <c r="B75" s="92">
        <v>16.07</v>
      </c>
      <c r="C75" s="92">
        <v>16.07</v>
      </c>
    </row>
    <row r="76" spans="1:3" x14ac:dyDescent="0.25">
      <c r="A76" s="91">
        <v>65</v>
      </c>
      <c r="B76" s="92">
        <v>16.39</v>
      </c>
      <c r="C76" s="92">
        <v>16.39</v>
      </c>
    </row>
    <row r="77" spans="1:3" x14ac:dyDescent="0.25">
      <c r="A77" s="91">
        <v>66</v>
      </c>
      <c r="B77" s="92">
        <v>16.72</v>
      </c>
      <c r="C77" s="92">
        <v>16.72</v>
      </c>
    </row>
    <row r="78" spans="1:3" x14ac:dyDescent="0.25">
      <c r="A78" s="91">
        <v>67</v>
      </c>
      <c r="B78" s="92">
        <v>16.559999999999999</v>
      </c>
      <c r="C78" s="92">
        <v>16.559999999999999</v>
      </c>
    </row>
    <row r="79" spans="1:3" x14ac:dyDescent="0.25">
      <c r="A79" s="91">
        <v>68</v>
      </c>
      <c r="B79" s="92">
        <v>15.91</v>
      </c>
      <c r="C79" s="92">
        <v>15.91</v>
      </c>
    </row>
    <row r="80" spans="1:3" x14ac:dyDescent="0.25">
      <c r="A80" s="91">
        <v>69</v>
      </c>
      <c r="B80" s="92">
        <v>15.26</v>
      </c>
      <c r="C80" s="92">
        <v>15.26</v>
      </c>
    </row>
    <row r="81" spans="1:3" x14ac:dyDescent="0.25">
      <c r="A81" s="91">
        <v>70</v>
      </c>
      <c r="B81" s="92">
        <v>14.6</v>
      </c>
      <c r="C81" s="92">
        <v>14.6</v>
      </c>
    </row>
    <row r="82" spans="1:3" x14ac:dyDescent="0.25">
      <c r="A82" s="91">
        <v>71</v>
      </c>
      <c r="B82" s="92">
        <v>13.95</v>
      </c>
      <c r="C82" s="92">
        <v>13.95</v>
      </c>
    </row>
    <row r="83" spans="1:3" x14ac:dyDescent="0.25">
      <c r="A83" s="91">
        <v>72</v>
      </c>
      <c r="B83" s="92">
        <v>13.29</v>
      </c>
      <c r="C83" s="92">
        <v>13.29</v>
      </c>
    </row>
    <row r="84" spans="1:3" x14ac:dyDescent="0.25">
      <c r="A84" s="91">
        <v>73</v>
      </c>
      <c r="B84" s="92">
        <v>12.64</v>
      </c>
      <c r="C84" s="92">
        <v>12.64</v>
      </c>
    </row>
    <row r="85" spans="1:3" x14ac:dyDescent="0.25">
      <c r="A85" s="91">
        <v>74</v>
      </c>
      <c r="B85" s="92">
        <v>12</v>
      </c>
      <c r="C85" s="92">
        <v>12</v>
      </c>
    </row>
    <row r="86" spans="1:3" x14ac:dyDescent="0.25">
      <c r="A86" s="91">
        <v>75</v>
      </c>
      <c r="B86" s="92">
        <v>11.35</v>
      </c>
      <c r="C86" s="92">
        <v>11.35</v>
      </c>
    </row>
    <row r="87" spans="1:3" x14ac:dyDescent="0.25">
      <c r="A87" s="91">
        <v>76</v>
      </c>
      <c r="B87" s="92">
        <v>10.72</v>
      </c>
      <c r="C87" s="92">
        <v>10.72</v>
      </c>
    </row>
    <row r="88" spans="1:3" x14ac:dyDescent="0.25">
      <c r="A88" s="91">
        <v>77</v>
      </c>
      <c r="B88" s="92">
        <v>10.09</v>
      </c>
      <c r="C88" s="92">
        <v>10.09</v>
      </c>
    </row>
    <row r="89" spans="1:3" x14ac:dyDescent="0.25">
      <c r="A89" s="91">
        <v>78</v>
      </c>
      <c r="B89" s="92">
        <v>9.4700000000000006</v>
      </c>
      <c r="C89" s="92">
        <v>9.4700000000000006</v>
      </c>
    </row>
    <row r="90" spans="1:3" x14ac:dyDescent="0.25">
      <c r="A90" s="91">
        <v>79</v>
      </c>
      <c r="B90" s="92">
        <v>8.86</v>
      </c>
      <c r="C90" s="92">
        <v>8.86</v>
      </c>
    </row>
    <row r="91" spans="1:3" x14ac:dyDescent="0.25">
      <c r="A91" s="91">
        <v>80</v>
      </c>
      <c r="B91" s="92">
        <v>8.27</v>
      </c>
      <c r="C91" s="92">
        <v>8.27</v>
      </c>
    </row>
    <row r="92" spans="1:3" x14ac:dyDescent="0.25">
      <c r="A92" s="91">
        <v>81</v>
      </c>
      <c r="B92" s="92">
        <v>7.7</v>
      </c>
      <c r="C92" s="92">
        <v>7.7</v>
      </c>
    </row>
    <row r="93" spans="1:3" x14ac:dyDescent="0.25">
      <c r="A93" s="91">
        <v>82</v>
      </c>
      <c r="B93" s="92">
        <v>7.15</v>
      </c>
      <c r="C93" s="92">
        <v>7.15</v>
      </c>
    </row>
    <row r="94" spans="1:3" x14ac:dyDescent="0.25">
      <c r="A94" s="91">
        <v>83</v>
      </c>
      <c r="B94" s="92">
        <v>6.62</v>
      </c>
      <c r="C94" s="92">
        <v>6.62</v>
      </c>
    </row>
    <row r="95" spans="1:3" x14ac:dyDescent="0.25">
      <c r="A95" s="91">
        <v>84</v>
      </c>
      <c r="B95" s="92">
        <v>6.12</v>
      </c>
      <c r="C95" s="92">
        <v>6.12</v>
      </c>
    </row>
    <row r="96" spans="1:3" x14ac:dyDescent="0.25">
      <c r="A96" s="91">
        <v>85</v>
      </c>
      <c r="B96" s="92">
        <v>5.63</v>
      </c>
      <c r="C96" s="92">
        <v>5.63</v>
      </c>
    </row>
    <row r="97" spans="1:3" x14ac:dyDescent="0.25">
      <c r="A97" s="91">
        <v>86</v>
      </c>
      <c r="B97" s="92">
        <v>5.18</v>
      </c>
      <c r="C97" s="92">
        <v>5.18</v>
      </c>
    </row>
    <row r="98" spans="1:3" x14ac:dyDescent="0.25">
      <c r="A98" s="91">
        <v>87</v>
      </c>
      <c r="B98" s="92">
        <v>4.75</v>
      </c>
      <c r="C98" s="92">
        <v>4.75</v>
      </c>
    </row>
    <row r="99" spans="1:3" x14ac:dyDescent="0.25">
      <c r="A99" s="91">
        <v>88</v>
      </c>
      <c r="B99" s="92">
        <v>4.3499999999999996</v>
      </c>
      <c r="C99" s="92">
        <v>4.3499999999999996</v>
      </c>
    </row>
    <row r="100" spans="1:3" x14ac:dyDescent="0.25">
      <c r="A100" s="91">
        <v>89</v>
      </c>
      <c r="B100" s="92">
        <v>3.98</v>
      </c>
      <c r="C100" s="92">
        <v>3.98</v>
      </c>
    </row>
    <row r="101" spans="1:3" x14ac:dyDescent="0.25">
      <c r="A101" s="91">
        <v>90</v>
      </c>
      <c r="B101" s="92">
        <v>3.64</v>
      </c>
      <c r="C101" s="92">
        <v>3.64</v>
      </c>
    </row>
    <row r="102" spans="1:3" x14ac:dyDescent="0.25">
      <c r="A102" s="91">
        <v>91</v>
      </c>
      <c r="B102" s="92">
        <v>3.33</v>
      </c>
      <c r="C102" s="92">
        <v>3.33</v>
      </c>
    </row>
    <row r="103" spans="1:3" x14ac:dyDescent="0.25">
      <c r="A103" s="91">
        <v>92</v>
      </c>
      <c r="B103" s="92">
        <v>3.04</v>
      </c>
      <c r="C103" s="92">
        <v>3.04</v>
      </c>
    </row>
    <row r="104" spans="1:3" x14ac:dyDescent="0.25">
      <c r="A104" s="91">
        <v>93</v>
      </c>
      <c r="B104" s="92">
        <v>2.79</v>
      </c>
      <c r="C104" s="92">
        <v>2.79</v>
      </c>
    </row>
    <row r="105" spans="1:3" x14ac:dyDescent="0.25">
      <c r="A105" s="91">
        <v>94</v>
      </c>
      <c r="B105" s="92">
        <v>2.5499999999999998</v>
      </c>
      <c r="C105" s="92">
        <v>2.5499999999999998</v>
      </c>
    </row>
    <row r="106" spans="1:3" x14ac:dyDescent="0.25">
      <c r="A106" s="91">
        <v>95</v>
      </c>
      <c r="B106" s="92">
        <v>2.34</v>
      </c>
      <c r="C106" s="92">
        <v>2.34</v>
      </c>
    </row>
  </sheetData>
  <sheetProtection algorithmName="SHA-512" hashValue="nPA5z/p/6A47sxHI5DazcZY70AL2NO3TxyUX3UPCsNtWf+rqD0K35CrJfvxsIcoSy9Y6Ol9KXV7959pxP7vbuQ==" saltValue="CPjl9sKvzHlWIon9ZzUGyQ==" spinCount="100000" sheet="1" objects="1" scenarios="1"/>
  <conditionalFormatting sqref="A26:A106">
    <cfRule type="expression" dxfId="1017" priority="23" stopIfTrue="1">
      <formula>MOD(ROW(),2)=0</formula>
    </cfRule>
    <cfRule type="expression" dxfId="1016" priority="24" stopIfTrue="1">
      <formula>MOD(ROW(),2)&lt;&gt;0</formula>
    </cfRule>
  </conditionalFormatting>
  <conditionalFormatting sqref="B26:C106">
    <cfRule type="expression" dxfId="1015" priority="25" stopIfTrue="1">
      <formula>MOD(ROW(),2)=0</formula>
    </cfRule>
    <cfRule type="expression" dxfId="1014" priority="26" stopIfTrue="1">
      <formula>MOD(ROW(),2)&lt;&gt;0</formula>
    </cfRule>
  </conditionalFormatting>
  <conditionalFormatting sqref="A6:A21">
    <cfRule type="expression" dxfId="1013" priority="17" stopIfTrue="1">
      <formula>MOD(ROW(),2)=0</formula>
    </cfRule>
    <cfRule type="expression" dxfId="1012" priority="18" stopIfTrue="1">
      <formula>MOD(ROW(),2)&lt;&gt;0</formula>
    </cfRule>
  </conditionalFormatting>
  <conditionalFormatting sqref="B6:C16">
    <cfRule type="expression" dxfId="1011" priority="9" stopIfTrue="1">
      <formula>MOD(ROW(),2)=0</formula>
    </cfRule>
    <cfRule type="expression" dxfId="1010" priority="10" stopIfTrue="1">
      <formula>MOD(ROW(),2)&lt;&gt;0</formula>
    </cfRule>
  </conditionalFormatting>
  <conditionalFormatting sqref="B18:C18 B17">
    <cfRule type="expression" dxfId="1009" priority="11" stopIfTrue="1">
      <formula>MOD(ROW(),2)=0</formula>
    </cfRule>
    <cfRule type="expression" dxfId="1008" priority="12" stopIfTrue="1">
      <formula>MOD(ROW(),2)&lt;&gt;0</formula>
    </cfRule>
  </conditionalFormatting>
  <conditionalFormatting sqref="C17">
    <cfRule type="expression" dxfId="1007" priority="7" stopIfTrue="1">
      <formula>MOD(ROW(),2)=0</formula>
    </cfRule>
    <cfRule type="expression" dxfId="1006" priority="8" stopIfTrue="1">
      <formula>MOD(ROW(),2)&lt;&gt;0</formula>
    </cfRule>
  </conditionalFormatting>
  <conditionalFormatting sqref="B20:B21">
    <cfRule type="expression" dxfId="1005" priority="3" stopIfTrue="1">
      <formula>MOD(ROW(),2)=0</formula>
    </cfRule>
    <cfRule type="expression" dxfId="1004" priority="4" stopIfTrue="1">
      <formula>MOD(ROW(),2)&lt;&gt;0</formula>
    </cfRule>
  </conditionalFormatting>
  <conditionalFormatting sqref="C19:C21">
    <cfRule type="expression" dxfId="1003" priority="5" stopIfTrue="1">
      <formula>MOD(ROW(),2)=0</formula>
    </cfRule>
    <cfRule type="expression" dxfId="1002" priority="6" stopIfTrue="1">
      <formula>MOD(ROW(),2)&lt;&gt;0</formula>
    </cfRule>
  </conditionalFormatting>
  <conditionalFormatting sqref="B19">
    <cfRule type="expression" dxfId="1001" priority="1" stopIfTrue="1">
      <formula>MOD(ROW(),2)=0</formula>
    </cfRule>
    <cfRule type="expression" dxfId="1000" priority="2" stopIfTrue="1">
      <formula>MOD(ROW(),2)&lt;&gt;0</formula>
    </cfRule>
  </conditionalFormatting>
  <hyperlinks>
    <hyperlink ref="B24" location="Assumptions!A1" display="Assumptions" xr:uid="{D8486D47-1CA7-4AD1-B8BA-4DDC0544FD8C}"/>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codeName="Sheet83"/>
  <dimension ref="A1:K106"/>
  <sheetViews>
    <sheetView showGridLines="0" zoomScale="85" zoomScaleNormal="85" workbookViewId="0">
      <selection activeCell="A4" sqref="A4"/>
    </sheetView>
  </sheetViews>
  <sheetFormatPr defaultColWidth="10" defaultRowHeight="12.5" x14ac:dyDescent="0.25"/>
  <cols>
    <col min="1" max="1" width="31.6328125" style="28" customWidth="1"/>
    <col min="2" max="3" width="22.6328125" style="28" customWidth="1"/>
    <col min="4" max="4" width="10" style="28" customWidth="1"/>
    <col min="5"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Pension credit - x-333</v>
      </c>
      <c r="B3" s="43"/>
      <c r="C3" s="43"/>
      <c r="D3" s="43"/>
      <c r="E3" s="43"/>
      <c r="F3" s="43"/>
      <c r="G3" s="43"/>
      <c r="H3" s="43"/>
      <c r="I3" s="43"/>
    </row>
    <row r="4" spans="1:11" x14ac:dyDescent="0.25">
      <c r="A4" s="45"/>
    </row>
    <row r="6" spans="1:11" ht="13" x14ac:dyDescent="0.3">
      <c r="A6" s="107" t="s">
        <v>606</v>
      </c>
      <c r="B6" s="78" t="s">
        <v>607</v>
      </c>
      <c r="C6" s="78"/>
    </row>
    <row r="7" spans="1:11" x14ac:dyDescent="0.25">
      <c r="A7" s="108" t="s">
        <v>273</v>
      </c>
      <c r="B7" s="79" t="s">
        <v>72</v>
      </c>
      <c r="C7" s="79"/>
    </row>
    <row r="8" spans="1:11" x14ac:dyDescent="0.25">
      <c r="A8" s="108" t="s">
        <v>274</v>
      </c>
      <c r="B8" s="79">
        <v>2015</v>
      </c>
      <c r="C8" s="79"/>
    </row>
    <row r="9" spans="1:11" x14ac:dyDescent="0.25">
      <c r="A9" s="108" t="s">
        <v>275</v>
      </c>
      <c r="B9" s="79" t="s">
        <v>395</v>
      </c>
      <c r="C9" s="79"/>
    </row>
    <row r="10" spans="1:11" ht="25" x14ac:dyDescent="0.25">
      <c r="A10" s="108" t="s">
        <v>6</v>
      </c>
      <c r="B10" s="79" t="s">
        <v>457</v>
      </c>
      <c r="C10" s="79"/>
    </row>
    <row r="11" spans="1:11" x14ac:dyDescent="0.25">
      <c r="A11" s="108" t="s">
        <v>276</v>
      </c>
      <c r="B11" s="79" t="s">
        <v>397</v>
      </c>
      <c r="C11" s="79"/>
    </row>
    <row r="12" spans="1:11" x14ac:dyDescent="0.25">
      <c r="A12" s="108" t="s">
        <v>277</v>
      </c>
      <c r="B12" s="79" t="s">
        <v>290</v>
      </c>
      <c r="C12" s="79"/>
    </row>
    <row r="13" spans="1:11" x14ac:dyDescent="0.25">
      <c r="A13" s="108" t="s">
        <v>614</v>
      </c>
      <c r="B13" s="79">
        <v>0</v>
      </c>
      <c r="C13" s="79"/>
    </row>
    <row r="14" spans="1:11" x14ac:dyDescent="0.25">
      <c r="A14" s="108" t="s">
        <v>279</v>
      </c>
      <c r="B14" s="79">
        <v>333</v>
      </c>
      <c r="C14" s="79"/>
    </row>
    <row r="15" spans="1:11" x14ac:dyDescent="0.25">
      <c r="A15" s="108" t="s">
        <v>617</v>
      </c>
      <c r="B15" s="79">
        <v>333</v>
      </c>
      <c r="C15" s="79"/>
    </row>
    <row r="16" spans="1:11" x14ac:dyDescent="0.25">
      <c r="A16" s="108" t="s">
        <v>281</v>
      </c>
      <c r="B16" s="79" t="s">
        <v>459</v>
      </c>
      <c r="C16" s="79"/>
    </row>
    <row r="17" spans="1:3" x14ac:dyDescent="0.25">
      <c r="A17" s="108" t="s">
        <v>282</v>
      </c>
      <c r="B17" s="203"/>
      <c r="C17" s="203"/>
    </row>
    <row r="18" spans="1:3" x14ac:dyDescent="0.25">
      <c r="A18" s="108" t="s">
        <v>283</v>
      </c>
      <c r="B18" s="142" t="str">
        <f>"24 May 2023"</f>
        <v>24 May 2023</v>
      </c>
      <c r="C18" s="79"/>
    </row>
    <row r="19" spans="1:3" x14ac:dyDescent="0.25">
      <c r="A19" s="108" t="s">
        <v>284</v>
      </c>
      <c r="B19" s="142">
        <v>45014</v>
      </c>
      <c r="C19" s="79"/>
    </row>
    <row r="20" spans="1:3" x14ac:dyDescent="0.25">
      <c r="A20" s="108" t="s">
        <v>285</v>
      </c>
      <c r="B20" s="79" t="s">
        <v>293</v>
      </c>
      <c r="C20" s="79"/>
    </row>
    <row r="21" spans="1:3" x14ac:dyDescent="0.25">
      <c r="A21" s="108" t="s">
        <v>689</v>
      </c>
      <c r="B21" s="79" t="s">
        <v>294</v>
      </c>
      <c r="C21" s="79"/>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90" t="s">
        <v>412</v>
      </c>
      <c r="B26" s="90" t="s">
        <v>709</v>
      </c>
      <c r="C26" s="90" t="s">
        <v>710</v>
      </c>
    </row>
    <row r="27" spans="1:3" x14ac:dyDescent="0.25">
      <c r="A27" s="91">
        <v>16</v>
      </c>
      <c r="B27" s="92">
        <v>7.5</v>
      </c>
      <c r="C27" s="92">
        <v>7.5</v>
      </c>
    </row>
    <row r="28" spans="1:3" x14ac:dyDescent="0.25">
      <c r="A28" s="91">
        <v>17</v>
      </c>
      <c r="B28" s="92">
        <v>7.61</v>
      </c>
      <c r="C28" s="92">
        <v>7.61</v>
      </c>
    </row>
    <row r="29" spans="1:3" x14ac:dyDescent="0.25">
      <c r="A29" s="91">
        <v>18</v>
      </c>
      <c r="B29" s="92">
        <v>7.71</v>
      </c>
      <c r="C29" s="92">
        <v>7.71</v>
      </c>
    </row>
    <row r="30" spans="1:3" x14ac:dyDescent="0.25">
      <c r="A30" s="91">
        <v>19</v>
      </c>
      <c r="B30" s="92">
        <v>7.82</v>
      </c>
      <c r="C30" s="92">
        <v>7.82</v>
      </c>
    </row>
    <row r="31" spans="1:3" x14ac:dyDescent="0.25">
      <c r="A31" s="91">
        <v>20</v>
      </c>
      <c r="B31" s="92">
        <v>7.93</v>
      </c>
      <c r="C31" s="92">
        <v>7.93</v>
      </c>
    </row>
    <row r="32" spans="1:3" x14ac:dyDescent="0.25">
      <c r="A32" s="91">
        <v>21</v>
      </c>
      <c r="B32" s="92">
        <v>8.0399999999999991</v>
      </c>
      <c r="C32" s="92">
        <v>8.0399999999999991</v>
      </c>
    </row>
    <row r="33" spans="1:3" x14ac:dyDescent="0.25">
      <c r="A33" s="91">
        <v>22</v>
      </c>
      <c r="B33" s="92">
        <v>8.15</v>
      </c>
      <c r="C33" s="92">
        <v>8.15</v>
      </c>
    </row>
    <row r="34" spans="1:3" x14ac:dyDescent="0.25">
      <c r="A34" s="91">
        <v>23</v>
      </c>
      <c r="B34" s="92">
        <v>8.27</v>
      </c>
      <c r="C34" s="92">
        <v>8.27</v>
      </c>
    </row>
    <row r="35" spans="1:3" x14ac:dyDescent="0.25">
      <c r="A35" s="91">
        <v>24</v>
      </c>
      <c r="B35" s="92">
        <v>8.3800000000000008</v>
      </c>
      <c r="C35" s="92">
        <v>8.3800000000000008</v>
      </c>
    </row>
    <row r="36" spans="1:3" x14ac:dyDescent="0.25">
      <c r="A36" s="91">
        <v>25</v>
      </c>
      <c r="B36" s="92">
        <v>8.5</v>
      </c>
      <c r="C36" s="92">
        <v>8.5</v>
      </c>
    </row>
    <row r="37" spans="1:3" x14ac:dyDescent="0.25">
      <c r="A37" s="91">
        <v>26</v>
      </c>
      <c r="B37" s="92">
        <v>8.6199999999999992</v>
      </c>
      <c r="C37" s="92">
        <v>8.6199999999999992</v>
      </c>
    </row>
    <row r="38" spans="1:3" x14ac:dyDescent="0.25">
      <c r="A38" s="91">
        <v>27</v>
      </c>
      <c r="B38" s="92">
        <v>8.73</v>
      </c>
      <c r="C38" s="92">
        <v>8.73</v>
      </c>
    </row>
    <row r="39" spans="1:3" x14ac:dyDescent="0.25">
      <c r="A39" s="91">
        <v>28</v>
      </c>
      <c r="B39" s="92">
        <v>8.86</v>
      </c>
      <c r="C39" s="92">
        <v>8.86</v>
      </c>
    </row>
    <row r="40" spans="1:3" x14ac:dyDescent="0.25">
      <c r="A40" s="91">
        <v>29</v>
      </c>
      <c r="B40" s="92">
        <v>8.98</v>
      </c>
      <c r="C40" s="92">
        <v>8.98</v>
      </c>
    </row>
    <row r="41" spans="1:3" x14ac:dyDescent="0.25">
      <c r="A41" s="91">
        <v>30</v>
      </c>
      <c r="B41" s="92">
        <v>9.1</v>
      </c>
      <c r="C41" s="92">
        <v>9.1</v>
      </c>
    </row>
    <row r="42" spans="1:3" x14ac:dyDescent="0.25">
      <c r="A42" s="91">
        <v>31</v>
      </c>
      <c r="B42" s="92">
        <v>9.23</v>
      </c>
      <c r="C42" s="92">
        <v>9.23</v>
      </c>
    </row>
    <row r="43" spans="1:3" x14ac:dyDescent="0.25">
      <c r="A43" s="91">
        <v>32</v>
      </c>
      <c r="B43" s="92">
        <v>9.36</v>
      </c>
      <c r="C43" s="92">
        <v>9.36</v>
      </c>
    </row>
    <row r="44" spans="1:3" x14ac:dyDescent="0.25">
      <c r="A44" s="91">
        <v>33</v>
      </c>
      <c r="B44" s="92">
        <v>9.49</v>
      </c>
      <c r="C44" s="92">
        <v>9.49</v>
      </c>
    </row>
    <row r="45" spans="1:3" x14ac:dyDescent="0.25">
      <c r="A45" s="91">
        <v>34</v>
      </c>
      <c r="B45" s="92">
        <v>9.6199999999999992</v>
      </c>
      <c r="C45" s="92">
        <v>9.6199999999999992</v>
      </c>
    </row>
    <row r="46" spans="1:3" x14ac:dyDescent="0.25">
      <c r="A46" s="91">
        <v>35</v>
      </c>
      <c r="B46" s="92">
        <v>9.76</v>
      </c>
      <c r="C46" s="92">
        <v>9.76</v>
      </c>
    </row>
    <row r="47" spans="1:3" x14ac:dyDescent="0.25">
      <c r="A47" s="91">
        <v>36</v>
      </c>
      <c r="B47" s="92">
        <v>9.89</v>
      </c>
      <c r="C47" s="92">
        <v>9.89</v>
      </c>
    </row>
    <row r="48" spans="1:3" x14ac:dyDescent="0.25">
      <c r="A48" s="91">
        <v>37</v>
      </c>
      <c r="B48" s="92">
        <v>10.029999999999999</v>
      </c>
      <c r="C48" s="92">
        <v>10.029999999999999</v>
      </c>
    </row>
    <row r="49" spans="1:3" x14ac:dyDescent="0.25">
      <c r="A49" s="91">
        <v>38</v>
      </c>
      <c r="B49" s="92">
        <v>10.17</v>
      </c>
      <c r="C49" s="92">
        <v>10.17</v>
      </c>
    </row>
    <row r="50" spans="1:3" x14ac:dyDescent="0.25">
      <c r="A50" s="91">
        <v>39</v>
      </c>
      <c r="B50" s="92">
        <v>10.32</v>
      </c>
      <c r="C50" s="92">
        <v>10.32</v>
      </c>
    </row>
    <row r="51" spans="1:3" x14ac:dyDescent="0.25">
      <c r="A51" s="91">
        <v>40</v>
      </c>
      <c r="B51" s="92">
        <v>10.46</v>
      </c>
      <c r="C51" s="92">
        <v>10.46</v>
      </c>
    </row>
    <row r="52" spans="1:3" x14ac:dyDescent="0.25">
      <c r="A52" s="91">
        <v>41</v>
      </c>
      <c r="B52" s="92">
        <v>10.61</v>
      </c>
      <c r="C52" s="92">
        <v>10.61</v>
      </c>
    </row>
    <row r="53" spans="1:3" x14ac:dyDescent="0.25">
      <c r="A53" s="91">
        <v>42</v>
      </c>
      <c r="B53" s="92">
        <v>10.76</v>
      </c>
      <c r="C53" s="92">
        <v>10.76</v>
      </c>
    </row>
    <row r="54" spans="1:3" x14ac:dyDescent="0.25">
      <c r="A54" s="91">
        <v>43</v>
      </c>
      <c r="B54" s="92">
        <v>10.91</v>
      </c>
      <c r="C54" s="92">
        <v>10.91</v>
      </c>
    </row>
    <row r="55" spans="1:3" x14ac:dyDescent="0.25">
      <c r="A55" s="91">
        <v>44</v>
      </c>
      <c r="B55" s="92">
        <v>11.07</v>
      </c>
      <c r="C55" s="92">
        <v>11.07</v>
      </c>
    </row>
    <row r="56" spans="1:3" x14ac:dyDescent="0.25">
      <c r="A56" s="91">
        <v>45</v>
      </c>
      <c r="B56" s="92">
        <v>11.23</v>
      </c>
      <c r="C56" s="92">
        <v>11.23</v>
      </c>
    </row>
    <row r="57" spans="1:3" x14ac:dyDescent="0.25">
      <c r="A57" s="91">
        <v>46</v>
      </c>
      <c r="B57" s="92">
        <v>11.39</v>
      </c>
      <c r="C57" s="92">
        <v>11.39</v>
      </c>
    </row>
    <row r="58" spans="1:3" x14ac:dyDescent="0.25">
      <c r="A58" s="91">
        <v>47</v>
      </c>
      <c r="B58" s="92">
        <v>11.55</v>
      </c>
      <c r="C58" s="92">
        <v>11.55</v>
      </c>
    </row>
    <row r="59" spans="1:3" x14ac:dyDescent="0.25">
      <c r="A59" s="91">
        <v>48</v>
      </c>
      <c r="B59" s="92">
        <v>11.72</v>
      </c>
      <c r="C59" s="92">
        <v>11.72</v>
      </c>
    </row>
    <row r="60" spans="1:3" x14ac:dyDescent="0.25">
      <c r="A60" s="91">
        <v>49</v>
      </c>
      <c r="B60" s="92">
        <v>11.89</v>
      </c>
      <c r="C60" s="92">
        <v>11.89</v>
      </c>
    </row>
    <row r="61" spans="1:3" x14ac:dyDescent="0.25">
      <c r="A61" s="91">
        <v>50</v>
      </c>
      <c r="B61" s="92">
        <v>12.07</v>
      </c>
      <c r="C61" s="92">
        <v>12.07</v>
      </c>
    </row>
    <row r="62" spans="1:3" x14ac:dyDescent="0.25">
      <c r="A62" s="91">
        <v>51</v>
      </c>
      <c r="B62" s="92">
        <v>12.25</v>
      </c>
      <c r="C62" s="92">
        <v>12.25</v>
      </c>
    </row>
    <row r="63" spans="1:3" x14ac:dyDescent="0.25">
      <c r="A63" s="91">
        <v>52</v>
      </c>
      <c r="B63" s="92">
        <v>12.43</v>
      </c>
      <c r="C63" s="92">
        <v>12.43</v>
      </c>
    </row>
    <row r="64" spans="1:3" x14ac:dyDescent="0.25">
      <c r="A64" s="91">
        <v>53</v>
      </c>
      <c r="B64" s="92">
        <v>12.62</v>
      </c>
      <c r="C64" s="92">
        <v>12.62</v>
      </c>
    </row>
    <row r="65" spans="1:3" x14ac:dyDescent="0.25">
      <c r="A65" s="91">
        <v>54</v>
      </c>
      <c r="B65" s="92">
        <v>12.81</v>
      </c>
      <c r="C65" s="92">
        <v>12.81</v>
      </c>
    </row>
    <row r="66" spans="1:3" x14ac:dyDescent="0.25">
      <c r="A66" s="91">
        <v>55</v>
      </c>
      <c r="B66" s="92">
        <v>13.01</v>
      </c>
      <c r="C66" s="92">
        <v>13.01</v>
      </c>
    </row>
    <row r="67" spans="1:3" x14ac:dyDescent="0.25">
      <c r="A67" s="91">
        <v>56</v>
      </c>
      <c r="B67" s="92">
        <v>13.21</v>
      </c>
      <c r="C67" s="92">
        <v>13.21</v>
      </c>
    </row>
    <row r="68" spans="1:3" x14ac:dyDescent="0.25">
      <c r="A68" s="91">
        <v>57</v>
      </c>
      <c r="B68" s="92">
        <v>13.42</v>
      </c>
      <c r="C68" s="92">
        <v>13.42</v>
      </c>
    </row>
    <row r="69" spans="1:3" x14ac:dyDescent="0.25">
      <c r="A69" s="91">
        <v>58</v>
      </c>
      <c r="B69" s="92">
        <v>13.64</v>
      </c>
      <c r="C69" s="92">
        <v>13.64</v>
      </c>
    </row>
    <row r="70" spans="1:3" x14ac:dyDescent="0.25">
      <c r="A70" s="91">
        <v>59</v>
      </c>
      <c r="B70" s="92">
        <v>13.86</v>
      </c>
      <c r="C70" s="92">
        <v>13.86</v>
      </c>
    </row>
    <row r="71" spans="1:3" x14ac:dyDescent="0.25">
      <c r="A71" s="91">
        <v>60</v>
      </c>
      <c r="B71" s="92">
        <v>14.1</v>
      </c>
      <c r="C71" s="92">
        <v>14.1</v>
      </c>
    </row>
    <row r="72" spans="1:3" x14ac:dyDescent="0.25">
      <c r="A72" s="91">
        <v>61</v>
      </c>
      <c r="B72" s="92">
        <v>14.34</v>
      </c>
      <c r="C72" s="92">
        <v>14.34</v>
      </c>
    </row>
    <row r="73" spans="1:3" x14ac:dyDescent="0.25">
      <c r="A73" s="91">
        <v>62</v>
      </c>
      <c r="B73" s="92">
        <v>14.59</v>
      </c>
      <c r="C73" s="92">
        <v>14.59</v>
      </c>
    </row>
    <row r="74" spans="1:3" x14ac:dyDescent="0.25">
      <c r="A74" s="91">
        <v>63</v>
      </c>
      <c r="B74" s="92">
        <v>14.86</v>
      </c>
      <c r="C74" s="92">
        <v>14.86</v>
      </c>
    </row>
    <row r="75" spans="1:3" x14ac:dyDescent="0.25">
      <c r="A75" s="91">
        <v>64</v>
      </c>
      <c r="B75" s="92">
        <v>15.14</v>
      </c>
      <c r="C75" s="92">
        <v>15.14</v>
      </c>
    </row>
    <row r="76" spans="1:3" x14ac:dyDescent="0.25">
      <c r="A76" s="91">
        <v>65</v>
      </c>
      <c r="B76" s="92">
        <v>15.43</v>
      </c>
      <c r="C76" s="92">
        <v>15.43</v>
      </c>
    </row>
    <row r="77" spans="1:3" x14ac:dyDescent="0.25">
      <c r="A77" s="91">
        <v>66</v>
      </c>
      <c r="B77" s="92">
        <v>15.74</v>
      </c>
      <c r="C77" s="92">
        <v>15.74</v>
      </c>
    </row>
    <row r="78" spans="1:3" x14ac:dyDescent="0.25">
      <c r="A78" s="91">
        <v>67</v>
      </c>
      <c r="B78" s="92">
        <v>16.07</v>
      </c>
      <c r="C78" s="92">
        <v>16.07</v>
      </c>
    </row>
    <row r="79" spans="1:3" x14ac:dyDescent="0.25">
      <c r="A79" s="91">
        <v>68</v>
      </c>
      <c r="B79" s="92">
        <v>15.91</v>
      </c>
      <c r="C79" s="92">
        <v>15.91</v>
      </c>
    </row>
    <row r="80" spans="1:3" x14ac:dyDescent="0.25">
      <c r="A80" s="91">
        <v>69</v>
      </c>
      <c r="B80" s="92">
        <v>15.26</v>
      </c>
      <c r="C80" s="92">
        <v>15.26</v>
      </c>
    </row>
    <row r="81" spans="1:3" x14ac:dyDescent="0.25">
      <c r="A81" s="91">
        <v>70</v>
      </c>
      <c r="B81" s="92">
        <v>14.6</v>
      </c>
      <c r="C81" s="92">
        <v>14.6</v>
      </c>
    </row>
    <row r="82" spans="1:3" x14ac:dyDescent="0.25">
      <c r="A82" s="91">
        <v>71</v>
      </c>
      <c r="B82" s="92">
        <v>13.95</v>
      </c>
      <c r="C82" s="92">
        <v>13.95</v>
      </c>
    </row>
    <row r="83" spans="1:3" x14ac:dyDescent="0.25">
      <c r="A83" s="91">
        <v>72</v>
      </c>
      <c r="B83" s="92">
        <v>13.29</v>
      </c>
      <c r="C83" s="92">
        <v>13.29</v>
      </c>
    </row>
    <row r="84" spans="1:3" x14ac:dyDescent="0.25">
      <c r="A84" s="91">
        <v>73</v>
      </c>
      <c r="B84" s="92">
        <v>12.64</v>
      </c>
      <c r="C84" s="92">
        <v>12.64</v>
      </c>
    </row>
    <row r="85" spans="1:3" x14ac:dyDescent="0.25">
      <c r="A85" s="91">
        <v>74</v>
      </c>
      <c r="B85" s="92">
        <v>12</v>
      </c>
      <c r="C85" s="92">
        <v>12</v>
      </c>
    </row>
    <row r="86" spans="1:3" x14ac:dyDescent="0.25">
      <c r="A86" s="91">
        <v>75</v>
      </c>
      <c r="B86" s="92">
        <v>11.35</v>
      </c>
      <c r="C86" s="92">
        <v>11.35</v>
      </c>
    </row>
    <row r="87" spans="1:3" x14ac:dyDescent="0.25">
      <c r="A87" s="91">
        <v>76</v>
      </c>
      <c r="B87" s="92">
        <v>10.72</v>
      </c>
      <c r="C87" s="92">
        <v>10.72</v>
      </c>
    </row>
    <row r="88" spans="1:3" x14ac:dyDescent="0.25">
      <c r="A88" s="91">
        <v>77</v>
      </c>
      <c r="B88" s="92">
        <v>10.09</v>
      </c>
      <c r="C88" s="92">
        <v>10.09</v>
      </c>
    </row>
    <row r="89" spans="1:3" x14ac:dyDescent="0.25">
      <c r="A89" s="91">
        <v>78</v>
      </c>
      <c r="B89" s="92">
        <v>9.4700000000000006</v>
      </c>
      <c r="C89" s="92">
        <v>9.4700000000000006</v>
      </c>
    </row>
    <row r="90" spans="1:3" x14ac:dyDescent="0.25">
      <c r="A90" s="91">
        <v>79</v>
      </c>
      <c r="B90" s="92">
        <v>8.86</v>
      </c>
      <c r="C90" s="92">
        <v>8.86</v>
      </c>
    </row>
    <row r="91" spans="1:3" x14ac:dyDescent="0.25">
      <c r="A91" s="91">
        <v>80</v>
      </c>
      <c r="B91" s="92">
        <v>8.27</v>
      </c>
      <c r="C91" s="92">
        <v>8.27</v>
      </c>
    </row>
    <row r="92" spans="1:3" x14ac:dyDescent="0.25">
      <c r="A92" s="91">
        <v>81</v>
      </c>
      <c r="B92" s="92">
        <v>7.7</v>
      </c>
      <c r="C92" s="92">
        <v>7.7</v>
      </c>
    </row>
    <row r="93" spans="1:3" x14ac:dyDescent="0.25">
      <c r="A93" s="91">
        <v>82</v>
      </c>
      <c r="B93" s="92">
        <v>7.15</v>
      </c>
      <c r="C93" s="92">
        <v>7.15</v>
      </c>
    </row>
    <row r="94" spans="1:3" x14ac:dyDescent="0.25">
      <c r="A94" s="91">
        <v>83</v>
      </c>
      <c r="B94" s="92">
        <v>6.62</v>
      </c>
      <c r="C94" s="92">
        <v>6.62</v>
      </c>
    </row>
    <row r="95" spans="1:3" x14ac:dyDescent="0.25">
      <c r="A95" s="91">
        <v>84</v>
      </c>
      <c r="B95" s="92">
        <v>6.12</v>
      </c>
      <c r="C95" s="92">
        <v>6.12</v>
      </c>
    </row>
    <row r="96" spans="1:3" x14ac:dyDescent="0.25">
      <c r="A96" s="91">
        <v>85</v>
      </c>
      <c r="B96" s="92">
        <v>5.63</v>
      </c>
      <c r="C96" s="92">
        <v>5.63</v>
      </c>
    </row>
    <row r="97" spans="1:3" x14ac:dyDescent="0.25">
      <c r="A97" s="91">
        <v>86</v>
      </c>
      <c r="B97" s="92">
        <v>5.18</v>
      </c>
      <c r="C97" s="92">
        <v>5.18</v>
      </c>
    </row>
    <row r="98" spans="1:3" x14ac:dyDescent="0.25">
      <c r="A98" s="91">
        <v>87</v>
      </c>
      <c r="B98" s="92">
        <v>4.75</v>
      </c>
      <c r="C98" s="92">
        <v>4.75</v>
      </c>
    </row>
    <row r="99" spans="1:3" x14ac:dyDescent="0.25">
      <c r="A99" s="91">
        <v>88</v>
      </c>
      <c r="B99" s="92">
        <v>4.3499999999999996</v>
      </c>
      <c r="C99" s="92">
        <v>4.3499999999999996</v>
      </c>
    </row>
    <row r="100" spans="1:3" x14ac:dyDescent="0.25">
      <c r="A100" s="91">
        <v>89</v>
      </c>
      <c r="B100" s="92">
        <v>3.98</v>
      </c>
      <c r="C100" s="92">
        <v>3.98</v>
      </c>
    </row>
    <row r="101" spans="1:3" x14ac:dyDescent="0.25">
      <c r="A101" s="91">
        <v>90</v>
      </c>
      <c r="B101" s="92">
        <v>3.64</v>
      </c>
      <c r="C101" s="92">
        <v>3.64</v>
      </c>
    </row>
    <row r="102" spans="1:3" x14ac:dyDescent="0.25">
      <c r="A102" s="91">
        <v>91</v>
      </c>
      <c r="B102" s="92">
        <v>3.33</v>
      </c>
      <c r="C102" s="92">
        <v>3.33</v>
      </c>
    </row>
    <row r="103" spans="1:3" x14ac:dyDescent="0.25">
      <c r="A103" s="91">
        <v>92</v>
      </c>
      <c r="B103" s="92">
        <v>3.04</v>
      </c>
      <c r="C103" s="92">
        <v>3.04</v>
      </c>
    </row>
    <row r="104" spans="1:3" x14ac:dyDescent="0.25">
      <c r="A104" s="91">
        <v>93</v>
      </c>
      <c r="B104" s="92">
        <v>2.79</v>
      </c>
      <c r="C104" s="92">
        <v>2.79</v>
      </c>
    </row>
    <row r="105" spans="1:3" x14ac:dyDescent="0.25">
      <c r="A105" s="91">
        <v>94</v>
      </c>
      <c r="B105" s="92">
        <v>2.5499999999999998</v>
      </c>
      <c r="C105" s="92">
        <v>2.5499999999999998</v>
      </c>
    </row>
    <row r="106" spans="1:3" x14ac:dyDescent="0.25">
      <c r="A106" s="91">
        <v>95</v>
      </c>
      <c r="B106" s="92">
        <v>2.34</v>
      </c>
      <c r="C106" s="92">
        <v>2.34</v>
      </c>
    </row>
  </sheetData>
  <sheetProtection algorithmName="SHA-512" hashValue="kwm2kBBG6/Tg0yJA9NqLbuMopEKXXeFJw4L2HzadYYl8Y/xDRVVyxoqDhwVJJLjSdWpfSz7pV2DqJRhkoBaEzA==" saltValue="fm5bo57BxfdGhDIDgu8NIQ==" spinCount="100000" sheet="1" objects="1" scenarios="1"/>
  <conditionalFormatting sqref="A26:A106">
    <cfRule type="expression" dxfId="999" priority="23" stopIfTrue="1">
      <formula>MOD(ROW(),2)=0</formula>
    </cfRule>
    <cfRule type="expression" dxfId="998" priority="24" stopIfTrue="1">
      <formula>MOD(ROW(),2)&lt;&gt;0</formula>
    </cfRule>
  </conditionalFormatting>
  <conditionalFormatting sqref="B26:C106">
    <cfRule type="expression" dxfId="997" priority="25" stopIfTrue="1">
      <formula>MOD(ROW(),2)=0</formula>
    </cfRule>
    <cfRule type="expression" dxfId="996" priority="26" stopIfTrue="1">
      <formula>MOD(ROW(),2)&lt;&gt;0</formula>
    </cfRule>
  </conditionalFormatting>
  <conditionalFormatting sqref="A6:A21">
    <cfRule type="expression" dxfId="995" priority="17" stopIfTrue="1">
      <formula>MOD(ROW(),2)=0</formula>
    </cfRule>
    <cfRule type="expression" dxfId="994" priority="18" stopIfTrue="1">
      <formula>MOD(ROW(),2)&lt;&gt;0</formula>
    </cfRule>
  </conditionalFormatting>
  <conditionalFormatting sqref="B6:C16">
    <cfRule type="expression" dxfId="993" priority="9" stopIfTrue="1">
      <formula>MOD(ROW(),2)=0</formula>
    </cfRule>
    <cfRule type="expression" dxfId="992" priority="10" stopIfTrue="1">
      <formula>MOD(ROW(),2)&lt;&gt;0</formula>
    </cfRule>
  </conditionalFormatting>
  <conditionalFormatting sqref="B18:C18 B17">
    <cfRule type="expression" dxfId="991" priority="11" stopIfTrue="1">
      <formula>MOD(ROW(),2)=0</formula>
    </cfRule>
    <cfRule type="expression" dxfId="990" priority="12" stopIfTrue="1">
      <formula>MOD(ROW(),2)&lt;&gt;0</formula>
    </cfRule>
  </conditionalFormatting>
  <conditionalFormatting sqref="C17">
    <cfRule type="expression" dxfId="989" priority="7" stopIfTrue="1">
      <formula>MOD(ROW(),2)=0</formula>
    </cfRule>
    <cfRule type="expression" dxfId="988" priority="8" stopIfTrue="1">
      <formula>MOD(ROW(),2)&lt;&gt;0</formula>
    </cfRule>
  </conditionalFormatting>
  <conditionalFormatting sqref="B20:B21">
    <cfRule type="expression" dxfId="987" priority="3" stopIfTrue="1">
      <formula>MOD(ROW(),2)=0</formula>
    </cfRule>
    <cfRule type="expression" dxfId="986" priority="4" stopIfTrue="1">
      <formula>MOD(ROW(),2)&lt;&gt;0</formula>
    </cfRule>
  </conditionalFormatting>
  <conditionalFormatting sqref="C19:C21">
    <cfRule type="expression" dxfId="985" priority="5" stopIfTrue="1">
      <formula>MOD(ROW(),2)=0</formula>
    </cfRule>
    <cfRule type="expression" dxfId="984" priority="6" stopIfTrue="1">
      <formula>MOD(ROW(),2)&lt;&gt;0</formula>
    </cfRule>
  </conditionalFormatting>
  <conditionalFormatting sqref="B19">
    <cfRule type="expression" dxfId="983" priority="1" stopIfTrue="1">
      <formula>MOD(ROW(),2)=0</formula>
    </cfRule>
    <cfRule type="expression" dxfId="982" priority="2" stopIfTrue="1">
      <formula>MOD(ROW(),2)&lt;&gt;0</formula>
    </cfRule>
  </conditionalFormatting>
  <hyperlinks>
    <hyperlink ref="B24" location="Assumptions!A1" display="Assumptions" xr:uid="{629CAB1F-DED0-49E2-9A8D-C97AD6FB0C81}"/>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codeName="Sheet99"/>
  <dimension ref="A1:P59"/>
  <sheetViews>
    <sheetView showGridLines="0" zoomScale="85" zoomScaleNormal="85" workbookViewId="0">
      <selection activeCell="A4" sqref="A4"/>
    </sheetView>
  </sheetViews>
  <sheetFormatPr defaultColWidth="10" defaultRowHeight="12.5" x14ac:dyDescent="0.25"/>
  <cols>
    <col min="1" max="1" width="31.6328125" style="28" customWidth="1"/>
    <col min="2" max="17" width="22.6328125" style="28" customWidth="1"/>
    <col min="18" max="16384" width="10" style="28"/>
  </cols>
  <sheetData>
    <row r="1" spans="1:16" ht="20" x14ac:dyDescent="0.4">
      <c r="A1" s="40" t="s">
        <v>0</v>
      </c>
      <c r="B1" s="41"/>
      <c r="C1" s="41"/>
      <c r="D1" s="41"/>
      <c r="E1" s="41"/>
      <c r="F1" s="41"/>
      <c r="G1" s="41"/>
      <c r="H1" s="41"/>
      <c r="I1" s="41"/>
      <c r="K1" s="84"/>
    </row>
    <row r="2" spans="1:16" ht="15.5" x14ac:dyDescent="0.35">
      <c r="A2" s="42" t="str">
        <f>IF(title="&gt; Enter workbook title here","Enter workbook title in Cover sheet",title)</f>
        <v>Police_S - Consolidated Factor Spreadsheet</v>
      </c>
      <c r="B2" s="43"/>
      <c r="C2" s="43"/>
      <c r="D2" s="43"/>
      <c r="E2" s="43"/>
      <c r="F2" s="43"/>
      <c r="G2" s="43"/>
      <c r="H2" s="43"/>
      <c r="I2" s="43"/>
    </row>
    <row r="3" spans="1:16" ht="15.5" x14ac:dyDescent="0.35">
      <c r="A3" s="156" t="str">
        <f>TABLE_FACTOR_TYPE_1&amp;" - x-"&amp;TABLE_SERIES_NUMBER_1</f>
        <v>Pension Debit - x-334</v>
      </c>
      <c r="B3" s="43"/>
      <c r="C3" s="43"/>
      <c r="D3" s="43"/>
      <c r="E3" s="43"/>
      <c r="F3" s="43"/>
      <c r="G3" s="43"/>
      <c r="H3" s="43"/>
      <c r="I3" s="43"/>
    </row>
    <row r="4" spans="1:16" x14ac:dyDescent="0.25">
      <c r="A4" s="45"/>
    </row>
    <row r="6" spans="1:16" ht="13" x14ac:dyDescent="0.3">
      <c r="A6" s="76" t="s">
        <v>606</v>
      </c>
      <c r="B6" s="78" t="s">
        <v>607</v>
      </c>
      <c r="C6" s="78"/>
      <c r="D6" s="109"/>
      <c r="E6" s="109"/>
      <c r="F6" s="109"/>
      <c r="G6" s="109"/>
      <c r="H6" s="109"/>
      <c r="I6" s="109"/>
      <c r="J6" s="109"/>
      <c r="K6" s="109"/>
      <c r="L6" s="109"/>
      <c r="M6" s="109"/>
      <c r="N6" s="109"/>
      <c r="O6" s="109"/>
      <c r="P6" s="109"/>
    </row>
    <row r="7" spans="1:16" x14ac:dyDescent="0.25">
      <c r="A7" s="77" t="s">
        <v>273</v>
      </c>
      <c r="B7" s="79" t="s">
        <v>72</v>
      </c>
      <c r="C7" s="79"/>
      <c r="D7" s="109"/>
      <c r="E7" s="109"/>
      <c r="F7" s="109"/>
      <c r="G7" s="109"/>
      <c r="H7" s="109"/>
      <c r="I7" s="109"/>
      <c r="J7" s="109"/>
      <c r="K7" s="109"/>
      <c r="L7" s="109"/>
      <c r="M7" s="109"/>
      <c r="N7" s="109"/>
      <c r="O7" s="109"/>
      <c r="P7" s="109"/>
    </row>
    <row r="8" spans="1:16" x14ac:dyDescent="0.25">
      <c r="A8" s="77" t="s">
        <v>274</v>
      </c>
      <c r="B8" s="79">
        <v>2015</v>
      </c>
      <c r="C8" s="79"/>
      <c r="D8" s="109"/>
      <c r="E8" s="109"/>
      <c r="F8" s="109"/>
      <c r="G8" s="109"/>
      <c r="H8" s="109"/>
      <c r="I8" s="109"/>
      <c r="J8" s="109"/>
      <c r="K8" s="109"/>
      <c r="L8" s="109"/>
      <c r="M8" s="109"/>
      <c r="N8" s="109"/>
      <c r="O8" s="109"/>
      <c r="P8" s="109"/>
    </row>
    <row r="9" spans="1:16" x14ac:dyDescent="0.25">
      <c r="A9" s="77" t="s">
        <v>275</v>
      </c>
      <c r="B9" s="79" t="s">
        <v>400</v>
      </c>
      <c r="C9" s="79"/>
      <c r="D9" s="109"/>
      <c r="E9" s="109"/>
      <c r="F9" s="109"/>
      <c r="G9" s="109"/>
      <c r="H9" s="109"/>
      <c r="I9" s="109"/>
      <c r="J9" s="109"/>
      <c r="K9" s="109"/>
      <c r="L9" s="109"/>
      <c r="M9" s="109"/>
      <c r="N9" s="109"/>
      <c r="O9" s="109"/>
      <c r="P9" s="109"/>
    </row>
    <row r="10" spans="1:16" ht="25" x14ac:dyDescent="0.25">
      <c r="A10" s="77" t="s">
        <v>6</v>
      </c>
      <c r="B10" s="79" t="s">
        <v>460</v>
      </c>
      <c r="C10" s="79"/>
      <c r="D10" s="109"/>
      <c r="E10" s="109"/>
      <c r="F10" s="109"/>
      <c r="G10" s="109"/>
      <c r="H10" s="109"/>
      <c r="I10" s="109"/>
      <c r="J10" s="109"/>
      <c r="K10" s="109"/>
      <c r="L10" s="109"/>
      <c r="M10" s="109"/>
      <c r="N10" s="109"/>
      <c r="O10" s="109"/>
      <c r="P10" s="109"/>
    </row>
    <row r="11" spans="1:16" x14ac:dyDescent="0.25">
      <c r="A11" s="77" t="s">
        <v>276</v>
      </c>
      <c r="B11" s="79" t="s">
        <v>308</v>
      </c>
      <c r="C11" s="79"/>
      <c r="D11" s="109"/>
      <c r="E11" s="109"/>
      <c r="F11" s="109"/>
      <c r="G11" s="109"/>
      <c r="H11" s="109"/>
      <c r="I11" s="109"/>
      <c r="J11" s="109"/>
      <c r="K11" s="109"/>
      <c r="L11" s="109"/>
      <c r="M11" s="109"/>
      <c r="N11" s="109"/>
      <c r="O11" s="109"/>
      <c r="P11" s="109"/>
    </row>
    <row r="12" spans="1:16" x14ac:dyDescent="0.25">
      <c r="A12" s="77" t="s">
        <v>277</v>
      </c>
      <c r="B12" s="79" t="s">
        <v>461</v>
      </c>
      <c r="C12" s="79"/>
      <c r="D12" s="109"/>
      <c r="E12" s="109"/>
      <c r="F12" s="109"/>
      <c r="G12" s="109"/>
      <c r="H12" s="109"/>
      <c r="I12" s="109"/>
      <c r="J12" s="109"/>
      <c r="K12" s="109"/>
      <c r="L12" s="109"/>
      <c r="M12" s="109"/>
      <c r="N12" s="109"/>
      <c r="O12" s="109"/>
      <c r="P12" s="109"/>
    </row>
    <row r="13" spans="1:16" x14ac:dyDescent="0.25">
      <c r="A13" s="77" t="s">
        <v>614</v>
      </c>
      <c r="B13" s="79">
        <v>0</v>
      </c>
      <c r="C13" s="79"/>
      <c r="D13" s="109"/>
      <c r="E13" s="109"/>
      <c r="F13" s="109"/>
      <c r="G13" s="109"/>
      <c r="H13" s="109"/>
      <c r="I13" s="109"/>
      <c r="J13" s="109"/>
      <c r="K13" s="109"/>
      <c r="L13" s="109"/>
      <c r="M13" s="109"/>
      <c r="N13" s="109"/>
      <c r="O13" s="109"/>
      <c r="P13" s="109"/>
    </row>
    <row r="14" spans="1:16" x14ac:dyDescent="0.25">
      <c r="A14" s="77" t="s">
        <v>279</v>
      </c>
      <c r="B14" s="79">
        <v>334</v>
      </c>
      <c r="C14" s="79"/>
      <c r="D14" s="109"/>
      <c r="E14" s="109"/>
      <c r="F14" s="109"/>
      <c r="G14" s="109"/>
      <c r="H14" s="109"/>
      <c r="I14" s="109"/>
      <c r="J14" s="109"/>
      <c r="K14" s="109"/>
      <c r="L14" s="109"/>
      <c r="M14" s="109"/>
      <c r="N14" s="109"/>
      <c r="O14" s="109"/>
      <c r="P14" s="109"/>
    </row>
    <row r="15" spans="1:16" x14ac:dyDescent="0.25">
      <c r="A15" s="77" t="s">
        <v>617</v>
      </c>
      <c r="B15" s="79">
        <v>334</v>
      </c>
      <c r="C15" s="79"/>
      <c r="D15" s="109"/>
      <c r="E15" s="109"/>
      <c r="F15" s="109"/>
      <c r="G15" s="109"/>
      <c r="H15" s="109"/>
      <c r="I15" s="109"/>
      <c r="J15" s="109"/>
      <c r="K15" s="109"/>
      <c r="L15" s="109"/>
      <c r="M15" s="109"/>
      <c r="N15" s="109"/>
      <c r="O15" s="109"/>
      <c r="P15" s="109"/>
    </row>
    <row r="16" spans="1:16" x14ac:dyDescent="0.25">
      <c r="A16" s="77" t="s">
        <v>281</v>
      </c>
      <c r="B16" s="79" t="s">
        <v>463</v>
      </c>
      <c r="C16" s="79"/>
      <c r="D16" s="109"/>
      <c r="E16" s="109"/>
      <c r="F16" s="109"/>
      <c r="G16" s="109"/>
      <c r="H16" s="109"/>
      <c r="I16" s="109"/>
      <c r="J16" s="109"/>
      <c r="K16" s="109"/>
      <c r="L16" s="109"/>
      <c r="M16" s="109"/>
      <c r="N16" s="109"/>
      <c r="O16" s="109"/>
      <c r="P16" s="109"/>
    </row>
    <row r="17" spans="1:16" x14ac:dyDescent="0.25">
      <c r="A17" s="77" t="s">
        <v>282</v>
      </c>
      <c r="B17" s="203"/>
      <c r="C17" s="203"/>
      <c r="D17" s="109"/>
      <c r="E17" s="109"/>
      <c r="F17" s="109"/>
      <c r="G17" s="109"/>
      <c r="H17" s="109"/>
      <c r="I17" s="109"/>
      <c r="J17" s="109"/>
      <c r="K17" s="109"/>
      <c r="L17" s="109"/>
      <c r="M17" s="109"/>
      <c r="N17" s="109"/>
      <c r="O17" s="109"/>
      <c r="P17" s="109"/>
    </row>
    <row r="18" spans="1:16" x14ac:dyDescent="0.25">
      <c r="A18" s="77" t="s">
        <v>283</v>
      </c>
      <c r="B18" s="142" t="str">
        <f>"24 May 2023"</f>
        <v>24 May 2023</v>
      </c>
      <c r="C18" s="79"/>
      <c r="D18" s="109"/>
      <c r="E18" s="109"/>
      <c r="F18" s="109"/>
      <c r="G18" s="109"/>
      <c r="H18" s="109"/>
      <c r="I18" s="109"/>
      <c r="J18" s="109"/>
      <c r="K18" s="109"/>
      <c r="L18" s="109"/>
      <c r="M18" s="109"/>
      <c r="N18" s="109"/>
      <c r="O18" s="109"/>
      <c r="P18" s="109"/>
    </row>
    <row r="19" spans="1:16" x14ac:dyDescent="0.25">
      <c r="A19" s="77" t="s">
        <v>284</v>
      </c>
      <c r="B19" s="142">
        <v>45014</v>
      </c>
      <c r="C19" s="79"/>
      <c r="D19" s="109"/>
      <c r="E19" s="109"/>
      <c r="F19" s="109"/>
      <c r="G19" s="109"/>
      <c r="H19" s="109"/>
      <c r="I19" s="109"/>
      <c r="J19" s="109"/>
      <c r="K19" s="109"/>
      <c r="L19" s="109"/>
      <c r="M19" s="109"/>
      <c r="N19" s="109"/>
      <c r="O19" s="109"/>
      <c r="P19" s="109"/>
    </row>
    <row r="20" spans="1:16" x14ac:dyDescent="0.25">
      <c r="A20" s="77" t="s">
        <v>285</v>
      </c>
      <c r="B20" s="79" t="s">
        <v>293</v>
      </c>
      <c r="C20" s="79"/>
      <c r="D20" s="109"/>
      <c r="E20" s="109"/>
      <c r="F20" s="109"/>
      <c r="G20" s="109"/>
      <c r="H20" s="109"/>
      <c r="I20" s="109"/>
      <c r="J20" s="109"/>
      <c r="K20" s="109"/>
      <c r="L20" s="109"/>
      <c r="M20" s="109"/>
      <c r="N20" s="109"/>
      <c r="O20" s="109"/>
      <c r="P20" s="109"/>
    </row>
    <row r="21" spans="1:16" x14ac:dyDescent="0.25">
      <c r="A21" s="77" t="s">
        <v>689</v>
      </c>
      <c r="B21" s="79" t="s">
        <v>294</v>
      </c>
      <c r="C21" s="79"/>
      <c r="D21" s="109"/>
      <c r="E21" s="109"/>
      <c r="F21" s="109"/>
      <c r="G21" s="109"/>
      <c r="H21" s="109"/>
      <c r="I21" s="109"/>
      <c r="J21" s="109"/>
      <c r="K21" s="109"/>
      <c r="L21" s="109"/>
      <c r="M21" s="109"/>
      <c r="N21" s="109"/>
      <c r="O21" s="109"/>
      <c r="P21" s="109"/>
    </row>
    <row r="23" spans="1:16" x14ac:dyDescent="0.25">
      <c r="B23" s="84" t="str">
        <f>HYPERLINK("#'Factor List'!A1","Back to Factor List")</f>
        <v>Back to Factor List</v>
      </c>
    </row>
    <row r="24" spans="1:16" x14ac:dyDescent="0.25">
      <c r="B24" s="84" t="str">
        <f>HYPERLINK("#'Assumptions'!A1","Assumptions")</f>
        <v>Assumptions</v>
      </c>
    </row>
    <row r="26" spans="1:16" ht="13" x14ac:dyDescent="0.25">
      <c r="A26" s="90" t="s">
        <v>714</v>
      </c>
      <c r="B26" s="90">
        <v>0</v>
      </c>
      <c r="C26" s="90">
        <v>1</v>
      </c>
      <c r="D26" s="90">
        <v>2</v>
      </c>
      <c r="E26" s="90">
        <v>3</v>
      </c>
      <c r="F26" s="90">
        <v>4</v>
      </c>
      <c r="G26" s="90">
        <v>5</v>
      </c>
      <c r="H26" s="90">
        <v>6</v>
      </c>
      <c r="I26" s="90">
        <v>7</v>
      </c>
      <c r="J26" s="90">
        <v>8</v>
      </c>
      <c r="K26" s="90">
        <v>9</v>
      </c>
      <c r="L26" s="90">
        <v>10</v>
      </c>
      <c r="M26" s="90">
        <v>11</v>
      </c>
      <c r="N26" s="90">
        <v>12</v>
      </c>
      <c r="O26" s="90">
        <v>13</v>
      </c>
      <c r="P26" s="90">
        <v>14</v>
      </c>
    </row>
    <row r="27" spans="1:16" x14ac:dyDescent="0.25">
      <c r="A27" s="91">
        <v>0</v>
      </c>
      <c r="B27" s="93">
        <v>1</v>
      </c>
      <c r="C27" s="93">
        <v>0.94199999999999995</v>
      </c>
      <c r="D27" s="93">
        <v>0.89</v>
      </c>
      <c r="E27" s="93">
        <v>0.84199999999999997</v>
      </c>
      <c r="F27" s="93">
        <v>0.79900000000000004</v>
      </c>
      <c r="G27" s="93">
        <v>0.75900000000000001</v>
      </c>
      <c r="H27" s="93">
        <v>0.72199999999999998</v>
      </c>
      <c r="I27" s="93">
        <v>0.68899999999999995</v>
      </c>
      <c r="J27" s="93">
        <v>0.65800000000000003</v>
      </c>
      <c r="K27" s="93">
        <v>0.629</v>
      </c>
      <c r="L27" s="93">
        <v>0.60199999999999998</v>
      </c>
      <c r="M27" s="93">
        <v>0.57699999999999996</v>
      </c>
      <c r="N27" s="93">
        <v>0.55400000000000005</v>
      </c>
      <c r="O27" s="93">
        <v>0.53300000000000003</v>
      </c>
      <c r="P27" s="93">
        <v>0.51300000000000001</v>
      </c>
    </row>
    <row r="28" spans="1:16" x14ac:dyDescent="0.25">
      <c r="A28" s="91">
        <v>1</v>
      </c>
      <c r="B28" s="93">
        <v>0.995</v>
      </c>
      <c r="C28" s="93">
        <v>0.93799999999999994</v>
      </c>
      <c r="D28" s="93">
        <v>0.88600000000000001</v>
      </c>
      <c r="E28" s="93">
        <v>0.83799999999999997</v>
      </c>
      <c r="F28" s="93">
        <v>0.79500000000000004</v>
      </c>
      <c r="G28" s="93">
        <v>0.75600000000000001</v>
      </c>
      <c r="H28" s="93">
        <v>0.71899999999999997</v>
      </c>
      <c r="I28" s="93">
        <v>0.68600000000000005</v>
      </c>
      <c r="J28" s="93">
        <v>0.65500000000000003</v>
      </c>
      <c r="K28" s="93">
        <v>0.627</v>
      </c>
      <c r="L28" s="93">
        <v>0.6</v>
      </c>
      <c r="M28" s="93">
        <v>0.57599999999999996</v>
      </c>
      <c r="N28" s="93">
        <v>0.55300000000000005</v>
      </c>
      <c r="O28" s="93">
        <v>0.53100000000000003</v>
      </c>
      <c r="P28" s="93"/>
    </row>
    <row r="29" spans="1:16" x14ac:dyDescent="0.25">
      <c r="A29" s="91">
        <v>2</v>
      </c>
      <c r="B29" s="93">
        <v>0.99</v>
      </c>
      <c r="C29" s="93">
        <v>0.93300000000000005</v>
      </c>
      <c r="D29" s="93">
        <v>0.88200000000000001</v>
      </c>
      <c r="E29" s="93">
        <v>0.83499999999999996</v>
      </c>
      <c r="F29" s="93">
        <v>0.79200000000000004</v>
      </c>
      <c r="G29" s="93">
        <v>0.753</v>
      </c>
      <c r="H29" s="93">
        <v>0.71699999999999997</v>
      </c>
      <c r="I29" s="93">
        <v>0.68400000000000005</v>
      </c>
      <c r="J29" s="93">
        <v>0.65300000000000002</v>
      </c>
      <c r="K29" s="93">
        <v>0.624</v>
      </c>
      <c r="L29" s="93">
        <v>0.59799999999999998</v>
      </c>
      <c r="M29" s="93">
        <v>0.57399999999999995</v>
      </c>
      <c r="N29" s="93">
        <v>0.55100000000000005</v>
      </c>
      <c r="O29" s="93">
        <v>0.53</v>
      </c>
      <c r="P29" s="93"/>
    </row>
    <row r="30" spans="1:16" x14ac:dyDescent="0.25">
      <c r="A30" s="91">
        <v>3</v>
      </c>
      <c r="B30" s="93">
        <v>0.98599999999999999</v>
      </c>
      <c r="C30" s="93">
        <v>0.92900000000000005</v>
      </c>
      <c r="D30" s="93">
        <v>0.878</v>
      </c>
      <c r="E30" s="93">
        <v>0.83099999999999996</v>
      </c>
      <c r="F30" s="93">
        <v>0.78900000000000003</v>
      </c>
      <c r="G30" s="93">
        <v>0.75</v>
      </c>
      <c r="H30" s="93">
        <v>0.71399999999999997</v>
      </c>
      <c r="I30" s="93">
        <v>0.68100000000000005</v>
      </c>
      <c r="J30" s="93">
        <v>0.65</v>
      </c>
      <c r="K30" s="93">
        <v>0.622</v>
      </c>
      <c r="L30" s="93">
        <v>0.59599999999999997</v>
      </c>
      <c r="M30" s="93">
        <v>0.57199999999999995</v>
      </c>
      <c r="N30" s="93">
        <v>0.54900000000000004</v>
      </c>
      <c r="O30" s="93">
        <v>0.52800000000000002</v>
      </c>
      <c r="P30" s="93"/>
    </row>
    <row r="31" spans="1:16" x14ac:dyDescent="0.25">
      <c r="A31" s="91">
        <v>4</v>
      </c>
      <c r="B31" s="93">
        <v>0.98099999999999998</v>
      </c>
      <c r="C31" s="93">
        <v>0.92500000000000004</v>
      </c>
      <c r="D31" s="93">
        <v>0.874</v>
      </c>
      <c r="E31" s="93">
        <v>0.82799999999999996</v>
      </c>
      <c r="F31" s="93">
        <v>0.78500000000000003</v>
      </c>
      <c r="G31" s="93">
        <v>0.747</v>
      </c>
      <c r="H31" s="93">
        <v>0.71099999999999997</v>
      </c>
      <c r="I31" s="93">
        <v>0.67800000000000005</v>
      </c>
      <c r="J31" s="93">
        <v>0.64800000000000002</v>
      </c>
      <c r="K31" s="93">
        <v>0.62</v>
      </c>
      <c r="L31" s="93">
        <v>0.59399999999999997</v>
      </c>
      <c r="M31" s="93">
        <v>0.56999999999999995</v>
      </c>
      <c r="N31" s="93">
        <v>0.54700000000000004</v>
      </c>
      <c r="O31" s="93">
        <v>0.52600000000000002</v>
      </c>
      <c r="P31" s="93"/>
    </row>
    <row r="32" spans="1:16" x14ac:dyDescent="0.25">
      <c r="A32" s="91">
        <v>5</v>
      </c>
      <c r="B32" s="93">
        <v>0.97599999999999998</v>
      </c>
      <c r="C32" s="93">
        <v>0.92</v>
      </c>
      <c r="D32" s="93">
        <v>0.87</v>
      </c>
      <c r="E32" s="93">
        <v>0.82399999999999995</v>
      </c>
      <c r="F32" s="93">
        <v>0.78200000000000003</v>
      </c>
      <c r="G32" s="93">
        <v>0.74399999999999999</v>
      </c>
      <c r="H32" s="93">
        <v>0.70799999999999996</v>
      </c>
      <c r="I32" s="93">
        <v>0.67600000000000005</v>
      </c>
      <c r="J32" s="93">
        <v>0.64600000000000002</v>
      </c>
      <c r="K32" s="93">
        <v>0.61799999999999999</v>
      </c>
      <c r="L32" s="93">
        <v>0.59199999999999997</v>
      </c>
      <c r="M32" s="93">
        <v>0.56799999999999995</v>
      </c>
      <c r="N32" s="93">
        <v>0.54500000000000004</v>
      </c>
      <c r="O32" s="93">
        <v>0.52500000000000002</v>
      </c>
      <c r="P32" s="93"/>
    </row>
    <row r="33" spans="1:16" x14ac:dyDescent="0.25">
      <c r="A33" s="91">
        <v>6</v>
      </c>
      <c r="B33" s="93">
        <v>0.97099999999999997</v>
      </c>
      <c r="C33" s="93">
        <v>0.91600000000000004</v>
      </c>
      <c r="D33" s="93">
        <v>0.86599999999999999</v>
      </c>
      <c r="E33" s="93">
        <v>0.82</v>
      </c>
      <c r="F33" s="93">
        <v>0.77900000000000003</v>
      </c>
      <c r="G33" s="93">
        <v>0.74099999999999999</v>
      </c>
      <c r="H33" s="93">
        <v>0.70499999999999996</v>
      </c>
      <c r="I33" s="93">
        <v>0.67300000000000004</v>
      </c>
      <c r="J33" s="93">
        <v>0.64300000000000002</v>
      </c>
      <c r="K33" s="93">
        <v>0.61599999999999999</v>
      </c>
      <c r="L33" s="93">
        <v>0.59</v>
      </c>
      <c r="M33" s="93">
        <v>0.56599999999999995</v>
      </c>
      <c r="N33" s="93">
        <v>0.54400000000000004</v>
      </c>
      <c r="O33" s="93">
        <v>0.52300000000000002</v>
      </c>
      <c r="P33" s="93"/>
    </row>
    <row r="34" spans="1:16" x14ac:dyDescent="0.25">
      <c r="A34" s="91">
        <v>7</v>
      </c>
      <c r="B34" s="93">
        <v>0.96599999999999997</v>
      </c>
      <c r="C34" s="93">
        <v>0.91200000000000003</v>
      </c>
      <c r="D34" s="93">
        <v>0.86199999999999999</v>
      </c>
      <c r="E34" s="93">
        <v>0.81699999999999995</v>
      </c>
      <c r="F34" s="93">
        <v>0.77500000000000002</v>
      </c>
      <c r="G34" s="93">
        <v>0.73799999999999999</v>
      </c>
      <c r="H34" s="93">
        <v>0.70299999999999996</v>
      </c>
      <c r="I34" s="93">
        <v>0.67100000000000004</v>
      </c>
      <c r="J34" s="93">
        <v>0.64100000000000001</v>
      </c>
      <c r="K34" s="93">
        <v>0.61299999999999999</v>
      </c>
      <c r="L34" s="93">
        <v>0.58799999999999997</v>
      </c>
      <c r="M34" s="93">
        <v>0.56399999999999995</v>
      </c>
      <c r="N34" s="93">
        <v>0.54200000000000004</v>
      </c>
      <c r="O34" s="93">
        <v>0.52100000000000002</v>
      </c>
      <c r="P34" s="93"/>
    </row>
    <row r="35" spans="1:16" x14ac:dyDescent="0.25">
      <c r="A35" s="91">
        <v>8</v>
      </c>
      <c r="B35" s="93">
        <v>0.96099999999999997</v>
      </c>
      <c r="C35" s="93">
        <v>0.90700000000000003</v>
      </c>
      <c r="D35" s="93">
        <v>0.85799999999999998</v>
      </c>
      <c r="E35" s="93">
        <v>0.81299999999999994</v>
      </c>
      <c r="F35" s="93">
        <v>0.77200000000000002</v>
      </c>
      <c r="G35" s="93">
        <v>0.73399999999999999</v>
      </c>
      <c r="H35" s="93">
        <v>0.7</v>
      </c>
      <c r="I35" s="93">
        <v>0.66800000000000004</v>
      </c>
      <c r="J35" s="93">
        <v>0.63900000000000001</v>
      </c>
      <c r="K35" s="93">
        <v>0.61099999999999999</v>
      </c>
      <c r="L35" s="93">
        <v>0.58599999999999997</v>
      </c>
      <c r="M35" s="93">
        <v>0.56200000000000006</v>
      </c>
      <c r="N35" s="93">
        <v>0.54</v>
      </c>
      <c r="O35" s="93">
        <v>0.52</v>
      </c>
      <c r="P35" s="93"/>
    </row>
    <row r="36" spans="1:16" x14ac:dyDescent="0.25">
      <c r="A36" s="91">
        <v>9</v>
      </c>
      <c r="B36" s="93">
        <v>0.95699999999999996</v>
      </c>
      <c r="C36" s="93">
        <v>0.90300000000000002</v>
      </c>
      <c r="D36" s="93">
        <v>0.85399999999999998</v>
      </c>
      <c r="E36" s="93">
        <v>0.80900000000000005</v>
      </c>
      <c r="F36" s="93">
        <v>0.76900000000000002</v>
      </c>
      <c r="G36" s="93">
        <v>0.73099999999999998</v>
      </c>
      <c r="H36" s="93">
        <v>0.69699999999999995</v>
      </c>
      <c r="I36" s="93">
        <v>0.66500000000000004</v>
      </c>
      <c r="J36" s="93">
        <v>0.63600000000000001</v>
      </c>
      <c r="K36" s="93">
        <v>0.60899999999999999</v>
      </c>
      <c r="L36" s="93">
        <v>0.58399999999999996</v>
      </c>
      <c r="M36" s="93">
        <v>0.56000000000000005</v>
      </c>
      <c r="N36" s="93">
        <v>0.53800000000000003</v>
      </c>
      <c r="O36" s="93">
        <v>0.51800000000000002</v>
      </c>
      <c r="P36" s="93"/>
    </row>
    <row r="37" spans="1:16" x14ac:dyDescent="0.25">
      <c r="A37" s="91">
        <v>10</v>
      </c>
      <c r="B37" s="93">
        <v>0.95199999999999996</v>
      </c>
      <c r="C37" s="93">
        <v>0.89800000000000002</v>
      </c>
      <c r="D37" s="93">
        <v>0.85</v>
      </c>
      <c r="E37" s="93">
        <v>0.80600000000000005</v>
      </c>
      <c r="F37" s="93">
        <v>0.76500000000000001</v>
      </c>
      <c r="G37" s="93">
        <v>0.72799999999999998</v>
      </c>
      <c r="H37" s="93">
        <v>0.69399999999999995</v>
      </c>
      <c r="I37" s="93">
        <v>0.66300000000000003</v>
      </c>
      <c r="J37" s="93">
        <v>0.63400000000000001</v>
      </c>
      <c r="K37" s="93">
        <v>0.60699999999999998</v>
      </c>
      <c r="L37" s="93">
        <v>0.58199999999999996</v>
      </c>
      <c r="M37" s="93">
        <v>0.55800000000000005</v>
      </c>
      <c r="N37" s="93">
        <v>0.53700000000000003</v>
      </c>
      <c r="O37" s="93">
        <v>0.51700000000000002</v>
      </c>
      <c r="P37" s="93"/>
    </row>
    <row r="38" spans="1:16" x14ac:dyDescent="0.25">
      <c r="A38" s="91">
        <v>11</v>
      </c>
      <c r="B38" s="93">
        <v>0.94699999999999995</v>
      </c>
      <c r="C38" s="93">
        <v>0.89400000000000002</v>
      </c>
      <c r="D38" s="93">
        <v>0.84599999999999997</v>
      </c>
      <c r="E38" s="93">
        <v>0.80200000000000005</v>
      </c>
      <c r="F38" s="93">
        <v>0.76200000000000001</v>
      </c>
      <c r="G38" s="93">
        <v>0.72499999999999998</v>
      </c>
      <c r="H38" s="93">
        <v>0.69099999999999995</v>
      </c>
      <c r="I38" s="93">
        <v>0.66</v>
      </c>
      <c r="J38" s="93">
        <v>0.63100000000000001</v>
      </c>
      <c r="K38" s="93">
        <v>0.60399999999999998</v>
      </c>
      <c r="L38" s="93">
        <v>0.57999999999999996</v>
      </c>
      <c r="M38" s="93">
        <v>0.55600000000000005</v>
      </c>
      <c r="N38" s="93">
        <v>0.53500000000000003</v>
      </c>
      <c r="O38" s="93">
        <v>0.51500000000000001</v>
      </c>
      <c r="P38" s="93"/>
    </row>
    <row r="39" spans="1:16" x14ac:dyDescent="0.25">
      <c r="A39"/>
      <c r="B39"/>
    </row>
    <row r="40" spans="1:16" ht="27.65" customHeight="1" x14ac:dyDescent="0.25">
      <c r="A40"/>
      <c r="B40"/>
    </row>
    <row r="41" spans="1:16" x14ac:dyDescent="0.25">
      <c r="A41"/>
      <c r="B41"/>
    </row>
    <row r="42" spans="1:16" x14ac:dyDescent="0.25">
      <c r="A42"/>
      <c r="B42"/>
    </row>
    <row r="43" spans="1:16" x14ac:dyDescent="0.25">
      <c r="A43"/>
      <c r="B43"/>
    </row>
    <row r="44" spans="1:16" x14ac:dyDescent="0.25">
      <c r="A44"/>
      <c r="B44"/>
    </row>
    <row r="45" spans="1:16" x14ac:dyDescent="0.25">
      <c r="A45"/>
      <c r="B45"/>
    </row>
    <row r="46" spans="1:16" x14ac:dyDescent="0.25">
      <c r="A46"/>
      <c r="B46"/>
    </row>
    <row r="47" spans="1:16" x14ac:dyDescent="0.25">
      <c r="A47"/>
      <c r="B47"/>
    </row>
    <row r="48" spans="1:16"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sheetData>
  <sheetProtection algorithmName="SHA-512" hashValue="nGhEAGkkGXJGumIH5v/EIeN0bLt1sP33qbkdzNJre0LdUSgh2eyPTYfEWefCWz8llEBvsnpmsWvigAlgaPeSTg==" saltValue="wIlxIxgnIWZ3fRibE2C9Eg==" spinCount="100000" sheet="1" objects="1" scenarios="1"/>
  <conditionalFormatting sqref="A26:A38">
    <cfRule type="expression" dxfId="981" priority="27" stopIfTrue="1">
      <formula>MOD(ROW(),2)=0</formula>
    </cfRule>
    <cfRule type="expression" dxfId="980" priority="28" stopIfTrue="1">
      <formula>MOD(ROW(),2)&lt;&gt;0</formula>
    </cfRule>
  </conditionalFormatting>
  <conditionalFormatting sqref="B26:P38">
    <cfRule type="expression" dxfId="979" priority="29" stopIfTrue="1">
      <formula>MOD(ROW(),2)=0</formula>
    </cfRule>
    <cfRule type="expression" dxfId="978" priority="30" stopIfTrue="1">
      <formula>MOD(ROW(),2)&lt;&gt;0</formula>
    </cfRule>
  </conditionalFormatting>
  <conditionalFormatting sqref="A6:A21">
    <cfRule type="expression" dxfId="977" priority="17" stopIfTrue="1">
      <formula>MOD(ROW(),2)=0</formula>
    </cfRule>
    <cfRule type="expression" dxfId="976" priority="18" stopIfTrue="1">
      <formula>MOD(ROW(),2)&lt;&gt;0</formula>
    </cfRule>
  </conditionalFormatting>
  <conditionalFormatting sqref="D6:P21">
    <cfRule type="expression" dxfId="975" priority="19" stopIfTrue="1">
      <formula>MOD(ROW(),2)=0</formula>
    </cfRule>
    <cfRule type="expression" dxfId="974" priority="20" stopIfTrue="1">
      <formula>MOD(ROW(),2)&lt;&gt;0</formula>
    </cfRule>
  </conditionalFormatting>
  <conditionalFormatting sqref="B6:C16">
    <cfRule type="expression" dxfId="973" priority="9" stopIfTrue="1">
      <formula>MOD(ROW(),2)=0</formula>
    </cfRule>
    <cfRule type="expression" dxfId="972" priority="10" stopIfTrue="1">
      <formula>MOD(ROW(),2)&lt;&gt;0</formula>
    </cfRule>
  </conditionalFormatting>
  <conditionalFormatting sqref="B18:C18 B17">
    <cfRule type="expression" dxfId="971" priority="11" stopIfTrue="1">
      <formula>MOD(ROW(),2)=0</formula>
    </cfRule>
    <cfRule type="expression" dxfId="970" priority="12" stopIfTrue="1">
      <formula>MOD(ROW(),2)&lt;&gt;0</formula>
    </cfRule>
  </conditionalFormatting>
  <conditionalFormatting sqref="C17">
    <cfRule type="expression" dxfId="969" priority="7" stopIfTrue="1">
      <formula>MOD(ROW(),2)=0</formula>
    </cfRule>
    <cfRule type="expression" dxfId="968" priority="8" stopIfTrue="1">
      <formula>MOD(ROW(),2)&lt;&gt;0</formula>
    </cfRule>
  </conditionalFormatting>
  <conditionalFormatting sqref="B20:B21">
    <cfRule type="expression" dxfId="967" priority="3" stopIfTrue="1">
      <formula>MOD(ROW(),2)=0</formula>
    </cfRule>
    <cfRule type="expression" dxfId="966" priority="4" stopIfTrue="1">
      <formula>MOD(ROW(),2)&lt;&gt;0</formula>
    </cfRule>
  </conditionalFormatting>
  <conditionalFormatting sqref="C19:C21">
    <cfRule type="expression" dxfId="965" priority="5" stopIfTrue="1">
      <formula>MOD(ROW(),2)=0</formula>
    </cfRule>
    <cfRule type="expression" dxfId="964" priority="6" stopIfTrue="1">
      <formula>MOD(ROW(),2)&lt;&gt;0</formula>
    </cfRule>
  </conditionalFormatting>
  <conditionalFormatting sqref="B19">
    <cfRule type="expression" dxfId="963" priority="1" stopIfTrue="1">
      <formula>MOD(ROW(),2)=0</formula>
    </cfRule>
    <cfRule type="expression" dxfId="962" priority="2" stopIfTrue="1">
      <formula>MOD(ROW(),2)&lt;&gt;0</formula>
    </cfRule>
  </conditionalFormatting>
  <hyperlinks>
    <hyperlink ref="B24" location="Assumptions!A1" display="Assumptions" xr:uid="{46BBB7B8-35CD-49B5-9227-9EFCFE48C126}"/>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8"/>
  <dimension ref="A1:K64"/>
  <sheetViews>
    <sheetView showGridLines="0" topLeftCell="B1" zoomScale="70" zoomScaleNormal="70" workbookViewId="0"/>
  </sheetViews>
  <sheetFormatPr defaultColWidth="10" defaultRowHeight="12.5" x14ac:dyDescent="0.25"/>
  <cols>
    <col min="1" max="1" width="31.6328125" style="28" customWidth="1"/>
    <col min="2" max="2" width="40.453125" style="28" customWidth="1"/>
    <col min="3" max="3" width="10.36328125" style="28" customWidth="1"/>
    <col min="4" max="4" width="10" style="28" customWidth="1"/>
    <col min="5" max="16384" width="10" style="28"/>
  </cols>
  <sheetData>
    <row r="1" spans="1:11" ht="20" x14ac:dyDescent="0.4">
      <c r="A1" s="40" t="s">
        <v>0</v>
      </c>
      <c r="B1" s="41"/>
      <c r="C1" s="41"/>
      <c r="D1" s="41"/>
      <c r="E1" s="41"/>
      <c r="F1" s="41"/>
      <c r="G1" s="41"/>
      <c r="H1" s="41"/>
      <c r="I1" s="41"/>
      <c r="K1" s="84" t="str">
        <f>HYPERLINK("#'Factor List'!A1","Back to Factor List")</f>
        <v>Back to Factor List</v>
      </c>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44" t="str">
        <f>TABLE_FACTOR_TYPE&amp;" - x-"&amp;TABLE_SERIES_NUMBER</f>
        <v>Enter the factor type (which should be consistent with the series header types found on the summary sheet (eg early or late retirement) - x-Enter series number (this reflects the number in the relevant series eg if it’s the first ER/LR factor then it would be "401")</v>
      </c>
      <c r="B3" s="43"/>
      <c r="C3" s="43"/>
      <c r="D3" s="43"/>
      <c r="E3" s="43"/>
      <c r="F3" s="43"/>
      <c r="G3" s="43"/>
      <c r="H3" s="43"/>
      <c r="I3" s="43"/>
    </row>
    <row r="4" spans="1:11" x14ac:dyDescent="0.25">
      <c r="A4" s="45" t="str">
        <f ca="1">CELL("filename",A1)</f>
        <v>https://tris42.sharepoint.com/sites/gad_wrkgrp_actuarial/pspsactuarialwork/Central/Factors &amp; Guidance/2024 Guidance Review/4. Online portal/3. Import data/3. Factor tables/0_client_friendly/Ready to be uploaded/2025-03/[Police Scotland Consolidated Factors 2025-02.xlsm]x-Series Number</v>
      </c>
    </row>
    <row r="6" spans="1:11" ht="13" x14ac:dyDescent="0.25">
      <c r="A6" s="46" t="s">
        <v>606</v>
      </c>
      <c r="B6" s="47" t="s">
        <v>607</v>
      </c>
    </row>
    <row r="7" spans="1:11" x14ac:dyDescent="0.25">
      <c r="A7" s="48" t="s">
        <v>273</v>
      </c>
      <c r="B7" s="50" t="s">
        <v>608</v>
      </c>
    </row>
    <row r="8" spans="1:11" x14ac:dyDescent="0.25">
      <c r="A8" s="48" t="s">
        <v>274</v>
      </c>
      <c r="B8" s="50" t="s">
        <v>609</v>
      </c>
    </row>
    <row r="9" spans="1:11" ht="12.75" customHeight="1" x14ac:dyDescent="0.25">
      <c r="A9" s="48" t="s">
        <v>275</v>
      </c>
      <c r="B9" s="51" t="s">
        <v>610</v>
      </c>
    </row>
    <row r="10" spans="1:11" ht="12.75" customHeight="1" x14ac:dyDescent="0.25">
      <c r="A10" s="48" t="s">
        <v>6</v>
      </c>
      <c r="B10" s="51" t="s">
        <v>611</v>
      </c>
    </row>
    <row r="11" spans="1:11" x14ac:dyDescent="0.25">
      <c r="A11" s="48" t="s">
        <v>276</v>
      </c>
      <c r="B11" s="51" t="s">
        <v>612</v>
      </c>
    </row>
    <row r="12" spans="1:11" x14ac:dyDescent="0.25">
      <c r="A12" s="48" t="s">
        <v>277</v>
      </c>
      <c r="B12" s="49" t="s">
        <v>613</v>
      </c>
    </row>
    <row r="13" spans="1:11" ht="12.75" customHeight="1" x14ac:dyDescent="0.25">
      <c r="A13" s="48" t="s">
        <v>614</v>
      </c>
      <c r="B13" s="49" t="s">
        <v>615</v>
      </c>
    </row>
    <row r="14" spans="1:11" ht="12.75" customHeight="1" x14ac:dyDescent="0.25">
      <c r="A14" s="48" t="s">
        <v>279</v>
      </c>
      <c r="B14" s="49" t="s">
        <v>616</v>
      </c>
    </row>
    <row r="15" spans="1:11" x14ac:dyDescent="0.25">
      <c r="A15" s="52" t="s">
        <v>617</v>
      </c>
      <c r="B15" s="95" t="str">
        <f>HYPERLINK("#'Factor List'!A1","Back to Factor List")</f>
        <v>Back to Factor List</v>
      </c>
    </row>
    <row r="16" spans="1:11" ht="25" x14ac:dyDescent="0.25">
      <c r="A16" s="54" t="s">
        <v>281</v>
      </c>
      <c r="B16" s="53" t="s">
        <v>618</v>
      </c>
    </row>
    <row r="17" spans="1:2" ht="52.5" customHeight="1" x14ac:dyDescent="0.25">
      <c r="A17" s="55" t="s">
        <v>619</v>
      </c>
      <c r="B17" s="53" t="s">
        <v>620</v>
      </c>
    </row>
    <row r="18" spans="1:2" ht="25" x14ac:dyDescent="0.25">
      <c r="A18" s="52" t="s">
        <v>283</v>
      </c>
      <c r="B18" s="56" t="s">
        <v>621</v>
      </c>
    </row>
    <row r="19" spans="1:2" x14ac:dyDescent="0.25">
      <c r="A19" s="54" t="s">
        <v>284</v>
      </c>
      <c r="B19" s="56" t="s">
        <v>622</v>
      </c>
    </row>
    <row r="20" spans="1:2" ht="25" x14ac:dyDescent="0.25">
      <c r="A20" s="54" t="s">
        <v>285</v>
      </c>
      <c r="B20" s="56" t="s">
        <v>623</v>
      </c>
    </row>
    <row r="25" spans="1:2" ht="13" x14ac:dyDescent="0.3">
      <c r="A25" s="57" t="s">
        <v>624</v>
      </c>
      <c r="B25" s="58"/>
    </row>
    <row r="26" spans="1:2" ht="13" x14ac:dyDescent="0.3">
      <c r="A26" s="59"/>
      <c r="B26" s="60"/>
    </row>
    <row r="27" spans="1:2" ht="13" x14ac:dyDescent="0.3">
      <c r="A27" s="61"/>
      <c r="B27" s="62"/>
    </row>
    <row r="28" spans="1:2" ht="13" x14ac:dyDescent="0.3">
      <c r="A28" s="59"/>
      <c r="B28" s="60"/>
    </row>
    <row r="29" spans="1:2" x14ac:dyDescent="0.25">
      <c r="A29" s="63"/>
      <c r="B29" s="64"/>
    </row>
    <row r="30" spans="1:2" x14ac:dyDescent="0.25">
      <c r="A30" s="65"/>
      <c r="B30" s="66"/>
    </row>
    <row r="31" spans="1:2" ht="13" x14ac:dyDescent="0.3">
      <c r="A31" s="59"/>
      <c r="B31" s="60"/>
    </row>
    <row r="32" spans="1:2" x14ac:dyDescent="0.25">
      <c r="A32" s="67"/>
      <c r="B32" s="68"/>
    </row>
    <row r="33" spans="1:2" x14ac:dyDescent="0.25">
      <c r="A33" s="67"/>
      <c r="B33" s="68"/>
    </row>
    <row r="34" spans="1:2" x14ac:dyDescent="0.25">
      <c r="A34" s="67"/>
      <c r="B34" s="68"/>
    </row>
    <row r="35" spans="1:2" x14ac:dyDescent="0.25">
      <c r="A35" s="67"/>
      <c r="B35" s="68"/>
    </row>
    <row r="36" spans="1:2" x14ac:dyDescent="0.25">
      <c r="A36" s="67"/>
      <c r="B36" s="68"/>
    </row>
    <row r="37" spans="1:2" x14ac:dyDescent="0.25">
      <c r="A37" s="67"/>
      <c r="B37" s="68"/>
    </row>
    <row r="38" spans="1:2" x14ac:dyDescent="0.25">
      <c r="A38" s="67"/>
      <c r="B38" s="68"/>
    </row>
    <row r="39" spans="1:2" x14ac:dyDescent="0.25">
      <c r="A39" s="67"/>
      <c r="B39" s="68"/>
    </row>
    <row r="40" spans="1:2" x14ac:dyDescent="0.25">
      <c r="A40" s="67"/>
      <c r="B40" s="68"/>
    </row>
    <row r="41" spans="1:2" x14ac:dyDescent="0.25">
      <c r="A41" s="67"/>
      <c r="B41" s="68"/>
    </row>
    <row r="42" spans="1:2" x14ac:dyDescent="0.25">
      <c r="A42" s="63"/>
      <c r="B42" s="64"/>
    </row>
    <row r="43" spans="1:2" ht="39.65" customHeight="1" x14ac:dyDescent="0.25">
      <c r="A43" s="69"/>
      <c r="B43" s="70"/>
    </row>
    <row r="44" spans="1:2" x14ac:dyDescent="0.25">
      <c r="A44" s="63"/>
      <c r="B44" s="64"/>
    </row>
    <row r="45" spans="1:2" ht="27.65" customHeight="1" x14ac:dyDescent="0.25">
      <c r="A45" s="63"/>
      <c r="B45" s="64"/>
    </row>
    <row r="46" spans="1:2" x14ac:dyDescent="0.25">
      <c r="A46" s="63"/>
      <c r="B46" s="64"/>
    </row>
    <row r="47" spans="1:2" x14ac:dyDescent="0.25">
      <c r="A47" s="63"/>
      <c r="B47" s="64"/>
    </row>
    <row r="48" spans="1:2" x14ac:dyDescent="0.25">
      <c r="A48" s="63"/>
      <c r="B48" s="64"/>
    </row>
    <row r="49" spans="1:2" x14ac:dyDescent="0.25">
      <c r="A49" s="63"/>
      <c r="B49" s="64"/>
    </row>
    <row r="50" spans="1:2" x14ac:dyDescent="0.25">
      <c r="A50" s="63"/>
      <c r="B50" s="64"/>
    </row>
    <row r="51" spans="1:2" x14ac:dyDescent="0.25">
      <c r="A51" s="63"/>
      <c r="B51" s="64"/>
    </row>
    <row r="52" spans="1:2" x14ac:dyDescent="0.25">
      <c r="A52" s="63"/>
      <c r="B52" s="64"/>
    </row>
    <row r="53" spans="1:2" x14ac:dyDescent="0.25">
      <c r="A53" s="63"/>
      <c r="B53" s="64"/>
    </row>
    <row r="54" spans="1:2" x14ac:dyDescent="0.25">
      <c r="A54" s="63"/>
      <c r="B54" s="64"/>
    </row>
    <row r="55" spans="1:2" x14ac:dyDescent="0.25">
      <c r="A55" s="63"/>
      <c r="B55" s="64"/>
    </row>
    <row r="56" spans="1:2" x14ac:dyDescent="0.25">
      <c r="A56" s="63"/>
      <c r="B56" s="64"/>
    </row>
    <row r="57" spans="1:2" x14ac:dyDescent="0.25">
      <c r="A57" s="63"/>
      <c r="B57" s="64"/>
    </row>
    <row r="58" spans="1:2" x14ac:dyDescent="0.25">
      <c r="A58" s="63"/>
      <c r="B58" s="64"/>
    </row>
    <row r="59" spans="1:2" x14ac:dyDescent="0.25">
      <c r="A59" s="63"/>
      <c r="B59" s="64"/>
    </row>
    <row r="60" spans="1:2" x14ac:dyDescent="0.25">
      <c r="A60" s="63"/>
      <c r="B60" s="64"/>
    </row>
    <row r="61" spans="1:2" x14ac:dyDescent="0.25">
      <c r="A61" s="63"/>
      <c r="B61" s="64"/>
    </row>
    <row r="62" spans="1:2" x14ac:dyDescent="0.25">
      <c r="A62" s="63"/>
      <c r="B62" s="64"/>
    </row>
    <row r="63" spans="1:2" x14ac:dyDescent="0.25">
      <c r="A63" s="63"/>
      <c r="B63" s="64"/>
    </row>
    <row r="64" spans="1:2" x14ac:dyDescent="0.25">
      <c r="A64" s="71"/>
      <c r="B64" s="72"/>
    </row>
  </sheetData>
  <sheetProtection algorithmName="SHA-512" hashValue="KNulS6qJ1TlBhrEOuJOjokKVraFkfmkPpyvPY2VwLfEKPDAvK6qOKilQZhjt+xaVlWalFylyj/kTuRsNnjBl6Q==" saltValue="q/fmBT8+Q6D0s92rPoKbuA==" spinCount="100000" sheet="1" objects="1" scenarios="1"/>
  <pageMargins left="0.74803149606299213" right="0.74803149606299213" top="0.98425196850393704" bottom="0.98425196850393704" header="0.51181102362204722" footer="0.51181102362204722"/>
  <pageSetup paperSize="9" orientation="landscape" r:id="rId1"/>
  <headerFooter alignWithMargins="0"/>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codeName="Sheet100"/>
  <dimension ref="A1:AY59"/>
  <sheetViews>
    <sheetView showGridLines="0" zoomScale="85" zoomScaleNormal="85" workbookViewId="0">
      <selection activeCell="A4" sqref="A4"/>
    </sheetView>
  </sheetViews>
  <sheetFormatPr defaultColWidth="10" defaultRowHeight="12.5" x14ac:dyDescent="0.25"/>
  <cols>
    <col min="1" max="1" width="31.6328125" style="28" customWidth="1"/>
    <col min="2" max="52" width="22.6328125" style="28" customWidth="1"/>
    <col min="53" max="16384" width="10" style="28"/>
  </cols>
  <sheetData>
    <row r="1" spans="1:51" ht="20" x14ac:dyDescent="0.4">
      <c r="A1" s="40" t="s">
        <v>0</v>
      </c>
      <c r="B1" s="41"/>
      <c r="C1" s="41"/>
      <c r="D1" s="41"/>
      <c r="E1" s="41"/>
      <c r="F1" s="41"/>
      <c r="G1" s="41"/>
      <c r="H1" s="41"/>
      <c r="I1" s="41"/>
      <c r="K1" s="84"/>
    </row>
    <row r="2" spans="1:51" ht="15.5" x14ac:dyDescent="0.35">
      <c r="A2" s="42" t="str">
        <f>IF(title="&gt; Enter workbook title here","Enter workbook title in Cover sheet",title)</f>
        <v>Police_S - Consolidated Factor Spreadsheet</v>
      </c>
      <c r="B2" s="43"/>
      <c r="C2" s="43"/>
      <c r="D2" s="43"/>
      <c r="E2" s="43"/>
      <c r="F2" s="43"/>
      <c r="G2" s="43"/>
      <c r="H2" s="43"/>
      <c r="I2" s="43"/>
    </row>
    <row r="3" spans="1:51" ht="15.5" x14ac:dyDescent="0.35">
      <c r="A3" s="156" t="str">
        <f>TABLE_FACTOR_TYPE_1&amp;" - x-"&amp;TABLE_SERIES_NUMBER_1</f>
        <v>Pension Debit - x-335</v>
      </c>
      <c r="B3" s="43"/>
      <c r="C3" s="43"/>
      <c r="D3" s="43"/>
      <c r="E3" s="43"/>
      <c r="F3" s="43"/>
      <c r="G3" s="43"/>
      <c r="H3" s="43"/>
      <c r="I3" s="43"/>
    </row>
    <row r="4" spans="1:51" x14ac:dyDescent="0.25">
      <c r="A4" s="45"/>
    </row>
    <row r="6" spans="1:51" ht="13" x14ac:dyDescent="0.3">
      <c r="A6" s="76" t="s">
        <v>606</v>
      </c>
      <c r="B6" s="78" t="s">
        <v>607</v>
      </c>
      <c r="C6" s="78"/>
      <c r="D6" s="109"/>
      <c r="E6" s="109"/>
      <c r="F6" s="109"/>
      <c r="G6" s="109"/>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9"/>
      <c r="AL6" s="109"/>
      <c r="AM6" s="109"/>
      <c r="AN6" s="109"/>
      <c r="AO6" s="109"/>
      <c r="AP6" s="109"/>
      <c r="AQ6" s="109"/>
      <c r="AR6" s="109"/>
      <c r="AS6" s="109"/>
      <c r="AT6" s="109"/>
      <c r="AU6" s="109"/>
      <c r="AV6" s="109"/>
      <c r="AW6" s="109"/>
      <c r="AX6" s="109"/>
      <c r="AY6" s="109"/>
    </row>
    <row r="7" spans="1:51" x14ac:dyDescent="0.25">
      <c r="A7" s="77" t="s">
        <v>273</v>
      </c>
      <c r="B7" s="79" t="s">
        <v>72</v>
      </c>
      <c r="C7" s="79"/>
      <c r="D7" s="109"/>
      <c r="E7" s="109"/>
      <c r="F7" s="109"/>
      <c r="G7" s="109"/>
      <c r="H7" s="109"/>
      <c r="I7" s="109"/>
      <c r="J7" s="109"/>
      <c r="K7" s="109"/>
      <c r="L7" s="109"/>
      <c r="M7" s="109"/>
      <c r="N7" s="109"/>
      <c r="O7" s="109"/>
      <c r="P7" s="109"/>
      <c r="Q7" s="109"/>
      <c r="R7" s="109"/>
      <c r="S7" s="109"/>
      <c r="T7" s="109"/>
      <c r="U7" s="109"/>
      <c r="V7" s="109"/>
      <c r="W7" s="109"/>
      <c r="X7" s="109"/>
      <c r="Y7" s="109"/>
      <c r="Z7" s="109"/>
      <c r="AA7" s="109"/>
      <c r="AB7" s="109"/>
      <c r="AC7" s="109"/>
      <c r="AD7" s="109"/>
      <c r="AE7" s="109"/>
      <c r="AF7" s="109"/>
      <c r="AG7" s="109"/>
      <c r="AH7" s="109"/>
      <c r="AI7" s="109"/>
      <c r="AJ7" s="109"/>
      <c r="AK7" s="109"/>
      <c r="AL7" s="109"/>
      <c r="AM7" s="109"/>
      <c r="AN7" s="109"/>
      <c r="AO7" s="109"/>
      <c r="AP7" s="109"/>
      <c r="AQ7" s="109"/>
      <c r="AR7" s="109"/>
      <c r="AS7" s="109"/>
      <c r="AT7" s="109"/>
      <c r="AU7" s="109"/>
      <c r="AV7" s="109"/>
      <c r="AW7" s="109"/>
      <c r="AX7" s="109"/>
      <c r="AY7" s="109"/>
    </row>
    <row r="8" spans="1:51" x14ac:dyDescent="0.25">
      <c r="A8" s="77" t="s">
        <v>274</v>
      </c>
      <c r="B8" s="79">
        <v>2015</v>
      </c>
      <c r="C8" s="79"/>
      <c r="D8" s="109"/>
      <c r="E8" s="109"/>
      <c r="F8" s="109"/>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109"/>
      <c r="AJ8" s="109"/>
      <c r="AK8" s="109"/>
      <c r="AL8" s="109"/>
      <c r="AM8" s="109"/>
      <c r="AN8" s="109"/>
      <c r="AO8" s="109"/>
      <c r="AP8" s="109"/>
      <c r="AQ8" s="109"/>
      <c r="AR8" s="109"/>
      <c r="AS8" s="109"/>
      <c r="AT8" s="109"/>
      <c r="AU8" s="109"/>
      <c r="AV8" s="109"/>
      <c r="AW8" s="109"/>
      <c r="AX8" s="109"/>
      <c r="AY8" s="109"/>
    </row>
    <row r="9" spans="1:51" x14ac:dyDescent="0.25">
      <c r="A9" s="77" t="s">
        <v>275</v>
      </c>
      <c r="B9" s="79" t="s">
        <v>400</v>
      </c>
      <c r="C9" s="79"/>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9"/>
      <c r="AL9" s="109"/>
      <c r="AM9" s="109"/>
      <c r="AN9" s="109"/>
      <c r="AO9" s="109"/>
      <c r="AP9" s="109"/>
      <c r="AQ9" s="109"/>
      <c r="AR9" s="109"/>
      <c r="AS9" s="109"/>
      <c r="AT9" s="109"/>
      <c r="AU9" s="109"/>
      <c r="AV9" s="109"/>
      <c r="AW9" s="109"/>
      <c r="AX9" s="109"/>
      <c r="AY9" s="109"/>
    </row>
    <row r="10" spans="1:51" ht="25" x14ac:dyDescent="0.25">
      <c r="A10" s="77" t="s">
        <v>6</v>
      </c>
      <c r="B10" s="79" t="s">
        <v>464</v>
      </c>
      <c r="C10" s="7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09"/>
      <c r="AL10" s="109"/>
      <c r="AM10" s="109"/>
      <c r="AN10" s="109"/>
      <c r="AO10" s="109"/>
      <c r="AP10" s="109"/>
      <c r="AQ10" s="109"/>
      <c r="AR10" s="109"/>
      <c r="AS10" s="109"/>
      <c r="AT10" s="109"/>
      <c r="AU10" s="109"/>
      <c r="AV10" s="109"/>
      <c r="AW10" s="109"/>
      <c r="AX10" s="109"/>
      <c r="AY10" s="109"/>
    </row>
    <row r="11" spans="1:51" x14ac:dyDescent="0.25">
      <c r="A11" s="77" t="s">
        <v>276</v>
      </c>
      <c r="B11" s="79" t="s">
        <v>308</v>
      </c>
      <c r="C11" s="7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c r="AL11" s="109"/>
      <c r="AM11" s="109"/>
      <c r="AN11" s="109"/>
      <c r="AO11" s="109"/>
      <c r="AP11" s="109"/>
      <c r="AQ11" s="109"/>
      <c r="AR11" s="109"/>
      <c r="AS11" s="109"/>
      <c r="AT11" s="109"/>
      <c r="AU11" s="109"/>
      <c r="AV11" s="109"/>
      <c r="AW11" s="109"/>
      <c r="AX11" s="109"/>
      <c r="AY11" s="109"/>
    </row>
    <row r="12" spans="1:51" x14ac:dyDescent="0.25">
      <c r="A12" s="77" t="s">
        <v>277</v>
      </c>
      <c r="B12" s="79" t="s">
        <v>461</v>
      </c>
      <c r="C12" s="7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9"/>
      <c r="AL12" s="109"/>
      <c r="AM12" s="109"/>
      <c r="AN12" s="109"/>
      <c r="AO12" s="109"/>
      <c r="AP12" s="109"/>
      <c r="AQ12" s="109"/>
      <c r="AR12" s="109"/>
      <c r="AS12" s="109"/>
      <c r="AT12" s="109"/>
      <c r="AU12" s="109"/>
      <c r="AV12" s="109"/>
      <c r="AW12" s="109"/>
      <c r="AX12" s="109"/>
      <c r="AY12" s="109"/>
    </row>
    <row r="13" spans="1:51" x14ac:dyDescent="0.25">
      <c r="A13" s="77" t="s">
        <v>614</v>
      </c>
      <c r="B13" s="79">
        <v>0</v>
      </c>
      <c r="C13" s="79"/>
      <c r="D13" s="109"/>
      <c r="E13" s="109"/>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109"/>
      <c r="AL13" s="109"/>
      <c r="AM13" s="109"/>
      <c r="AN13" s="109"/>
      <c r="AO13" s="109"/>
      <c r="AP13" s="109"/>
      <c r="AQ13" s="109"/>
      <c r="AR13" s="109"/>
      <c r="AS13" s="109"/>
      <c r="AT13" s="109"/>
      <c r="AU13" s="109"/>
      <c r="AV13" s="109"/>
      <c r="AW13" s="109"/>
      <c r="AX13" s="109"/>
      <c r="AY13" s="109"/>
    </row>
    <row r="14" spans="1:51" x14ac:dyDescent="0.25">
      <c r="A14" s="77" t="s">
        <v>279</v>
      </c>
      <c r="B14" s="79">
        <v>335</v>
      </c>
      <c r="C14" s="79"/>
      <c r="D14" s="109"/>
      <c r="E14" s="109"/>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c r="AQ14" s="109"/>
      <c r="AR14" s="109"/>
      <c r="AS14" s="109"/>
      <c r="AT14" s="109"/>
      <c r="AU14" s="109"/>
      <c r="AV14" s="109"/>
      <c r="AW14" s="109"/>
      <c r="AX14" s="109"/>
      <c r="AY14" s="109"/>
    </row>
    <row r="15" spans="1:51" x14ac:dyDescent="0.25">
      <c r="A15" s="77" t="s">
        <v>617</v>
      </c>
      <c r="B15" s="79">
        <v>335</v>
      </c>
      <c r="C15" s="79"/>
      <c r="D15" s="109"/>
      <c r="E15" s="109"/>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109"/>
      <c r="AL15" s="109"/>
      <c r="AM15" s="109"/>
      <c r="AN15" s="109"/>
      <c r="AO15" s="109"/>
      <c r="AP15" s="109"/>
      <c r="AQ15" s="109"/>
      <c r="AR15" s="109"/>
      <c r="AS15" s="109"/>
      <c r="AT15" s="109"/>
      <c r="AU15" s="109"/>
      <c r="AV15" s="109"/>
      <c r="AW15" s="109"/>
      <c r="AX15" s="109"/>
      <c r="AY15" s="109"/>
    </row>
    <row r="16" spans="1:51" x14ac:dyDescent="0.25">
      <c r="A16" s="77" t="s">
        <v>281</v>
      </c>
      <c r="B16" s="79" t="s">
        <v>466</v>
      </c>
      <c r="C16" s="7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09"/>
      <c r="AL16" s="109"/>
      <c r="AM16" s="109"/>
      <c r="AN16" s="109"/>
      <c r="AO16" s="109"/>
      <c r="AP16" s="109"/>
      <c r="AQ16" s="109"/>
      <c r="AR16" s="109"/>
      <c r="AS16" s="109"/>
      <c r="AT16" s="109"/>
      <c r="AU16" s="109"/>
      <c r="AV16" s="109"/>
      <c r="AW16" s="109"/>
      <c r="AX16" s="109"/>
      <c r="AY16" s="109"/>
    </row>
    <row r="17" spans="1:51" x14ac:dyDescent="0.25">
      <c r="A17" s="77" t="s">
        <v>282</v>
      </c>
      <c r="B17" s="203"/>
      <c r="C17" s="203"/>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c r="AS17" s="109"/>
      <c r="AT17" s="109"/>
      <c r="AU17" s="109"/>
      <c r="AV17" s="109"/>
      <c r="AW17" s="109"/>
      <c r="AX17" s="109"/>
      <c r="AY17" s="109"/>
    </row>
    <row r="18" spans="1:51" x14ac:dyDescent="0.25">
      <c r="A18" s="77" t="s">
        <v>283</v>
      </c>
      <c r="B18" s="142" t="str">
        <f>"24 May 2023"</f>
        <v>24 May 2023</v>
      </c>
      <c r="C18" s="79"/>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109"/>
      <c r="AL18" s="109"/>
      <c r="AM18" s="109"/>
      <c r="AN18" s="109"/>
      <c r="AO18" s="109"/>
      <c r="AP18" s="109"/>
      <c r="AQ18" s="109"/>
      <c r="AR18" s="109"/>
      <c r="AS18" s="109"/>
      <c r="AT18" s="109"/>
      <c r="AU18" s="109"/>
      <c r="AV18" s="109"/>
      <c r="AW18" s="109"/>
      <c r="AX18" s="109"/>
      <c r="AY18" s="109"/>
    </row>
    <row r="19" spans="1:51" x14ac:dyDescent="0.25">
      <c r="A19" s="77" t="s">
        <v>284</v>
      </c>
      <c r="B19" s="142">
        <v>45014</v>
      </c>
      <c r="C19" s="7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c r="AL19" s="109"/>
      <c r="AM19" s="109"/>
      <c r="AN19" s="109"/>
      <c r="AO19" s="109"/>
      <c r="AP19" s="109"/>
      <c r="AQ19" s="109"/>
      <c r="AR19" s="109"/>
      <c r="AS19" s="109"/>
      <c r="AT19" s="109"/>
      <c r="AU19" s="109"/>
      <c r="AV19" s="109"/>
      <c r="AW19" s="109"/>
      <c r="AX19" s="109"/>
      <c r="AY19" s="109"/>
    </row>
    <row r="20" spans="1:51" x14ac:dyDescent="0.25">
      <c r="A20" s="77" t="s">
        <v>285</v>
      </c>
      <c r="B20" s="79" t="s">
        <v>293</v>
      </c>
      <c r="C20" s="79"/>
      <c r="D20" s="109"/>
      <c r="E20" s="109"/>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109"/>
      <c r="AL20" s="109"/>
      <c r="AM20" s="109"/>
      <c r="AN20" s="109"/>
      <c r="AO20" s="109"/>
      <c r="AP20" s="109"/>
      <c r="AQ20" s="109"/>
      <c r="AR20" s="109"/>
      <c r="AS20" s="109"/>
      <c r="AT20" s="109"/>
      <c r="AU20" s="109"/>
      <c r="AV20" s="109"/>
      <c r="AW20" s="109"/>
      <c r="AX20" s="109"/>
      <c r="AY20" s="109"/>
    </row>
    <row r="21" spans="1:51" x14ac:dyDescent="0.25">
      <c r="A21" s="77" t="s">
        <v>689</v>
      </c>
      <c r="B21" s="79" t="s">
        <v>294</v>
      </c>
      <c r="C21" s="79"/>
      <c r="D21" s="109"/>
      <c r="E21" s="109"/>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109"/>
      <c r="AL21" s="109"/>
      <c r="AM21" s="109"/>
      <c r="AN21" s="109"/>
      <c r="AO21" s="109"/>
      <c r="AP21" s="109"/>
      <c r="AQ21" s="109"/>
      <c r="AR21" s="109"/>
      <c r="AS21" s="109"/>
      <c r="AT21" s="109"/>
      <c r="AU21" s="109"/>
      <c r="AV21" s="109"/>
      <c r="AW21" s="109"/>
      <c r="AX21" s="109"/>
      <c r="AY21" s="109"/>
    </row>
    <row r="23" spans="1:51" x14ac:dyDescent="0.25">
      <c r="B23" s="84" t="str">
        <f>HYPERLINK("#'Factor List'!A1","Back to Factor List")</f>
        <v>Back to Factor List</v>
      </c>
    </row>
    <row r="24" spans="1:51" x14ac:dyDescent="0.25">
      <c r="B24" s="84" t="str">
        <f>HYPERLINK("#'Assumptions'!A1","Assumptions")</f>
        <v>Assumptions</v>
      </c>
    </row>
    <row r="26" spans="1:51" ht="13" x14ac:dyDescent="0.25">
      <c r="A26" s="90" t="s">
        <v>714</v>
      </c>
      <c r="B26" s="90">
        <v>0</v>
      </c>
      <c r="C26" s="90">
        <v>1</v>
      </c>
      <c r="D26" s="90">
        <v>2</v>
      </c>
      <c r="E26" s="90">
        <v>3</v>
      </c>
      <c r="F26" s="90">
        <v>4</v>
      </c>
      <c r="G26" s="90">
        <v>5</v>
      </c>
      <c r="H26" s="90">
        <v>6</v>
      </c>
      <c r="I26" s="90">
        <v>7</v>
      </c>
      <c r="J26" s="90">
        <v>8</v>
      </c>
      <c r="K26" s="90">
        <v>9</v>
      </c>
      <c r="L26" s="90">
        <v>10</v>
      </c>
      <c r="M26" s="90">
        <v>11</v>
      </c>
      <c r="N26" s="90">
        <v>12</v>
      </c>
      <c r="O26" s="90">
        <v>13</v>
      </c>
      <c r="P26" s="90">
        <v>14</v>
      </c>
      <c r="Q26" s="90">
        <v>15</v>
      </c>
      <c r="R26" s="90">
        <v>16</v>
      </c>
      <c r="S26" s="90">
        <v>17</v>
      </c>
      <c r="T26" s="90">
        <v>18</v>
      </c>
      <c r="U26" s="90">
        <v>19</v>
      </c>
      <c r="V26" s="90">
        <v>20</v>
      </c>
      <c r="W26" s="90">
        <v>21</v>
      </c>
      <c r="X26" s="90">
        <v>22</v>
      </c>
      <c r="Y26" s="90">
        <v>23</v>
      </c>
      <c r="Z26" s="90">
        <v>24</v>
      </c>
      <c r="AA26" s="90">
        <v>25</v>
      </c>
      <c r="AB26" s="90">
        <v>26</v>
      </c>
      <c r="AC26" s="90">
        <v>27</v>
      </c>
      <c r="AD26" s="90">
        <v>28</v>
      </c>
      <c r="AE26" s="90">
        <v>29</v>
      </c>
      <c r="AF26" s="90">
        <v>30</v>
      </c>
      <c r="AG26" s="90">
        <v>31</v>
      </c>
      <c r="AH26" s="90">
        <v>32</v>
      </c>
      <c r="AI26" s="90">
        <v>33</v>
      </c>
      <c r="AJ26" s="90">
        <v>34</v>
      </c>
      <c r="AK26" s="90">
        <v>35</v>
      </c>
      <c r="AL26" s="90">
        <v>36</v>
      </c>
      <c r="AM26" s="90">
        <v>37</v>
      </c>
      <c r="AN26" s="90">
        <v>38</v>
      </c>
      <c r="AO26" s="90">
        <v>39</v>
      </c>
      <c r="AP26" s="90">
        <v>40</v>
      </c>
      <c r="AQ26" s="90">
        <v>41</v>
      </c>
      <c r="AR26" s="90">
        <v>42</v>
      </c>
      <c r="AS26" s="90">
        <v>43</v>
      </c>
      <c r="AT26" s="90">
        <v>44</v>
      </c>
      <c r="AU26" s="90">
        <v>45</v>
      </c>
      <c r="AV26" s="90">
        <v>46</v>
      </c>
      <c r="AW26" s="90">
        <v>47</v>
      </c>
      <c r="AX26" s="90">
        <v>48</v>
      </c>
      <c r="AY26" s="90">
        <v>49</v>
      </c>
    </row>
    <row r="27" spans="1:51" x14ac:dyDescent="0.25">
      <c r="A27" s="91">
        <v>0</v>
      </c>
      <c r="B27" s="93">
        <v>1</v>
      </c>
      <c r="C27" s="93">
        <v>0.93600000000000005</v>
      </c>
      <c r="D27" s="93">
        <v>0.879</v>
      </c>
      <c r="E27" s="93">
        <v>0.82799999999999996</v>
      </c>
      <c r="F27" s="93">
        <v>0.78100000000000003</v>
      </c>
      <c r="G27" s="93">
        <v>0.73899999999999999</v>
      </c>
      <c r="H27" s="93">
        <v>0.70099999999999996</v>
      </c>
      <c r="I27" s="93">
        <v>0.66600000000000004</v>
      </c>
      <c r="J27" s="93">
        <v>0.63300000000000001</v>
      </c>
      <c r="K27" s="93">
        <v>0.60399999999999998</v>
      </c>
      <c r="L27" s="93">
        <v>0.57599999999999996</v>
      </c>
      <c r="M27" s="93">
        <v>0.55100000000000005</v>
      </c>
      <c r="N27" s="93">
        <v>0.52700000000000002</v>
      </c>
      <c r="O27" s="93">
        <v>0.50600000000000001</v>
      </c>
      <c r="P27" s="93">
        <v>0.48599999999999999</v>
      </c>
      <c r="Q27" s="93">
        <v>0.46800000000000003</v>
      </c>
      <c r="R27" s="93">
        <v>0.45100000000000001</v>
      </c>
      <c r="S27" s="93">
        <v>0.436</v>
      </c>
      <c r="T27" s="93">
        <v>0.42099999999999999</v>
      </c>
      <c r="U27" s="93">
        <v>0.40799999999999997</v>
      </c>
      <c r="V27" s="93">
        <v>0.39600000000000002</v>
      </c>
      <c r="W27" s="93">
        <v>0.38400000000000001</v>
      </c>
      <c r="X27" s="93">
        <v>0.373</v>
      </c>
      <c r="Y27" s="93">
        <v>0.36299999999999999</v>
      </c>
      <c r="Z27" s="93">
        <v>0.35299999999999998</v>
      </c>
      <c r="AA27" s="93">
        <v>0.34399999999999997</v>
      </c>
      <c r="AB27" s="93">
        <v>0.33600000000000002</v>
      </c>
      <c r="AC27" s="93">
        <v>0.32800000000000001</v>
      </c>
      <c r="AD27" s="93">
        <v>0.32</v>
      </c>
      <c r="AE27" s="93">
        <v>0.313</v>
      </c>
      <c r="AF27" s="93">
        <v>0.30599999999999999</v>
      </c>
      <c r="AG27" s="93">
        <v>0.29899999999999999</v>
      </c>
      <c r="AH27" s="93">
        <v>0.29299999999999998</v>
      </c>
      <c r="AI27" s="93">
        <v>0.28699999999999998</v>
      </c>
      <c r="AJ27" s="93">
        <v>0.28100000000000003</v>
      </c>
      <c r="AK27" s="93">
        <v>0.27600000000000002</v>
      </c>
      <c r="AL27" s="93">
        <v>0.27100000000000002</v>
      </c>
      <c r="AM27" s="93">
        <v>0.26600000000000001</v>
      </c>
      <c r="AN27" s="93">
        <v>0.26100000000000001</v>
      </c>
      <c r="AO27" s="93">
        <v>0.25600000000000001</v>
      </c>
      <c r="AP27" s="93">
        <v>0.252</v>
      </c>
      <c r="AQ27" s="93">
        <v>0.247</v>
      </c>
      <c r="AR27" s="93">
        <v>0.24299999999999999</v>
      </c>
      <c r="AS27" s="93">
        <v>0.23899999999999999</v>
      </c>
      <c r="AT27" s="93">
        <v>0.23499999999999999</v>
      </c>
      <c r="AU27" s="93">
        <v>0.23100000000000001</v>
      </c>
      <c r="AV27" s="93">
        <v>0.22800000000000001</v>
      </c>
      <c r="AW27" s="93">
        <v>0.224</v>
      </c>
      <c r="AX27" s="93">
        <v>0.221</v>
      </c>
      <c r="AY27" s="93">
        <v>0.217</v>
      </c>
    </row>
    <row r="28" spans="1:51" x14ac:dyDescent="0.25">
      <c r="A28" s="91">
        <v>1</v>
      </c>
      <c r="B28" s="93">
        <v>0.995</v>
      </c>
      <c r="C28" s="93">
        <v>0.93200000000000005</v>
      </c>
      <c r="D28" s="93">
        <v>0.875</v>
      </c>
      <c r="E28" s="93">
        <v>0.82399999999999995</v>
      </c>
      <c r="F28" s="93">
        <v>0.77800000000000002</v>
      </c>
      <c r="G28" s="93">
        <v>0.73599999999999999</v>
      </c>
      <c r="H28" s="93">
        <v>0.69799999999999995</v>
      </c>
      <c r="I28" s="93">
        <v>0.66300000000000003</v>
      </c>
      <c r="J28" s="93">
        <v>0.63100000000000001</v>
      </c>
      <c r="K28" s="93">
        <v>0.60099999999999998</v>
      </c>
      <c r="L28" s="93">
        <v>0.57399999999999995</v>
      </c>
      <c r="M28" s="93">
        <v>0.54900000000000004</v>
      </c>
      <c r="N28" s="93">
        <v>0.52600000000000002</v>
      </c>
      <c r="O28" s="93">
        <v>0.504</v>
      </c>
      <c r="P28" s="93">
        <v>0.48499999999999999</v>
      </c>
      <c r="Q28" s="93">
        <v>0.46600000000000003</v>
      </c>
      <c r="R28" s="93">
        <v>0.45</v>
      </c>
      <c r="S28" s="93">
        <v>0.435</v>
      </c>
      <c r="T28" s="93">
        <v>0.42</v>
      </c>
      <c r="U28" s="93">
        <v>0.40699999999999997</v>
      </c>
      <c r="V28" s="93">
        <v>0.39500000000000002</v>
      </c>
      <c r="W28" s="93">
        <v>0.38300000000000001</v>
      </c>
      <c r="X28" s="93">
        <v>0.372</v>
      </c>
      <c r="Y28" s="93">
        <v>0.36199999999999999</v>
      </c>
      <c r="Z28" s="93">
        <v>0.35299999999999998</v>
      </c>
      <c r="AA28" s="93">
        <v>0.34399999999999997</v>
      </c>
      <c r="AB28" s="93">
        <v>0.33500000000000002</v>
      </c>
      <c r="AC28" s="93">
        <v>0.32700000000000001</v>
      </c>
      <c r="AD28" s="93">
        <v>0.32</v>
      </c>
      <c r="AE28" s="93">
        <v>0.312</v>
      </c>
      <c r="AF28" s="93">
        <v>0.30499999999999999</v>
      </c>
      <c r="AG28" s="93">
        <v>0.29899999999999999</v>
      </c>
      <c r="AH28" s="93">
        <v>0.29299999999999998</v>
      </c>
      <c r="AI28" s="93">
        <v>0.28699999999999998</v>
      </c>
      <c r="AJ28" s="93">
        <v>0.28100000000000003</v>
      </c>
      <c r="AK28" s="93">
        <v>0.27600000000000002</v>
      </c>
      <c r="AL28" s="93">
        <v>0.27</v>
      </c>
      <c r="AM28" s="93">
        <v>0.26500000000000001</v>
      </c>
      <c r="AN28" s="93">
        <v>0.26</v>
      </c>
      <c r="AO28" s="93">
        <v>0.25600000000000001</v>
      </c>
      <c r="AP28" s="93">
        <v>0.251</v>
      </c>
      <c r="AQ28" s="93">
        <v>0.247</v>
      </c>
      <c r="AR28" s="93">
        <v>0.24299999999999999</v>
      </c>
      <c r="AS28" s="93">
        <v>0.23899999999999999</v>
      </c>
      <c r="AT28" s="93">
        <v>0.23499999999999999</v>
      </c>
      <c r="AU28" s="93">
        <v>0.23100000000000001</v>
      </c>
      <c r="AV28" s="93">
        <v>0.22700000000000001</v>
      </c>
      <c r="AW28" s="93">
        <v>0.224</v>
      </c>
      <c r="AX28" s="93">
        <v>0.22</v>
      </c>
      <c r="AY28" s="93"/>
    </row>
    <row r="29" spans="1:51" x14ac:dyDescent="0.25">
      <c r="A29" s="91">
        <v>2</v>
      </c>
      <c r="B29" s="93">
        <v>0.98899999999999999</v>
      </c>
      <c r="C29" s="93">
        <v>0.92700000000000005</v>
      </c>
      <c r="D29" s="93">
        <v>0.871</v>
      </c>
      <c r="E29" s="93">
        <v>0.82</v>
      </c>
      <c r="F29" s="93">
        <v>0.77400000000000002</v>
      </c>
      <c r="G29" s="93">
        <v>0.73299999999999998</v>
      </c>
      <c r="H29" s="93">
        <v>0.69499999999999995</v>
      </c>
      <c r="I29" s="93">
        <v>0.66</v>
      </c>
      <c r="J29" s="93">
        <v>0.628</v>
      </c>
      <c r="K29" s="93">
        <v>0.59899999999999998</v>
      </c>
      <c r="L29" s="93">
        <v>0.57199999999999995</v>
      </c>
      <c r="M29" s="93">
        <v>0.54700000000000004</v>
      </c>
      <c r="N29" s="93">
        <v>0.52400000000000002</v>
      </c>
      <c r="O29" s="93">
        <v>0.502</v>
      </c>
      <c r="P29" s="93">
        <v>0.48299999999999998</v>
      </c>
      <c r="Q29" s="93">
        <v>0.46500000000000002</v>
      </c>
      <c r="R29" s="93">
        <v>0.44900000000000001</v>
      </c>
      <c r="S29" s="93">
        <v>0.433</v>
      </c>
      <c r="T29" s="93">
        <v>0.41899999999999998</v>
      </c>
      <c r="U29" s="93">
        <v>0.40600000000000003</v>
      </c>
      <c r="V29" s="93">
        <v>0.39400000000000002</v>
      </c>
      <c r="W29" s="93">
        <v>0.38200000000000001</v>
      </c>
      <c r="X29" s="93">
        <v>0.372</v>
      </c>
      <c r="Y29" s="93">
        <v>0.36099999999999999</v>
      </c>
      <c r="Z29" s="93">
        <v>0.35199999999999998</v>
      </c>
      <c r="AA29" s="93">
        <v>0.34300000000000003</v>
      </c>
      <c r="AB29" s="93">
        <v>0.33500000000000002</v>
      </c>
      <c r="AC29" s="93">
        <v>0.32700000000000001</v>
      </c>
      <c r="AD29" s="93">
        <v>0.31900000000000001</v>
      </c>
      <c r="AE29" s="93">
        <v>0.312</v>
      </c>
      <c r="AF29" s="93">
        <v>0.30499999999999999</v>
      </c>
      <c r="AG29" s="93">
        <v>0.29799999999999999</v>
      </c>
      <c r="AH29" s="93">
        <v>0.29199999999999998</v>
      </c>
      <c r="AI29" s="93">
        <v>0.28599999999999998</v>
      </c>
      <c r="AJ29" s="93">
        <v>0.28100000000000003</v>
      </c>
      <c r="AK29" s="93">
        <v>0.27500000000000002</v>
      </c>
      <c r="AL29" s="93">
        <v>0.27</v>
      </c>
      <c r="AM29" s="93">
        <v>0.26500000000000001</v>
      </c>
      <c r="AN29" s="93">
        <v>0.26</v>
      </c>
      <c r="AO29" s="93">
        <v>0.255</v>
      </c>
      <c r="AP29" s="93">
        <v>0.251</v>
      </c>
      <c r="AQ29" s="93">
        <v>0.247</v>
      </c>
      <c r="AR29" s="93">
        <v>0.24199999999999999</v>
      </c>
      <c r="AS29" s="93">
        <v>0.23799999999999999</v>
      </c>
      <c r="AT29" s="93">
        <v>0.23499999999999999</v>
      </c>
      <c r="AU29" s="93">
        <v>0.23100000000000001</v>
      </c>
      <c r="AV29" s="93">
        <v>0.22700000000000001</v>
      </c>
      <c r="AW29" s="93">
        <v>0.224</v>
      </c>
      <c r="AX29" s="93">
        <v>0.22</v>
      </c>
      <c r="AY29" s="93"/>
    </row>
    <row r="30" spans="1:51" x14ac:dyDescent="0.25">
      <c r="A30" s="91">
        <v>3</v>
      </c>
      <c r="B30" s="93">
        <v>0.98399999999999999</v>
      </c>
      <c r="C30" s="93">
        <v>0.92200000000000004</v>
      </c>
      <c r="D30" s="93">
        <v>0.86699999999999999</v>
      </c>
      <c r="E30" s="93">
        <v>0.81599999999999995</v>
      </c>
      <c r="F30" s="93">
        <v>0.77100000000000002</v>
      </c>
      <c r="G30" s="93">
        <v>0.73</v>
      </c>
      <c r="H30" s="93">
        <v>0.69199999999999995</v>
      </c>
      <c r="I30" s="93">
        <v>0.65700000000000003</v>
      </c>
      <c r="J30" s="93">
        <v>0.626</v>
      </c>
      <c r="K30" s="93">
        <v>0.59699999999999998</v>
      </c>
      <c r="L30" s="93">
        <v>0.56999999999999995</v>
      </c>
      <c r="M30" s="93">
        <v>0.54500000000000004</v>
      </c>
      <c r="N30" s="93">
        <v>0.52200000000000002</v>
      </c>
      <c r="O30" s="93">
        <v>0.501</v>
      </c>
      <c r="P30" s="93">
        <v>0.48099999999999998</v>
      </c>
      <c r="Q30" s="93">
        <v>0.46400000000000002</v>
      </c>
      <c r="R30" s="93">
        <v>0.44700000000000001</v>
      </c>
      <c r="S30" s="93">
        <v>0.432</v>
      </c>
      <c r="T30" s="93">
        <v>0.41799999999999998</v>
      </c>
      <c r="U30" s="93">
        <v>0.40500000000000003</v>
      </c>
      <c r="V30" s="93">
        <v>0.39300000000000002</v>
      </c>
      <c r="W30" s="93">
        <v>0.38100000000000001</v>
      </c>
      <c r="X30" s="93">
        <v>0.371</v>
      </c>
      <c r="Y30" s="93">
        <v>0.36099999999999999</v>
      </c>
      <c r="Z30" s="93">
        <v>0.35099999999999998</v>
      </c>
      <c r="AA30" s="93">
        <v>0.34200000000000003</v>
      </c>
      <c r="AB30" s="93">
        <v>0.33400000000000002</v>
      </c>
      <c r="AC30" s="93">
        <v>0.32600000000000001</v>
      </c>
      <c r="AD30" s="93">
        <v>0.318</v>
      </c>
      <c r="AE30" s="93">
        <v>0.311</v>
      </c>
      <c r="AF30" s="93">
        <v>0.30399999999999999</v>
      </c>
      <c r="AG30" s="93">
        <v>0.29799999999999999</v>
      </c>
      <c r="AH30" s="93">
        <v>0.29199999999999998</v>
      </c>
      <c r="AI30" s="93">
        <v>0.28599999999999998</v>
      </c>
      <c r="AJ30" s="93">
        <v>0.28000000000000003</v>
      </c>
      <c r="AK30" s="93">
        <v>0.27500000000000002</v>
      </c>
      <c r="AL30" s="93">
        <v>0.26900000000000002</v>
      </c>
      <c r="AM30" s="93">
        <v>0.26400000000000001</v>
      </c>
      <c r="AN30" s="93">
        <v>0.26</v>
      </c>
      <c r="AO30" s="93">
        <v>0.255</v>
      </c>
      <c r="AP30" s="93">
        <v>0.251</v>
      </c>
      <c r="AQ30" s="93">
        <v>0.246</v>
      </c>
      <c r="AR30" s="93">
        <v>0.24199999999999999</v>
      </c>
      <c r="AS30" s="93">
        <v>0.23799999999999999</v>
      </c>
      <c r="AT30" s="93">
        <v>0.23400000000000001</v>
      </c>
      <c r="AU30" s="93">
        <v>0.23100000000000001</v>
      </c>
      <c r="AV30" s="93">
        <v>0.22700000000000001</v>
      </c>
      <c r="AW30" s="93">
        <v>0.223</v>
      </c>
      <c r="AX30" s="93">
        <v>0.22</v>
      </c>
      <c r="AY30" s="93"/>
    </row>
    <row r="31" spans="1:51" x14ac:dyDescent="0.25">
      <c r="A31" s="91">
        <v>4</v>
      </c>
      <c r="B31" s="93">
        <v>0.97899999999999998</v>
      </c>
      <c r="C31" s="93">
        <v>0.91700000000000004</v>
      </c>
      <c r="D31" s="93">
        <v>0.86199999999999999</v>
      </c>
      <c r="E31" s="93">
        <v>0.81200000000000006</v>
      </c>
      <c r="F31" s="93">
        <v>0.76700000000000002</v>
      </c>
      <c r="G31" s="93">
        <v>0.72599999999999998</v>
      </c>
      <c r="H31" s="93">
        <v>0.68899999999999995</v>
      </c>
      <c r="I31" s="93">
        <v>0.65500000000000003</v>
      </c>
      <c r="J31" s="93">
        <v>0.623</v>
      </c>
      <c r="K31" s="93">
        <v>0.59399999999999997</v>
      </c>
      <c r="L31" s="93">
        <v>0.56799999999999995</v>
      </c>
      <c r="M31" s="93">
        <v>0.54300000000000004</v>
      </c>
      <c r="N31" s="93">
        <v>0.52</v>
      </c>
      <c r="O31" s="93">
        <v>0.499</v>
      </c>
      <c r="P31" s="93">
        <v>0.48</v>
      </c>
      <c r="Q31" s="93">
        <v>0.46200000000000002</v>
      </c>
      <c r="R31" s="93">
        <v>0.44600000000000001</v>
      </c>
      <c r="S31" s="93">
        <v>0.43099999999999999</v>
      </c>
      <c r="T31" s="93">
        <v>0.41699999999999998</v>
      </c>
      <c r="U31" s="93">
        <v>0.40400000000000003</v>
      </c>
      <c r="V31" s="93">
        <v>0.39200000000000002</v>
      </c>
      <c r="W31" s="93">
        <v>0.38</v>
      </c>
      <c r="X31" s="93">
        <v>0.37</v>
      </c>
      <c r="Y31" s="93">
        <v>0.36</v>
      </c>
      <c r="Z31" s="93">
        <v>0.35</v>
      </c>
      <c r="AA31" s="93">
        <v>0.34200000000000003</v>
      </c>
      <c r="AB31" s="93">
        <v>0.33300000000000002</v>
      </c>
      <c r="AC31" s="93">
        <v>0.32500000000000001</v>
      </c>
      <c r="AD31" s="93">
        <v>0.318</v>
      </c>
      <c r="AE31" s="93">
        <v>0.311</v>
      </c>
      <c r="AF31" s="93">
        <v>0.30399999999999999</v>
      </c>
      <c r="AG31" s="93">
        <v>0.29699999999999999</v>
      </c>
      <c r="AH31" s="93">
        <v>0.29099999999999998</v>
      </c>
      <c r="AI31" s="93">
        <v>0.28499999999999998</v>
      </c>
      <c r="AJ31" s="93">
        <v>0.28000000000000003</v>
      </c>
      <c r="AK31" s="93">
        <v>0.27400000000000002</v>
      </c>
      <c r="AL31" s="93">
        <v>0.26900000000000002</v>
      </c>
      <c r="AM31" s="93">
        <v>0.26400000000000001</v>
      </c>
      <c r="AN31" s="93">
        <v>0.25900000000000001</v>
      </c>
      <c r="AO31" s="93">
        <v>0.255</v>
      </c>
      <c r="AP31" s="93">
        <v>0.25</v>
      </c>
      <c r="AQ31" s="93">
        <v>0.246</v>
      </c>
      <c r="AR31" s="93">
        <v>0.24199999999999999</v>
      </c>
      <c r="AS31" s="93">
        <v>0.23799999999999999</v>
      </c>
      <c r="AT31" s="93">
        <v>0.23400000000000001</v>
      </c>
      <c r="AU31" s="93">
        <v>0.23</v>
      </c>
      <c r="AV31" s="93">
        <v>0.22700000000000001</v>
      </c>
      <c r="AW31" s="93">
        <v>0.223</v>
      </c>
      <c r="AX31" s="93">
        <v>0.22</v>
      </c>
      <c r="AY31" s="93"/>
    </row>
    <row r="32" spans="1:51" x14ac:dyDescent="0.25">
      <c r="A32" s="91">
        <v>5</v>
      </c>
      <c r="B32" s="93">
        <v>0.97399999999999998</v>
      </c>
      <c r="C32" s="93">
        <v>0.91300000000000003</v>
      </c>
      <c r="D32" s="93">
        <v>0.85799999999999998</v>
      </c>
      <c r="E32" s="93">
        <v>0.80900000000000005</v>
      </c>
      <c r="F32" s="93">
        <v>0.76400000000000001</v>
      </c>
      <c r="G32" s="93">
        <v>0.72299999999999998</v>
      </c>
      <c r="H32" s="93">
        <v>0.68600000000000005</v>
      </c>
      <c r="I32" s="93">
        <v>0.65200000000000002</v>
      </c>
      <c r="J32" s="93">
        <v>0.621</v>
      </c>
      <c r="K32" s="93">
        <v>0.59199999999999997</v>
      </c>
      <c r="L32" s="93">
        <v>0.56599999999999995</v>
      </c>
      <c r="M32" s="93">
        <v>0.54100000000000004</v>
      </c>
      <c r="N32" s="93">
        <v>0.51800000000000002</v>
      </c>
      <c r="O32" s="93">
        <v>0.498</v>
      </c>
      <c r="P32" s="93">
        <v>0.47799999999999998</v>
      </c>
      <c r="Q32" s="93">
        <v>0.46100000000000002</v>
      </c>
      <c r="R32" s="93">
        <v>0.44500000000000001</v>
      </c>
      <c r="S32" s="93">
        <v>0.43</v>
      </c>
      <c r="T32" s="93">
        <v>0.41599999999999998</v>
      </c>
      <c r="U32" s="93">
        <v>0.40300000000000002</v>
      </c>
      <c r="V32" s="93">
        <v>0.39100000000000001</v>
      </c>
      <c r="W32" s="93">
        <v>0.38</v>
      </c>
      <c r="X32" s="93">
        <v>0.36899999999999999</v>
      </c>
      <c r="Y32" s="93">
        <v>0.35899999999999999</v>
      </c>
      <c r="Z32" s="93">
        <v>0.35</v>
      </c>
      <c r="AA32" s="93">
        <v>0.34100000000000003</v>
      </c>
      <c r="AB32" s="93">
        <v>0.33300000000000002</v>
      </c>
      <c r="AC32" s="93">
        <v>0.32500000000000001</v>
      </c>
      <c r="AD32" s="93">
        <v>0.317</v>
      </c>
      <c r="AE32" s="93">
        <v>0.31</v>
      </c>
      <c r="AF32" s="93">
        <v>0.30299999999999999</v>
      </c>
      <c r="AG32" s="93">
        <v>0.29699999999999999</v>
      </c>
      <c r="AH32" s="93">
        <v>0.29099999999999998</v>
      </c>
      <c r="AI32" s="93">
        <v>0.28499999999999998</v>
      </c>
      <c r="AJ32" s="93">
        <v>0.27900000000000003</v>
      </c>
      <c r="AK32" s="93">
        <v>0.27400000000000002</v>
      </c>
      <c r="AL32" s="93">
        <v>0.26900000000000002</v>
      </c>
      <c r="AM32" s="93">
        <v>0.26400000000000001</v>
      </c>
      <c r="AN32" s="93">
        <v>0.25900000000000001</v>
      </c>
      <c r="AO32" s="93">
        <v>0.254</v>
      </c>
      <c r="AP32" s="93">
        <v>0.25</v>
      </c>
      <c r="AQ32" s="93">
        <v>0.246</v>
      </c>
      <c r="AR32" s="93">
        <v>0.24099999999999999</v>
      </c>
      <c r="AS32" s="93">
        <v>0.23699999999999999</v>
      </c>
      <c r="AT32" s="93">
        <v>0.23400000000000001</v>
      </c>
      <c r="AU32" s="93">
        <v>0.23</v>
      </c>
      <c r="AV32" s="93">
        <v>0.22600000000000001</v>
      </c>
      <c r="AW32" s="93">
        <v>0.223</v>
      </c>
      <c r="AX32" s="93">
        <v>0.219</v>
      </c>
      <c r="AY32" s="93"/>
    </row>
    <row r="33" spans="1:51" x14ac:dyDescent="0.25">
      <c r="A33" s="91">
        <v>6</v>
      </c>
      <c r="B33" s="93">
        <v>0.96799999999999997</v>
      </c>
      <c r="C33" s="93">
        <v>0.90800000000000003</v>
      </c>
      <c r="D33" s="93">
        <v>0.85399999999999998</v>
      </c>
      <c r="E33" s="93">
        <v>0.80500000000000005</v>
      </c>
      <c r="F33" s="93">
        <v>0.76</v>
      </c>
      <c r="G33" s="93">
        <v>0.72</v>
      </c>
      <c r="H33" s="93">
        <v>0.68300000000000005</v>
      </c>
      <c r="I33" s="93">
        <v>0.64900000000000002</v>
      </c>
      <c r="J33" s="93">
        <v>0.61799999999999999</v>
      </c>
      <c r="K33" s="93">
        <v>0.59</v>
      </c>
      <c r="L33" s="93">
        <v>0.56399999999999995</v>
      </c>
      <c r="M33" s="93">
        <v>0.53900000000000003</v>
      </c>
      <c r="N33" s="93">
        <v>0.51700000000000002</v>
      </c>
      <c r="O33" s="93">
        <v>0.496</v>
      </c>
      <c r="P33" s="93">
        <v>0.47699999999999998</v>
      </c>
      <c r="Q33" s="93">
        <v>0.46</v>
      </c>
      <c r="R33" s="93">
        <v>0.443</v>
      </c>
      <c r="S33" s="93">
        <v>0.42899999999999999</v>
      </c>
      <c r="T33" s="93">
        <v>0.41499999999999998</v>
      </c>
      <c r="U33" s="93">
        <v>0.40200000000000002</v>
      </c>
      <c r="V33" s="93">
        <v>0.39</v>
      </c>
      <c r="W33" s="93">
        <v>0.379</v>
      </c>
      <c r="X33" s="93">
        <v>0.36799999999999999</v>
      </c>
      <c r="Y33" s="93">
        <v>0.35799999999999998</v>
      </c>
      <c r="Z33" s="93">
        <v>0.34899999999999998</v>
      </c>
      <c r="AA33" s="93">
        <v>0.34</v>
      </c>
      <c r="AB33" s="93">
        <v>0.33200000000000002</v>
      </c>
      <c r="AC33" s="93">
        <v>0.32400000000000001</v>
      </c>
      <c r="AD33" s="93">
        <v>0.317</v>
      </c>
      <c r="AE33" s="93">
        <v>0.309</v>
      </c>
      <c r="AF33" s="93">
        <v>0.30299999999999999</v>
      </c>
      <c r="AG33" s="93">
        <v>0.29599999999999999</v>
      </c>
      <c r="AH33" s="93">
        <v>0.28999999999999998</v>
      </c>
      <c r="AI33" s="93">
        <v>0.28399999999999997</v>
      </c>
      <c r="AJ33" s="93">
        <v>0.27900000000000003</v>
      </c>
      <c r="AK33" s="93">
        <v>0.27300000000000002</v>
      </c>
      <c r="AL33" s="93">
        <v>0.26800000000000002</v>
      </c>
      <c r="AM33" s="93">
        <v>0.26300000000000001</v>
      </c>
      <c r="AN33" s="93">
        <v>0.25800000000000001</v>
      </c>
      <c r="AO33" s="93">
        <v>0.254</v>
      </c>
      <c r="AP33" s="93">
        <v>0.25</v>
      </c>
      <c r="AQ33" s="93">
        <v>0.245</v>
      </c>
      <c r="AR33" s="93">
        <v>0.24099999999999999</v>
      </c>
      <c r="AS33" s="93">
        <v>0.23699999999999999</v>
      </c>
      <c r="AT33" s="93">
        <v>0.23300000000000001</v>
      </c>
      <c r="AU33" s="93">
        <v>0.23</v>
      </c>
      <c r="AV33" s="93">
        <v>0.22600000000000001</v>
      </c>
      <c r="AW33" s="93">
        <v>0.222</v>
      </c>
      <c r="AX33" s="93">
        <v>0.219</v>
      </c>
      <c r="AY33" s="93"/>
    </row>
    <row r="34" spans="1:51" x14ac:dyDescent="0.25">
      <c r="A34" s="91">
        <v>7</v>
      </c>
      <c r="B34" s="93">
        <v>0.96299999999999997</v>
      </c>
      <c r="C34" s="93">
        <v>0.90300000000000002</v>
      </c>
      <c r="D34" s="93">
        <v>0.84899999999999998</v>
      </c>
      <c r="E34" s="93">
        <v>0.80100000000000005</v>
      </c>
      <c r="F34" s="93">
        <v>0.75700000000000001</v>
      </c>
      <c r="G34" s="93">
        <v>0.71699999999999997</v>
      </c>
      <c r="H34" s="93">
        <v>0.68</v>
      </c>
      <c r="I34" s="93">
        <v>0.64700000000000002</v>
      </c>
      <c r="J34" s="93">
        <v>0.61599999999999999</v>
      </c>
      <c r="K34" s="93">
        <v>0.58799999999999997</v>
      </c>
      <c r="L34" s="93">
        <v>0.56100000000000005</v>
      </c>
      <c r="M34" s="93">
        <v>0.53700000000000003</v>
      </c>
      <c r="N34" s="93">
        <v>0.51500000000000001</v>
      </c>
      <c r="O34" s="93">
        <v>0.49399999999999999</v>
      </c>
      <c r="P34" s="93">
        <v>0.47499999999999998</v>
      </c>
      <c r="Q34" s="93">
        <v>0.45800000000000002</v>
      </c>
      <c r="R34" s="93">
        <v>0.442</v>
      </c>
      <c r="S34" s="93">
        <v>0.42699999999999999</v>
      </c>
      <c r="T34" s="93">
        <v>0.41399999999999998</v>
      </c>
      <c r="U34" s="93">
        <v>0.40100000000000002</v>
      </c>
      <c r="V34" s="93">
        <v>0.38900000000000001</v>
      </c>
      <c r="W34" s="93">
        <v>0.378</v>
      </c>
      <c r="X34" s="93">
        <v>0.36699999999999999</v>
      </c>
      <c r="Y34" s="93">
        <v>0.35699999999999998</v>
      </c>
      <c r="Z34" s="93">
        <v>0.34799999999999998</v>
      </c>
      <c r="AA34" s="93">
        <v>0.33900000000000002</v>
      </c>
      <c r="AB34" s="93">
        <v>0.33100000000000002</v>
      </c>
      <c r="AC34" s="93">
        <v>0.32300000000000001</v>
      </c>
      <c r="AD34" s="93">
        <v>0.316</v>
      </c>
      <c r="AE34" s="93">
        <v>0.309</v>
      </c>
      <c r="AF34" s="93">
        <v>0.30199999999999999</v>
      </c>
      <c r="AG34" s="93">
        <v>0.29599999999999999</v>
      </c>
      <c r="AH34" s="93">
        <v>0.28999999999999998</v>
      </c>
      <c r="AI34" s="93">
        <v>0.28399999999999997</v>
      </c>
      <c r="AJ34" s="93">
        <v>0.27800000000000002</v>
      </c>
      <c r="AK34" s="93">
        <v>0.27300000000000002</v>
      </c>
      <c r="AL34" s="93">
        <v>0.26800000000000002</v>
      </c>
      <c r="AM34" s="93">
        <v>0.26300000000000001</v>
      </c>
      <c r="AN34" s="93">
        <v>0.25800000000000001</v>
      </c>
      <c r="AO34" s="93">
        <v>0.254</v>
      </c>
      <c r="AP34" s="93">
        <v>0.249</v>
      </c>
      <c r="AQ34" s="93">
        <v>0.245</v>
      </c>
      <c r="AR34" s="93">
        <v>0.24099999999999999</v>
      </c>
      <c r="AS34" s="93">
        <v>0.23699999999999999</v>
      </c>
      <c r="AT34" s="93">
        <v>0.23300000000000001</v>
      </c>
      <c r="AU34" s="93">
        <v>0.22900000000000001</v>
      </c>
      <c r="AV34" s="93">
        <v>0.22600000000000001</v>
      </c>
      <c r="AW34" s="93">
        <v>0.222</v>
      </c>
      <c r="AX34" s="93">
        <v>0.219</v>
      </c>
      <c r="AY34" s="93"/>
    </row>
    <row r="35" spans="1:51" x14ac:dyDescent="0.25">
      <c r="A35" s="91">
        <v>8</v>
      </c>
      <c r="B35" s="93">
        <v>0.95799999999999996</v>
      </c>
      <c r="C35" s="93">
        <v>0.89800000000000002</v>
      </c>
      <c r="D35" s="93">
        <v>0.84499999999999997</v>
      </c>
      <c r="E35" s="93">
        <v>0.79700000000000004</v>
      </c>
      <c r="F35" s="93">
        <v>0.753</v>
      </c>
      <c r="G35" s="93">
        <v>0.71399999999999997</v>
      </c>
      <c r="H35" s="93">
        <v>0.67700000000000005</v>
      </c>
      <c r="I35" s="93">
        <v>0.64400000000000002</v>
      </c>
      <c r="J35" s="93">
        <v>0.61299999999999999</v>
      </c>
      <c r="K35" s="93">
        <v>0.58499999999999996</v>
      </c>
      <c r="L35" s="93">
        <v>0.55900000000000005</v>
      </c>
      <c r="M35" s="93">
        <v>0.53500000000000003</v>
      </c>
      <c r="N35" s="93">
        <v>0.51300000000000001</v>
      </c>
      <c r="O35" s="93">
        <v>0.49299999999999999</v>
      </c>
      <c r="P35" s="93">
        <v>0.47399999999999998</v>
      </c>
      <c r="Q35" s="93">
        <v>0.45700000000000002</v>
      </c>
      <c r="R35" s="93">
        <v>0.441</v>
      </c>
      <c r="S35" s="93">
        <v>0.42599999999999999</v>
      </c>
      <c r="T35" s="93">
        <v>0.41299999999999998</v>
      </c>
      <c r="U35" s="93">
        <v>0.4</v>
      </c>
      <c r="V35" s="93">
        <v>0.38800000000000001</v>
      </c>
      <c r="W35" s="93">
        <v>0.377</v>
      </c>
      <c r="X35" s="93">
        <v>0.36599999999999999</v>
      </c>
      <c r="Y35" s="93">
        <v>0.35699999999999998</v>
      </c>
      <c r="Z35" s="93">
        <v>0.34699999999999998</v>
      </c>
      <c r="AA35" s="93">
        <v>0.33900000000000002</v>
      </c>
      <c r="AB35" s="93">
        <v>0.33100000000000002</v>
      </c>
      <c r="AC35" s="93">
        <v>0.32300000000000001</v>
      </c>
      <c r="AD35" s="93">
        <v>0.315</v>
      </c>
      <c r="AE35" s="93">
        <v>0.308</v>
      </c>
      <c r="AF35" s="93">
        <v>0.30199999999999999</v>
      </c>
      <c r="AG35" s="93">
        <v>0.29499999999999998</v>
      </c>
      <c r="AH35" s="93">
        <v>0.28899999999999998</v>
      </c>
      <c r="AI35" s="93">
        <v>0.28299999999999997</v>
      </c>
      <c r="AJ35" s="93">
        <v>0.27800000000000002</v>
      </c>
      <c r="AK35" s="93">
        <v>0.27200000000000002</v>
      </c>
      <c r="AL35" s="93">
        <v>0.26700000000000002</v>
      </c>
      <c r="AM35" s="93">
        <v>0.26200000000000001</v>
      </c>
      <c r="AN35" s="93">
        <v>0.25800000000000001</v>
      </c>
      <c r="AO35" s="93">
        <v>0.253</v>
      </c>
      <c r="AP35" s="93">
        <v>0.249</v>
      </c>
      <c r="AQ35" s="93">
        <v>0.245</v>
      </c>
      <c r="AR35" s="93">
        <v>0.24</v>
      </c>
      <c r="AS35" s="93">
        <v>0.23699999999999999</v>
      </c>
      <c r="AT35" s="93">
        <v>0.23300000000000001</v>
      </c>
      <c r="AU35" s="93">
        <v>0.22900000000000001</v>
      </c>
      <c r="AV35" s="93">
        <v>0.22500000000000001</v>
      </c>
      <c r="AW35" s="93">
        <v>0.222</v>
      </c>
      <c r="AX35" s="93">
        <v>0.219</v>
      </c>
      <c r="AY35" s="93"/>
    </row>
    <row r="36" spans="1:51" x14ac:dyDescent="0.25">
      <c r="A36" s="91">
        <v>9</v>
      </c>
      <c r="B36" s="93">
        <v>0.95199999999999996</v>
      </c>
      <c r="C36" s="93">
        <v>0.89400000000000002</v>
      </c>
      <c r="D36" s="93">
        <v>0.84099999999999997</v>
      </c>
      <c r="E36" s="93">
        <v>0.79300000000000004</v>
      </c>
      <c r="F36" s="93">
        <v>0.75</v>
      </c>
      <c r="G36" s="93">
        <v>0.71</v>
      </c>
      <c r="H36" s="93">
        <v>0.67400000000000004</v>
      </c>
      <c r="I36" s="93">
        <v>0.64100000000000001</v>
      </c>
      <c r="J36" s="93">
        <v>0.61099999999999999</v>
      </c>
      <c r="K36" s="93">
        <v>0.58299999999999996</v>
      </c>
      <c r="L36" s="93">
        <v>0.55700000000000005</v>
      </c>
      <c r="M36" s="93">
        <v>0.53300000000000003</v>
      </c>
      <c r="N36" s="93">
        <v>0.51100000000000001</v>
      </c>
      <c r="O36" s="93">
        <v>0.49099999999999999</v>
      </c>
      <c r="P36" s="93">
        <v>0.47199999999999998</v>
      </c>
      <c r="Q36" s="93">
        <v>0.45500000000000002</v>
      </c>
      <c r="R36" s="93">
        <v>0.44</v>
      </c>
      <c r="S36" s="93">
        <v>0.42499999999999999</v>
      </c>
      <c r="T36" s="93">
        <v>0.41099999999999998</v>
      </c>
      <c r="U36" s="93">
        <v>0.39900000000000002</v>
      </c>
      <c r="V36" s="93">
        <v>0.38700000000000001</v>
      </c>
      <c r="W36" s="93">
        <v>0.376</v>
      </c>
      <c r="X36" s="93">
        <v>0.36599999999999999</v>
      </c>
      <c r="Y36" s="93">
        <v>0.35599999999999998</v>
      </c>
      <c r="Z36" s="93">
        <v>0.34699999999999998</v>
      </c>
      <c r="AA36" s="93">
        <v>0.33800000000000002</v>
      </c>
      <c r="AB36" s="93">
        <v>0.33</v>
      </c>
      <c r="AC36" s="93">
        <v>0.32200000000000001</v>
      </c>
      <c r="AD36" s="93">
        <v>0.315</v>
      </c>
      <c r="AE36" s="93">
        <v>0.308</v>
      </c>
      <c r="AF36" s="93">
        <v>0.30099999999999999</v>
      </c>
      <c r="AG36" s="93">
        <v>0.29499999999999998</v>
      </c>
      <c r="AH36" s="93">
        <v>0.28899999999999998</v>
      </c>
      <c r="AI36" s="93">
        <v>0.28299999999999997</v>
      </c>
      <c r="AJ36" s="93">
        <v>0.27700000000000002</v>
      </c>
      <c r="AK36" s="93">
        <v>0.27200000000000002</v>
      </c>
      <c r="AL36" s="93">
        <v>0.26700000000000002</v>
      </c>
      <c r="AM36" s="93">
        <v>0.26200000000000001</v>
      </c>
      <c r="AN36" s="93">
        <v>0.25700000000000001</v>
      </c>
      <c r="AO36" s="93">
        <v>0.253</v>
      </c>
      <c r="AP36" s="93">
        <v>0.248</v>
      </c>
      <c r="AQ36" s="93">
        <v>0.24399999999999999</v>
      </c>
      <c r="AR36" s="93">
        <v>0.24</v>
      </c>
      <c r="AS36" s="93">
        <v>0.23599999999999999</v>
      </c>
      <c r="AT36" s="93">
        <v>0.23200000000000001</v>
      </c>
      <c r="AU36" s="93">
        <v>0.22900000000000001</v>
      </c>
      <c r="AV36" s="93">
        <v>0.22500000000000001</v>
      </c>
      <c r="AW36" s="93">
        <v>0.222</v>
      </c>
      <c r="AX36" s="93">
        <v>0.218</v>
      </c>
      <c r="AY36" s="93"/>
    </row>
    <row r="37" spans="1:51" x14ac:dyDescent="0.25">
      <c r="A37" s="91">
        <v>10</v>
      </c>
      <c r="B37" s="93">
        <v>0.94699999999999995</v>
      </c>
      <c r="C37" s="93">
        <v>0.88900000000000001</v>
      </c>
      <c r="D37" s="93">
        <v>0.83699999999999997</v>
      </c>
      <c r="E37" s="93">
        <v>0.78900000000000003</v>
      </c>
      <c r="F37" s="93">
        <v>0.746</v>
      </c>
      <c r="G37" s="93">
        <v>0.70699999999999996</v>
      </c>
      <c r="H37" s="93">
        <v>0.67100000000000004</v>
      </c>
      <c r="I37" s="93">
        <v>0.63900000000000001</v>
      </c>
      <c r="J37" s="93">
        <v>0.60799999999999998</v>
      </c>
      <c r="K37" s="93">
        <v>0.58099999999999996</v>
      </c>
      <c r="L37" s="93">
        <v>0.55500000000000005</v>
      </c>
      <c r="M37" s="93">
        <v>0.53100000000000003</v>
      </c>
      <c r="N37" s="93">
        <v>0.50900000000000001</v>
      </c>
      <c r="O37" s="93">
        <v>0.48899999999999999</v>
      </c>
      <c r="P37" s="93">
        <v>0.47099999999999997</v>
      </c>
      <c r="Q37" s="93">
        <v>0.45400000000000001</v>
      </c>
      <c r="R37" s="93">
        <v>0.438</v>
      </c>
      <c r="S37" s="93">
        <v>0.42399999999999999</v>
      </c>
      <c r="T37" s="93">
        <v>0.41</v>
      </c>
      <c r="U37" s="93">
        <v>0.39800000000000002</v>
      </c>
      <c r="V37" s="93">
        <v>0.38600000000000001</v>
      </c>
      <c r="W37" s="93">
        <v>0.375</v>
      </c>
      <c r="X37" s="93">
        <v>0.36499999999999999</v>
      </c>
      <c r="Y37" s="93">
        <v>0.35499999999999998</v>
      </c>
      <c r="Z37" s="93">
        <v>0.34599999999999997</v>
      </c>
      <c r="AA37" s="93">
        <v>0.33700000000000002</v>
      </c>
      <c r="AB37" s="93">
        <v>0.32900000000000001</v>
      </c>
      <c r="AC37" s="93">
        <v>0.32100000000000001</v>
      </c>
      <c r="AD37" s="93">
        <v>0.314</v>
      </c>
      <c r="AE37" s="93">
        <v>0.307</v>
      </c>
      <c r="AF37" s="93">
        <v>0.30099999999999999</v>
      </c>
      <c r="AG37" s="93">
        <v>0.29399999999999998</v>
      </c>
      <c r="AH37" s="93">
        <v>0.28799999999999998</v>
      </c>
      <c r="AI37" s="93">
        <v>0.28199999999999997</v>
      </c>
      <c r="AJ37" s="93">
        <v>0.27700000000000002</v>
      </c>
      <c r="AK37" s="93">
        <v>0.27200000000000002</v>
      </c>
      <c r="AL37" s="93">
        <v>0.26700000000000002</v>
      </c>
      <c r="AM37" s="93">
        <v>0.26200000000000001</v>
      </c>
      <c r="AN37" s="93">
        <v>0.25700000000000001</v>
      </c>
      <c r="AO37" s="93">
        <v>0.252</v>
      </c>
      <c r="AP37" s="93">
        <v>0.248</v>
      </c>
      <c r="AQ37" s="93">
        <v>0.24399999999999999</v>
      </c>
      <c r="AR37" s="93">
        <v>0.24</v>
      </c>
      <c r="AS37" s="93">
        <v>0.23599999999999999</v>
      </c>
      <c r="AT37" s="93">
        <v>0.23200000000000001</v>
      </c>
      <c r="AU37" s="93">
        <v>0.22800000000000001</v>
      </c>
      <c r="AV37" s="93">
        <v>0.22500000000000001</v>
      </c>
      <c r="AW37" s="93">
        <v>0.221</v>
      </c>
      <c r="AX37" s="93">
        <v>0.218</v>
      </c>
      <c r="AY37" s="93"/>
    </row>
    <row r="38" spans="1:51" x14ac:dyDescent="0.25">
      <c r="A38" s="91">
        <v>11</v>
      </c>
      <c r="B38" s="93">
        <v>0.94199999999999995</v>
      </c>
      <c r="C38" s="93">
        <v>0.88400000000000001</v>
      </c>
      <c r="D38" s="93">
        <v>0.83199999999999996</v>
      </c>
      <c r="E38" s="93">
        <v>0.78500000000000003</v>
      </c>
      <c r="F38" s="93">
        <v>0.74299999999999999</v>
      </c>
      <c r="G38" s="93">
        <v>0.70399999999999996</v>
      </c>
      <c r="H38" s="93">
        <v>0.66800000000000004</v>
      </c>
      <c r="I38" s="93">
        <v>0.63600000000000001</v>
      </c>
      <c r="J38" s="93">
        <v>0.60599999999999998</v>
      </c>
      <c r="K38" s="93">
        <v>0.57799999999999996</v>
      </c>
      <c r="L38" s="93">
        <v>0.55300000000000005</v>
      </c>
      <c r="M38" s="93">
        <v>0.52900000000000003</v>
      </c>
      <c r="N38" s="93">
        <v>0.50800000000000001</v>
      </c>
      <c r="O38" s="93">
        <v>0.48799999999999999</v>
      </c>
      <c r="P38" s="93">
        <v>0.46899999999999997</v>
      </c>
      <c r="Q38" s="93">
        <v>0.45300000000000001</v>
      </c>
      <c r="R38" s="93">
        <v>0.437</v>
      </c>
      <c r="S38" s="93">
        <v>0.42299999999999999</v>
      </c>
      <c r="T38" s="93">
        <v>0.40899999999999997</v>
      </c>
      <c r="U38" s="93">
        <v>0.39700000000000002</v>
      </c>
      <c r="V38" s="93">
        <v>0.38500000000000001</v>
      </c>
      <c r="W38" s="93">
        <v>0.374</v>
      </c>
      <c r="X38" s="93">
        <v>0.36399999999999999</v>
      </c>
      <c r="Y38" s="93">
        <v>0.35399999999999998</v>
      </c>
      <c r="Z38" s="93">
        <v>0.34499999999999997</v>
      </c>
      <c r="AA38" s="93">
        <v>0.33700000000000002</v>
      </c>
      <c r="AB38" s="93">
        <v>0.32800000000000001</v>
      </c>
      <c r="AC38" s="93">
        <v>0.32100000000000001</v>
      </c>
      <c r="AD38" s="93">
        <v>0.314</v>
      </c>
      <c r="AE38" s="93">
        <v>0.307</v>
      </c>
      <c r="AF38" s="93">
        <v>0.3</v>
      </c>
      <c r="AG38" s="93">
        <v>0.29399999999999998</v>
      </c>
      <c r="AH38" s="93">
        <v>0.28799999999999998</v>
      </c>
      <c r="AI38" s="93">
        <v>0.28199999999999997</v>
      </c>
      <c r="AJ38" s="93">
        <v>0.27600000000000002</v>
      </c>
      <c r="AK38" s="93">
        <v>0.27100000000000002</v>
      </c>
      <c r="AL38" s="93">
        <v>0.26600000000000001</v>
      </c>
      <c r="AM38" s="93">
        <v>0.26100000000000001</v>
      </c>
      <c r="AN38" s="93">
        <v>0.25700000000000001</v>
      </c>
      <c r="AO38" s="93">
        <v>0.252</v>
      </c>
      <c r="AP38" s="93">
        <v>0.248</v>
      </c>
      <c r="AQ38" s="93">
        <v>0.24399999999999999</v>
      </c>
      <c r="AR38" s="93">
        <v>0.23899999999999999</v>
      </c>
      <c r="AS38" s="93">
        <v>0.23599999999999999</v>
      </c>
      <c r="AT38" s="93">
        <v>0.23200000000000001</v>
      </c>
      <c r="AU38" s="93">
        <v>0.22800000000000001</v>
      </c>
      <c r="AV38" s="93">
        <v>0.22500000000000001</v>
      </c>
      <c r="AW38" s="93">
        <v>0.221</v>
      </c>
      <c r="AX38" s="93">
        <v>0.218</v>
      </c>
      <c r="AY38" s="93"/>
    </row>
    <row r="39" spans="1:51" x14ac:dyDescent="0.25">
      <c r="A39"/>
      <c r="B39"/>
    </row>
    <row r="40" spans="1:51" ht="27.65" customHeight="1" x14ac:dyDescent="0.25">
      <c r="A40"/>
      <c r="B40"/>
    </row>
    <row r="41" spans="1:51" x14ac:dyDescent="0.25">
      <c r="A41"/>
      <c r="B41"/>
    </row>
    <row r="42" spans="1:51" x14ac:dyDescent="0.25">
      <c r="A42"/>
      <c r="B42"/>
    </row>
    <row r="43" spans="1:51" x14ac:dyDescent="0.25">
      <c r="A43"/>
      <c r="B43"/>
    </row>
    <row r="44" spans="1:51" x14ac:dyDescent="0.25">
      <c r="A44"/>
      <c r="B44"/>
    </row>
    <row r="45" spans="1:51" x14ac:dyDescent="0.25">
      <c r="A45"/>
      <c r="B45"/>
    </row>
    <row r="46" spans="1:51" x14ac:dyDescent="0.25">
      <c r="A46"/>
      <c r="B46"/>
    </row>
    <row r="47" spans="1:51" x14ac:dyDescent="0.25">
      <c r="A47"/>
      <c r="B47"/>
    </row>
    <row r="48" spans="1:51"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sheetData>
  <sheetProtection algorithmName="SHA-512" hashValue="ItogcxsgHFzfeKhv2706kJWGDQ7iykCV2UaykoLvi9VLTO4iuryqBZZtEmkS/FCi9VRmFdRGTa5nBFuCBHoQ5Q==" saltValue="2tErs9YhQgXToLlgOt5h7A==" spinCount="100000" sheet="1" objects="1" scenarios="1"/>
  <conditionalFormatting sqref="A26:A38">
    <cfRule type="expression" dxfId="961" priority="29" stopIfTrue="1">
      <formula>MOD(ROW(),2)=0</formula>
    </cfRule>
    <cfRule type="expression" dxfId="960" priority="30" stopIfTrue="1">
      <formula>MOD(ROW(),2)&lt;&gt;0</formula>
    </cfRule>
  </conditionalFormatting>
  <conditionalFormatting sqref="B26:AY38">
    <cfRule type="expression" dxfId="959" priority="31" stopIfTrue="1">
      <formula>MOD(ROW(),2)=0</formula>
    </cfRule>
    <cfRule type="expression" dxfId="958" priority="32" stopIfTrue="1">
      <formula>MOD(ROW(),2)&lt;&gt;0</formula>
    </cfRule>
  </conditionalFormatting>
  <conditionalFormatting sqref="A6:A21">
    <cfRule type="expression" dxfId="957" priority="15" stopIfTrue="1">
      <formula>MOD(ROW(),2)=0</formula>
    </cfRule>
    <cfRule type="expression" dxfId="956" priority="16" stopIfTrue="1">
      <formula>MOD(ROW(),2)&lt;&gt;0</formula>
    </cfRule>
  </conditionalFormatting>
  <conditionalFormatting sqref="D6:AY21">
    <cfRule type="expression" dxfId="955" priority="17" stopIfTrue="1">
      <formula>MOD(ROW(),2)=0</formula>
    </cfRule>
    <cfRule type="expression" dxfId="954" priority="18" stopIfTrue="1">
      <formula>MOD(ROW(),2)&lt;&gt;0</formula>
    </cfRule>
  </conditionalFormatting>
  <conditionalFormatting sqref="B6:C16">
    <cfRule type="expression" dxfId="953" priority="9" stopIfTrue="1">
      <formula>MOD(ROW(),2)=0</formula>
    </cfRule>
    <cfRule type="expression" dxfId="952" priority="10" stopIfTrue="1">
      <formula>MOD(ROW(),2)&lt;&gt;0</formula>
    </cfRule>
  </conditionalFormatting>
  <conditionalFormatting sqref="B18:C18 B17">
    <cfRule type="expression" dxfId="951" priority="11" stopIfTrue="1">
      <formula>MOD(ROW(),2)=0</formula>
    </cfRule>
    <cfRule type="expression" dxfId="950" priority="12" stopIfTrue="1">
      <formula>MOD(ROW(),2)&lt;&gt;0</formula>
    </cfRule>
  </conditionalFormatting>
  <conditionalFormatting sqref="C17">
    <cfRule type="expression" dxfId="949" priority="7" stopIfTrue="1">
      <formula>MOD(ROW(),2)=0</formula>
    </cfRule>
    <cfRule type="expression" dxfId="948" priority="8" stopIfTrue="1">
      <formula>MOD(ROW(),2)&lt;&gt;0</formula>
    </cfRule>
  </conditionalFormatting>
  <conditionalFormatting sqref="B20:B21">
    <cfRule type="expression" dxfId="947" priority="3" stopIfTrue="1">
      <formula>MOD(ROW(),2)=0</formula>
    </cfRule>
    <cfRule type="expression" dxfId="946" priority="4" stopIfTrue="1">
      <formula>MOD(ROW(),2)&lt;&gt;0</formula>
    </cfRule>
  </conditionalFormatting>
  <conditionalFormatting sqref="C19:C21">
    <cfRule type="expression" dxfId="945" priority="5" stopIfTrue="1">
      <formula>MOD(ROW(),2)=0</formula>
    </cfRule>
    <cfRule type="expression" dxfId="944" priority="6" stopIfTrue="1">
      <formula>MOD(ROW(),2)&lt;&gt;0</formula>
    </cfRule>
  </conditionalFormatting>
  <conditionalFormatting sqref="B19">
    <cfRule type="expression" dxfId="943" priority="1" stopIfTrue="1">
      <formula>MOD(ROW(),2)=0</formula>
    </cfRule>
    <cfRule type="expression" dxfId="942" priority="2" stopIfTrue="1">
      <formula>MOD(ROW(),2)&lt;&gt;0</formula>
    </cfRule>
  </conditionalFormatting>
  <hyperlinks>
    <hyperlink ref="B24" location="Assumptions!A1" display="Assumptions" xr:uid="{CC778E51-4A89-4D4E-B85B-216000087CC9}"/>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codeName="Sheet62"/>
  <dimension ref="A1:K59"/>
  <sheetViews>
    <sheetView showGridLines="0" zoomScale="85" zoomScaleNormal="85" workbookViewId="0">
      <selection activeCell="A4" sqref="A4"/>
    </sheetView>
  </sheetViews>
  <sheetFormatPr defaultColWidth="10" defaultRowHeight="12.5" x14ac:dyDescent="0.25"/>
  <cols>
    <col min="1" max="1" width="31.6328125" style="28" customWidth="1"/>
    <col min="2" max="8" width="22.6328125" style="28" customWidth="1"/>
    <col min="9"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ERF - x-401</v>
      </c>
      <c r="B3" s="43"/>
      <c r="C3" s="43"/>
      <c r="D3" s="43"/>
      <c r="E3" s="43"/>
      <c r="F3" s="43"/>
      <c r="G3" s="43"/>
      <c r="H3" s="43"/>
      <c r="I3" s="43"/>
    </row>
    <row r="4" spans="1:11" x14ac:dyDescent="0.25">
      <c r="A4" s="45"/>
    </row>
    <row r="6" spans="1:11" ht="13" x14ac:dyDescent="0.3">
      <c r="A6" s="76" t="s">
        <v>606</v>
      </c>
      <c r="B6" s="78" t="s">
        <v>607</v>
      </c>
      <c r="C6" s="78"/>
      <c r="D6" s="109"/>
      <c r="E6" s="109"/>
      <c r="F6" s="109"/>
      <c r="G6" s="109"/>
    </row>
    <row r="7" spans="1:11" x14ac:dyDescent="0.25">
      <c r="A7" s="77" t="s">
        <v>273</v>
      </c>
      <c r="B7" s="79" t="s">
        <v>72</v>
      </c>
      <c r="C7" s="79"/>
      <c r="D7" s="109"/>
      <c r="E7" s="109"/>
      <c r="F7" s="109"/>
      <c r="G7" s="109"/>
    </row>
    <row r="8" spans="1:11" x14ac:dyDescent="0.25">
      <c r="A8" s="77" t="s">
        <v>274</v>
      </c>
      <c r="B8" s="79">
        <v>2015</v>
      </c>
      <c r="C8" s="79"/>
      <c r="D8" s="109"/>
      <c r="E8" s="109"/>
      <c r="F8" s="109"/>
      <c r="G8" s="109"/>
    </row>
    <row r="9" spans="1:11" x14ac:dyDescent="0.25">
      <c r="A9" s="77" t="s">
        <v>275</v>
      </c>
      <c r="B9" s="79" t="s">
        <v>467</v>
      </c>
      <c r="C9" s="79"/>
      <c r="D9" s="109"/>
      <c r="E9" s="109"/>
      <c r="F9" s="109"/>
      <c r="G9" s="109"/>
    </row>
    <row r="10" spans="1:11" ht="25" x14ac:dyDescent="0.25">
      <c r="A10" s="77" t="s">
        <v>6</v>
      </c>
      <c r="B10" s="79" t="s">
        <v>468</v>
      </c>
      <c r="C10" s="79"/>
      <c r="D10" s="109"/>
      <c r="E10" s="109"/>
      <c r="F10" s="109"/>
      <c r="G10" s="109"/>
    </row>
    <row r="11" spans="1:11" x14ac:dyDescent="0.25">
      <c r="A11" s="77" t="s">
        <v>276</v>
      </c>
      <c r="B11" s="79" t="s">
        <v>308</v>
      </c>
      <c r="C11" s="79"/>
      <c r="D11" s="109"/>
      <c r="E11" s="109"/>
      <c r="F11" s="109"/>
      <c r="G11" s="109"/>
    </row>
    <row r="12" spans="1:11" x14ac:dyDescent="0.25">
      <c r="A12" s="77" t="s">
        <v>277</v>
      </c>
      <c r="B12" s="79" t="s">
        <v>469</v>
      </c>
      <c r="C12" s="79"/>
      <c r="D12" s="109"/>
      <c r="E12" s="109"/>
      <c r="F12" s="109"/>
      <c r="G12" s="109"/>
    </row>
    <row r="13" spans="1:11" x14ac:dyDescent="0.25">
      <c r="A13" s="200" t="s">
        <v>614</v>
      </c>
      <c r="B13" s="79">
        <v>0</v>
      </c>
      <c r="C13" s="79"/>
      <c r="D13" s="109"/>
      <c r="E13" s="109"/>
      <c r="F13" s="109"/>
      <c r="G13" s="109"/>
    </row>
    <row r="14" spans="1:11" x14ac:dyDescent="0.25">
      <c r="A14" s="77" t="s">
        <v>279</v>
      </c>
      <c r="B14" s="79">
        <v>401</v>
      </c>
      <c r="C14" s="79"/>
      <c r="D14" s="109"/>
      <c r="E14" s="109"/>
      <c r="F14" s="109"/>
      <c r="G14" s="109"/>
    </row>
    <row r="15" spans="1:11" x14ac:dyDescent="0.25">
      <c r="A15" s="200" t="s">
        <v>617</v>
      </c>
      <c r="B15" s="79">
        <v>401</v>
      </c>
      <c r="C15" s="79"/>
      <c r="D15" s="109"/>
      <c r="E15" s="109"/>
      <c r="F15" s="109"/>
      <c r="G15" s="109"/>
    </row>
    <row r="16" spans="1:11" x14ac:dyDescent="0.25">
      <c r="A16" s="200" t="s">
        <v>281</v>
      </c>
      <c r="B16" s="79" t="s">
        <v>298</v>
      </c>
      <c r="C16" s="79"/>
      <c r="D16" s="109"/>
      <c r="E16" s="109"/>
      <c r="F16" s="109"/>
      <c r="G16" s="109"/>
    </row>
    <row r="17" spans="1:7" x14ac:dyDescent="0.25">
      <c r="A17" s="77" t="s">
        <v>282</v>
      </c>
      <c r="B17" s="203"/>
      <c r="C17" s="203"/>
      <c r="D17" s="109"/>
      <c r="E17" s="109"/>
      <c r="F17" s="109"/>
      <c r="G17" s="109"/>
    </row>
    <row r="18" spans="1:7" x14ac:dyDescent="0.25">
      <c r="A18" s="77" t="s">
        <v>283</v>
      </c>
      <c r="B18" s="142" t="str">
        <f>"29 June 2023"</f>
        <v>29 June 2023</v>
      </c>
      <c r="C18" s="79"/>
      <c r="D18" s="109"/>
      <c r="E18" s="109"/>
      <c r="F18" s="109"/>
      <c r="G18" s="109"/>
    </row>
    <row r="19" spans="1:7" x14ac:dyDescent="0.25">
      <c r="A19" s="77" t="s">
        <v>284</v>
      </c>
      <c r="B19" s="142">
        <v>45110</v>
      </c>
      <c r="C19" s="79"/>
      <c r="D19" s="109"/>
      <c r="E19" s="109"/>
      <c r="F19" s="109"/>
      <c r="G19" s="109"/>
    </row>
    <row r="20" spans="1:7" x14ac:dyDescent="0.25">
      <c r="A20" s="77" t="s">
        <v>285</v>
      </c>
      <c r="B20" s="79" t="s">
        <v>293</v>
      </c>
      <c r="C20" s="79"/>
      <c r="D20" s="109"/>
      <c r="E20" s="109"/>
      <c r="F20" s="109"/>
      <c r="G20" s="109"/>
    </row>
    <row r="21" spans="1:7" x14ac:dyDescent="0.25">
      <c r="A21" s="77" t="s">
        <v>689</v>
      </c>
      <c r="B21" s="79" t="s">
        <v>294</v>
      </c>
      <c r="C21" s="79"/>
      <c r="D21" s="109"/>
      <c r="E21" s="109"/>
      <c r="F21" s="109"/>
      <c r="G21" s="109"/>
    </row>
    <row r="23" spans="1:7" x14ac:dyDescent="0.25">
      <c r="B23" s="84" t="str">
        <f>HYPERLINK("#'Factor List'!A1","Back to Factor List")</f>
        <v>Back to Factor List</v>
      </c>
    </row>
    <row r="24" spans="1:7" x14ac:dyDescent="0.25">
      <c r="B24" s="84" t="str">
        <f>HYPERLINK("#'Assumptions'!A1","Assumptions")</f>
        <v>Assumptions</v>
      </c>
    </row>
    <row r="26" spans="1:7" ht="13" x14ac:dyDescent="0.25">
      <c r="A26" s="90" t="s">
        <v>714</v>
      </c>
      <c r="B26" s="90">
        <v>0</v>
      </c>
      <c r="C26" s="90">
        <v>1</v>
      </c>
      <c r="D26" s="90">
        <v>2</v>
      </c>
      <c r="E26" s="90">
        <v>3</v>
      </c>
      <c r="F26" s="90">
        <v>4</v>
      </c>
      <c r="G26" s="90">
        <v>5</v>
      </c>
    </row>
    <row r="27" spans="1:7" x14ac:dyDescent="0.25">
      <c r="A27" s="91">
        <v>0</v>
      </c>
      <c r="B27" s="93">
        <v>1</v>
      </c>
      <c r="C27" s="93">
        <v>0.96599999999999997</v>
      </c>
      <c r="D27" s="93">
        <v>0.93400000000000005</v>
      </c>
      <c r="E27" s="93">
        <v>0.90400000000000003</v>
      </c>
      <c r="F27" s="93">
        <v>0.877</v>
      </c>
      <c r="G27" s="93">
        <v>0.85099999999999998</v>
      </c>
    </row>
    <row r="28" spans="1:7" x14ac:dyDescent="0.25">
      <c r="A28" s="91">
        <v>1</v>
      </c>
      <c r="B28" s="93">
        <v>0.997</v>
      </c>
      <c r="C28" s="93">
        <v>0.96299999999999997</v>
      </c>
      <c r="D28" s="93">
        <v>0.93100000000000005</v>
      </c>
      <c r="E28" s="93">
        <v>0.90200000000000002</v>
      </c>
      <c r="F28" s="93">
        <v>0.874</v>
      </c>
      <c r="G28" s="93"/>
    </row>
    <row r="29" spans="1:7" x14ac:dyDescent="0.25">
      <c r="A29" s="91">
        <v>2</v>
      </c>
      <c r="B29" s="93">
        <v>0.99399999999999999</v>
      </c>
      <c r="C29" s="93">
        <v>0.96</v>
      </c>
      <c r="D29" s="93">
        <v>0.92900000000000005</v>
      </c>
      <c r="E29" s="93">
        <v>0.9</v>
      </c>
      <c r="F29" s="93">
        <v>0.872</v>
      </c>
      <c r="G29" s="93"/>
    </row>
    <row r="30" spans="1:7" x14ac:dyDescent="0.25">
      <c r="A30" s="91">
        <v>3</v>
      </c>
      <c r="B30" s="93">
        <v>0.99099999999999999</v>
      </c>
      <c r="C30" s="93">
        <v>0.95799999999999996</v>
      </c>
      <c r="D30" s="93">
        <v>0.92600000000000005</v>
      </c>
      <c r="E30" s="93">
        <v>0.89700000000000002</v>
      </c>
      <c r="F30" s="93">
        <v>0.87</v>
      </c>
      <c r="G30" s="93"/>
    </row>
    <row r="31" spans="1:7" x14ac:dyDescent="0.25">
      <c r="A31" s="91">
        <v>4</v>
      </c>
      <c r="B31" s="93">
        <v>0.98899999999999999</v>
      </c>
      <c r="C31" s="93">
        <v>0.95499999999999996</v>
      </c>
      <c r="D31" s="93">
        <v>0.92400000000000004</v>
      </c>
      <c r="E31" s="93">
        <v>0.89500000000000002</v>
      </c>
      <c r="F31" s="93">
        <v>0.86799999999999999</v>
      </c>
      <c r="G31" s="93"/>
    </row>
    <row r="32" spans="1:7" x14ac:dyDescent="0.25">
      <c r="A32" s="91">
        <v>5</v>
      </c>
      <c r="B32" s="93">
        <v>0.98599999999999999</v>
      </c>
      <c r="C32" s="93">
        <v>0.95199999999999996</v>
      </c>
      <c r="D32" s="93">
        <v>0.92100000000000004</v>
      </c>
      <c r="E32" s="93">
        <v>0.89300000000000002</v>
      </c>
      <c r="F32" s="93">
        <v>0.86599999999999999</v>
      </c>
      <c r="G32" s="93"/>
    </row>
    <row r="33" spans="1:7" x14ac:dyDescent="0.25">
      <c r="A33" s="91">
        <v>6</v>
      </c>
      <c r="B33" s="93">
        <v>0.98299999999999998</v>
      </c>
      <c r="C33" s="93">
        <v>0.95</v>
      </c>
      <c r="D33" s="93">
        <v>0.91900000000000004</v>
      </c>
      <c r="E33" s="93">
        <v>0.89</v>
      </c>
      <c r="F33" s="93">
        <v>0.86399999999999999</v>
      </c>
      <c r="G33" s="93"/>
    </row>
    <row r="34" spans="1:7" x14ac:dyDescent="0.25">
      <c r="A34" s="91">
        <v>7</v>
      </c>
      <c r="B34" s="93">
        <v>0.98</v>
      </c>
      <c r="C34" s="93">
        <v>0.94699999999999995</v>
      </c>
      <c r="D34" s="93">
        <v>0.91600000000000004</v>
      </c>
      <c r="E34" s="93">
        <v>0.88800000000000001</v>
      </c>
      <c r="F34" s="93">
        <v>0.86199999999999999</v>
      </c>
      <c r="G34" s="93"/>
    </row>
    <row r="35" spans="1:7" x14ac:dyDescent="0.25">
      <c r="A35" s="91">
        <v>8</v>
      </c>
      <c r="B35" s="93">
        <v>0.97699999999999998</v>
      </c>
      <c r="C35" s="93">
        <v>0.94399999999999995</v>
      </c>
      <c r="D35" s="93">
        <v>0.91400000000000003</v>
      </c>
      <c r="E35" s="93">
        <v>0.88600000000000001</v>
      </c>
      <c r="F35" s="93">
        <v>0.86</v>
      </c>
      <c r="G35" s="93"/>
    </row>
    <row r="36" spans="1:7" x14ac:dyDescent="0.25">
      <c r="A36" s="91">
        <v>9</v>
      </c>
      <c r="B36" s="93">
        <v>0.97399999999999998</v>
      </c>
      <c r="C36" s="93">
        <v>0.94199999999999995</v>
      </c>
      <c r="D36" s="93">
        <v>0.91200000000000003</v>
      </c>
      <c r="E36" s="93">
        <v>0.88400000000000001</v>
      </c>
      <c r="F36" s="93">
        <v>0.85699999999999998</v>
      </c>
      <c r="G36" s="93"/>
    </row>
    <row r="37" spans="1:7" x14ac:dyDescent="0.25">
      <c r="A37" s="91">
        <v>10</v>
      </c>
      <c r="B37" s="93">
        <v>0.97099999999999997</v>
      </c>
      <c r="C37" s="93">
        <v>0.93899999999999995</v>
      </c>
      <c r="D37" s="93">
        <v>0.90900000000000003</v>
      </c>
      <c r="E37" s="93">
        <v>0.88100000000000001</v>
      </c>
      <c r="F37" s="93">
        <v>0.85499999999999998</v>
      </c>
      <c r="G37" s="93"/>
    </row>
    <row r="38" spans="1:7" x14ac:dyDescent="0.25">
      <c r="A38" s="91">
        <v>11</v>
      </c>
      <c r="B38" s="93">
        <v>0.96799999999999997</v>
      </c>
      <c r="C38" s="93">
        <v>0.93600000000000005</v>
      </c>
      <c r="D38" s="93">
        <v>0.90700000000000003</v>
      </c>
      <c r="E38" s="93">
        <v>0.879</v>
      </c>
      <c r="F38" s="93">
        <v>0.85299999999999998</v>
      </c>
      <c r="G38" s="93"/>
    </row>
    <row r="39" spans="1:7" x14ac:dyDescent="0.25">
      <c r="A39"/>
      <c r="B39"/>
    </row>
    <row r="40" spans="1:7" ht="27.65" customHeight="1" x14ac:dyDescent="0.25">
      <c r="A40"/>
      <c r="B40"/>
    </row>
    <row r="41" spans="1:7" x14ac:dyDescent="0.25">
      <c r="A41"/>
      <c r="B41"/>
    </row>
    <row r="42" spans="1:7" x14ac:dyDescent="0.25">
      <c r="A42"/>
      <c r="B42"/>
    </row>
    <row r="43" spans="1:7" x14ac:dyDescent="0.25">
      <c r="A43"/>
      <c r="B43"/>
    </row>
    <row r="44" spans="1:7" x14ac:dyDescent="0.25">
      <c r="A44"/>
      <c r="B44"/>
    </row>
    <row r="45" spans="1:7" x14ac:dyDescent="0.25">
      <c r="A45"/>
      <c r="B45"/>
    </row>
    <row r="46" spans="1:7" x14ac:dyDescent="0.25">
      <c r="A46"/>
      <c r="B46"/>
    </row>
    <row r="47" spans="1:7" x14ac:dyDescent="0.25">
      <c r="A47"/>
      <c r="B47"/>
    </row>
    <row r="48" spans="1:7"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sheetData>
  <sheetProtection algorithmName="SHA-512" hashValue="8m+YzBNogeKx++/hJ13diXSkm+Mxr6UObZSrnguDY9mOqUWzJqhXIIS2UhDDT9JpmPWsHkgsoHMiyHRl0Ne9lg==" saltValue="pYbMh8mwuVTlDQyboeD1+A==" spinCount="100000" sheet="1" objects="1" scenarios="1"/>
  <conditionalFormatting sqref="A13">
    <cfRule type="expression" dxfId="941" priority="17" stopIfTrue="1">
      <formula>MOD(ROW(),2)=0</formula>
    </cfRule>
    <cfRule type="expression" dxfId="940" priority="18" stopIfTrue="1">
      <formula>MOD(ROW(),2)&lt;&gt;0</formula>
    </cfRule>
  </conditionalFormatting>
  <conditionalFormatting sqref="D6:G21">
    <cfRule type="expression" dxfId="939" priority="23" stopIfTrue="1">
      <formula>MOD(ROW(),2)=0</formula>
    </cfRule>
    <cfRule type="expression" dxfId="938" priority="24" stopIfTrue="1">
      <formula>MOD(ROW(),2)&lt;&gt;0</formula>
    </cfRule>
  </conditionalFormatting>
  <conditionalFormatting sqref="A6:A12 A14 A17:A21">
    <cfRule type="expression" dxfId="937" priority="25" stopIfTrue="1">
      <formula>MOD(ROW(),2)=0</formula>
    </cfRule>
    <cfRule type="expression" dxfId="936" priority="26" stopIfTrue="1">
      <formula>MOD(ROW(),2)&lt;&gt;0</formula>
    </cfRule>
  </conditionalFormatting>
  <conditionalFormatting sqref="D15:G16">
    <cfRule type="expression" dxfId="935" priority="27" stopIfTrue="1">
      <formula>MOD(ROW(),2)=0</formula>
    </cfRule>
    <cfRule type="expression" dxfId="934" priority="28" stopIfTrue="1">
      <formula>MOD(ROW(),2)&lt;&gt;0</formula>
    </cfRule>
  </conditionalFormatting>
  <conditionalFormatting sqref="A15:A16">
    <cfRule type="expression" dxfId="933" priority="19" stopIfTrue="1">
      <formula>MOD(ROW(),2)=0</formula>
    </cfRule>
    <cfRule type="expression" dxfId="932" priority="20" stopIfTrue="1">
      <formula>MOD(ROW(),2)&lt;&gt;0</formula>
    </cfRule>
  </conditionalFormatting>
  <conditionalFormatting sqref="A26:A38">
    <cfRule type="expression" dxfId="931" priority="13" stopIfTrue="1">
      <formula>MOD(ROW(),2)=0</formula>
    </cfRule>
    <cfRule type="expression" dxfId="930" priority="14" stopIfTrue="1">
      <formula>MOD(ROW(),2)&lt;&gt;0</formula>
    </cfRule>
  </conditionalFormatting>
  <conditionalFormatting sqref="B26:G38">
    <cfRule type="expression" dxfId="929" priority="15" stopIfTrue="1">
      <formula>MOD(ROW(),2)=0</formula>
    </cfRule>
    <cfRule type="expression" dxfId="928" priority="16" stopIfTrue="1">
      <formula>MOD(ROW(),2)&lt;&gt;0</formula>
    </cfRule>
  </conditionalFormatting>
  <conditionalFormatting sqref="B6:C16">
    <cfRule type="expression" dxfId="927" priority="9" stopIfTrue="1">
      <formula>MOD(ROW(),2)=0</formula>
    </cfRule>
    <cfRule type="expression" dxfId="926" priority="10" stopIfTrue="1">
      <formula>MOD(ROW(),2)&lt;&gt;0</formula>
    </cfRule>
  </conditionalFormatting>
  <conditionalFormatting sqref="B18:C18 B17">
    <cfRule type="expression" dxfId="925" priority="11" stopIfTrue="1">
      <formula>MOD(ROW(),2)=0</formula>
    </cfRule>
    <cfRule type="expression" dxfId="924" priority="12" stopIfTrue="1">
      <formula>MOD(ROW(),2)&lt;&gt;0</formula>
    </cfRule>
  </conditionalFormatting>
  <conditionalFormatting sqref="C17">
    <cfRule type="expression" dxfId="923" priority="7" stopIfTrue="1">
      <formula>MOD(ROW(),2)=0</formula>
    </cfRule>
    <cfRule type="expression" dxfId="922" priority="8" stopIfTrue="1">
      <formula>MOD(ROW(),2)&lt;&gt;0</formula>
    </cfRule>
  </conditionalFormatting>
  <conditionalFormatting sqref="B20:B21">
    <cfRule type="expression" dxfId="921" priority="3" stopIfTrue="1">
      <formula>MOD(ROW(),2)=0</formula>
    </cfRule>
    <cfRule type="expression" dxfId="920" priority="4" stopIfTrue="1">
      <formula>MOD(ROW(),2)&lt;&gt;0</formula>
    </cfRule>
  </conditionalFormatting>
  <conditionalFormatting sqref="C19:C21">
    <cfRule type="expression" dxfId="919" priority="5" stopIfTrue="1">
      <formula>MOD(ROW(),2)=0</formula>
    </cfRule>
    <cfRule type="expression" dxfId="918" priority="6" stopIfTrue="1">
      <formula>MOD(ROW(),2)&lt;&gt;0</formula>
    </cfRule>
  </conditionalFormatting>
  <conditionalFormatting sqref="B19">
    <cfRule type="expression" dxfId="917" priority="1" stopIfTrue="1">
      <formula>MOD(ROW(),2)=0</formula>
    </cfRule>
    <cfRule type="expression" dxfId="916" priority="2" stopIfTrue="1">
      <formula>MOD(ROW(),2)&lt;&gt;0</formula>
    </cfRule>
  </conditionalFormatting>
  <hyperlinks>
    <hyperlink ref="B24" location="Assumptions!A1" display="Assumptions" xr:uid="{0852E3D7-F52D-49F9-8535-80FE2182F267}"/>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codeName="Sheet63"/>
  <dimension ref="A1:K59"/>
  <sheetViews>
    <sheetView showGridLines="0" zoomScale="85" zoomScaleNormal="85" workbookViewId="0">
      <selection activeCell="A4" sqref="A4"/>
    </sheetView>
  </sheetViews>
  <sheetFormatPr defaultColWidth="10" defaultRowHeight="12.5" x14ac:dyDescent="0.25"/>
  <cols>
    <col min="1" max="1" width="31.6328125" style="28" customWidth="1"/>
    <col min="2" max="8" width="22.6328125" style="28" customWidth="1"/>
    <col min="9"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ERF - x-402</v>
      </c>
      <c r="B3" s="43"/>
      <c r="C3" s="43"/>
      <c r="D3" s="43"/>
      <c r="E3" s="43"/>
      <c r="F3" s="43"/>
      <c r="G3" s="43"/>
      <c r="H3" s="43"/>
      <c r="I3" s="43"/>
    </row>
    <row r="4" spans="1:11" x14ac:dyDescent="0.25">
      <c r="A4" s="45"/>
    </row>
    <row r="6" spans="1:11" ht="13" x14ac:dyDescent="0.3">
      <c r="A6" s="76" t="s">
        <v>606</v>
      </c>
      <c r="B6" s="78" t="s">
        <v>607</v>
      </c>
      <c r="C6" s="78"/>
      <c r="D6" s="109"/>
      <c r="E6" s="109"/>
      <c r="F6" s="109"/>
      <c r="G6" s="109"/>
    </row>
    <row r="7" spans="1:11" x14ac:dyDescent="0.25">
      <c r="A7" s="77" t="s">
        <v>273</v>
      </c>
      <c r="B7" s="79" t="s">
        <v>72</v>
      </c>
      <c r="C7" s="79"/>
      <c r="D7" s="109"/>
      <c r="E7" s="109"/>
      <c r="F7" s="109"/>
      <c r="G7" s="109"/>
    </row>
    <row r="8" spans="1:11" x14ac:dyDescent="0.25">
      <c r="A8" s="77" t="s">
        <v>274</v>
      </c>
      <c r="B8" s="79">
        <v>2015</v>
      </c>
      <c r="C8" s="79"/>
      <c r="D8" s="109"/>
      <c r="E8" s="109"/>
      <c r="F8" s="109"/>
      <c r="G8" s="109"/>
    </row>
    <row r="9" spans="1:11" x14ac:dyDescent="0.25">
      <c r="A9" s="77" t="s">
        <v>275</v>
      </c>
      <c r="B9" s="79" t="s">
        <v>467</v>
      </c>
      <c r="C9" s="79"/>
      <c r="D9" s="109"/>
      <c r="E9" s="109"/>
      <c r="F9" s="109"/>
      <c r="G9" s="109"/>
    </row>
    <row r="10" spans="1:11" ht="37.5" x14ac:dyDescent="0.25">
      <c r="A10" s="77" t="s">
        <v>6</v>
      </c>
      <c r="B10" s="79" t="s">
        <v>471</v>
      </c>
      <c r="C10" s="79"/>
      <c r="D10" s="109"/>
      <c r="E10" s="109"/>
      <c r="F10" s="109"/>
      <c r="G10" s="109"/>
    </row>
    <row r="11" spans="1:11" x14ac:dyDescent="0.25">
      <c r="A11" s="77" t="s">
        <v>276</v>
      </c>
      <c r="B11" s="79" t="s">
        <v>308</v>
      </c>
      <c r="C11" s="79"/>
      <c r="D11" s="109"/>
      <c r="E11" s="109"/>
      <c r="F11" s="109"/>
      <c r="G11" s="109"/>
    </row>
    <row r="12" spans="1:11" x14ac:dyDescent="0.25">
      <c r="A12" s="77" t="s">
        <v>277</v>
      </c>
      <c r="B12" s="79" t="s">
        <v>469</v>
      </c>
      <c r="C12" s="79"/>
      <c r="D12" s="109"/>
      <c r="E12" s="109"/>
      <c r="F12" s="109"/>
      <c r="G12" s="109"/>
    </row>
    <row r="13" spans="1:11" x14ac:dyDescent="0.25">
      <c r="A13" s="77" t="s">
        <v>614</v>
      </c>
      <c r="B13" s="79">
        <v>0</v>
      </c>
      <c r="C13" s="79"/>
      <c r="D13" s="109"/>
      <c r="E13" s="109"/>
      <c r="F13" s="109"/>
      <c r="G13" s="109"/>
    </row>
    <row r="14" spans="1:11" x14ac:dyDescent="0.25">
      <c r="A14" s="77" t="s">
        <v>279</v>
      </c>
      <c r="B14" s="79">
        <v>402</v>
      </c>
      <c r="C14" s="79"/>
      <c r="D14" s="109"/>
      <c r="E14" s="109"/>
      <c r="F14" s="109"/>
      <c r="G14" s="109"/>
    </row>
    <row r="15" spans="1:11" x14ac:dyDescent="0.25">
      <c r="A15" s="200" t="s">
        <v>617</v>
      </c>
      <c r="B15" s="79">
        <v>402</v>
      </c>
      <c r="C15" s="79"/>
      <c r="D15" s="109"/>
      <c r="E15" s="109"/>
      <c r="F15" s="109"/>
      <c r="G15" s="109"/>
    </row>
    <row r="16" spans="1:11" x14ac:dyDescent="0.25">
      <c r="A16" s="200" t="s">
        <v>281</v>
      </c>
      <c r="B16" s="79" t="s">
        <v>473</v>
      </c>
      <c r="C16" s="79"/>
      <c r="D16" s="109"/>
      <c r="E16" s="109"/>
      <c r="F16" s="109"/>
      <c r="G16" s="109"/>
    </row>
    <row r="17" spans="1:7" x14ac:dyDescent="0.25">
      <c r="A17" s="77" t="s">
        <v>282</v>
      </c>
      <c r="B17" s="203"/>
      <c r="C17" s="203"/>
      <c r="D17" s="109"/>
      <c r="E17" s="109"/>
      <c r="F17" s="109"/>
      <c r="G17" s="109"/>
    </row>
    <row r="18" spans="1:7" x14ac:dyDescent="0.25">
      <c r="A18" s="77" t="s">
        <v>283</v>
      </c>
      <c r="B18" s="142" t="str">
        <f>"29 June 2023"</f>
        <v>29 June 2023</v>
      </c>
      <c r="C18" s="79"/>
      <c r="D18" s="109"/>
      <c r="E18" s="109"/>
      <c r="F18" s="109"/>
      <c r="G18" s="109"/>
    </row>
    <row r="19" spans="1:7" x14ac:dyDescent="0.25">
      <c r="A19" s="77" t="s">
        <v>284</v>
      </c>
      <c r="B19" s="142">
        <v>45110</v>
      </c>
      <c r="C19" s="79"/>
      <c r="D19" s="109"/>
      <c r="E19" s="109"/>
      <c r="F19" s="109"/>
      <c r="G19" s="109"/>
    </row>
    <row r="20" spans="1:7" x14ac:dyDescent="0.25">
      <c r="A20" s="77" t="s">
        <v>285</v>
      </c>
      <c r="B20" s="79" t="s">
        <v>293</v>
      </c>
      <c r="C20" s="79"/>
      <c r="D20" s="109"/>
      <c r="E20" s="109"/>
      <c r="F20" s="109"/>
      <c r="G20" s="109"/>
    </row>
    <row r="21" spans="1:7" x14ac:dyDescent="0.25">
      <c r="A21" s="77" t="s">
        <v>689</v>
      </c>
      <c r="B21" s="79" t="s">
        <v>294</v>
      </c>
      <c r="C21" s="79"/>
      <c r="D21" s="109"/>
      <c r="E21" s="109"/>
      <c r="F21" s="109"/>
      <c r="G21" s="109"/>
    </row>
    <row r="23" spans="1:7" x14ac:dyDescent="0.25">
      <c r="B23" s="84" t="str">
        <f>HYPERLINK("#'Factor List'!A1","Back to Factor List")</f>
        <v>Back to Factor List</v>
      </c>
    </row>
    <row r="24" spans="1:7" x14ac:dyDescent="0.25">
      <c r="B24" s="84" t="str">
        <f>HYPERLINK("#'Assumptions'!A1","Assumptions")</f>
        <v>Assumptions</v>
      </c>
    </row>
    <row r="26" spans="1:7" ht="13" x14ac:dyDescent="0.25">
      <c r="A26" s="90" t="s">
        <v>714</v>
      </c>
      <c r="B26" s="90">
        <v>0</v>
      </c>
      <c r="C26" s="90">
        <v>1</v>
      </c>
      <c r="D26" s="90">
        <v>2</v>
      </c>
      <c r="E26" s="90">
        <v>3</v>
      </c>
      <c r="F26" s="90">
        <v>4</v>
      </c>
      <c r="G26" s="90">
        <v>5</v>
      </c>
    </row>
    <row r="27" spans="1:7" x14ac:dyDescent="0.25">
      <c r="A27" s="91">
        <v>0</v>
      </c>
      <c r="B27" s="93">
        <v>1</v>
      </c>
      <c r="C27" s="93">
        <v>0.95399999999999996</v>
      </c>
      <c r="D27" s="93">
        <v>0.91100000000000003</v>
      </c>
      <c r="E27" s="93">
        <v>0.872</v>
      </c>
      <c r="F27" s="93">
        <v>0.83499999999999996</v>
      </c>
      <c r="G27" s="93">
        <v>0.80100000000000005</v>
      </c>
    </row>
    <row r="28" spans="1:7" x14ac:dyDescent="0.25">
      <c r="A28" s="91">
        <v>1</v>
      </c>
      <c r="B28" s="93">
        <v>0.996</v>
      </c>
      <c r="C28" s="93">
        <v>0.95</v>
      </c>
      <c r="D28" s="93">
        <v>0.90800000000000003</v>
      </c>
      <c r="E28" s="93">
        <v>0.86899999999999999</v>
      </c>
      <c r="F28" s="93">
        <v>0.83199999999999996</v>
      </c>
      <c r="G28" s="93"/>
    </row>
    <row r="29" spans="1:7" x14ac:dyDescent="0.25">
      <c r="A29" s="91">
        <v>2</v>
      </c>
      <c r="B29" s="93">
        <v>0.99199999999999999</v>
      </c>
      <c r="C29" s="93">
        <v>0.94699999999999995</v>
      </c>
      <c r="D29" s="93">
        <v>0.90500000000000003</v>
      </c>
      <c r="E29" s="93">
        <v>0.86599999999999999</v>
      </c>
      <c r="F29" s="93">
        <v>0.82899999999999996</v>
      </c>
      <c r="G29" s="93"/>
    </row>
    <row r="30" spans="1:7" x14ac:dyDescent="0.25">
      <c r="A30" s="91">
        <v>3</v>
      </c>
      <c r="B30" s="93">
        <v>0.98799999999999999</v>
      </c>
      <c r="C30" s="93">
        <v>0.94299999999999995</v>
      </c>
      <c r="D30" s="93">
        <v>0.90100000000000002</v>
      </c>
      <c r="E30" s="93">
        <v>0.86299999999999999</v>
      </c>
      <c r="F30" s="93">
        <v>0.82599999999999996</v>
      </c>
      <c r="G30" s="93"/>
    </row>
    <row r="31" spans="1:7" x14ac:dyDescent="0.25">
      <c r="A31" s="91">
        <v>4</v>
      </c>
      <c r="B31" s="93">
        <v>0.98499999999999999</v>
      </c>
      <c r="C31" s="93">
        <v>0.94</v>
      </c>
      <c r="D31" s="93">
        <v>0.89800000000000002</v>
      </c>
      <c r="E31" s="93">
        <v>0.85899999999999999</v>
      </c>
      <c r="F31" s="93">
        <v>0.82399999999999995</v>
      </c>
      <c r="G31" s="93"/>
    </row>
    <row r="32" spans="1:7" x14ac:dyDescent="0.25">
      <c r="A32" s="91">
        <v>5</v>
      </c>
      <c r="B32" s="93">
        <v>0.98099999999999998</v>
      </c>
      <c r="C32" s="93">
        <v>0.93600000000000005</v>
      </c>
      <c r="D32" s="93">
        <v>0.89500000000000002</v>
      </c>
      <c r="E32" s="93">
        <v>0.85599999999999998</v>
      </c>
      <c r="F32" s="93">
        <v>0.82099999999999995</v>
      </c>
      <c r="G32" s="93"/>
    </row>
    <row r="33" spans="1:7" x14ac:dyDescent="0.25">
      <c r="A33" s="91">
        <v>6</v>
      </c>
      <c r="B33" s="93">
        <v>0.97699999999999998</v>
      </c>
      <c r="C33" s="93">
        <v>0.93300000000000005</v>
      </c>
      <c r="D33" s="93">
        <v>0.89200000000000002</v>
      </c>
      <c r="E33" s="93">
        <v>0.85299999999999998</v>
      </c>
      <c r="F33" s="93">
        <v>0.81799999999999995</v>
      </c>
      <c r="G33" s="93"/>
    </row>
    <row r="34" spans="1:7" x14ac:dyDescent="0.25">
      <c r="A34" s="91">
        <v>7</v>
      </c>
      <c r="B34" s="93">
        <v>0.97299999999999998</v>
      </c>
      <c r="C34" s="93">
        <v>0.92900000000000005</v>
      </c>
      <c r="D34" s="93">
        <v>0.88800000000000001</v>
      </c>
      <c r="E34" s="93">
        <v>0.85</v>
      </c>
      <c r="F34" s="93">
        <v>0.81499999999999995</v>
      </c>
      <c r="G34" s="93"/>
    </row>
    <row r="35" spans="1:7" x14ac:dyDescent="0.25">
      <c r="A35" s="91">
        <v>8</v>
      </c>
      <c r="B35" s="93">
        <v>0.96899999999999997</v>
      </c>
      <c r="C35" s="93">
        <v>0.92500000000000004</v>
      </c>
      <c r="D35" s="93">
        <v>0.88500000000000001</v>
      </c>
      <c r="E35" s="93">
        <v>0.84699999999999998</v>
      </c>
      <c r="F35" s="93">
        <v>0.81200000000000006</v>
      </c>
      <c r="G35" s="93"/>
    </row>
    <row r="36" spans="1:7" x14ac:dyDescent="0.25">
      <c r="A36" s="91">
        <v>9</v>
      </c>
      <c r="B36" s="93">
        <v>0.96499999999999997</v>
      </c>
      <c r="C36" s="93">
        <v>0.92200000000000004</v>
      </c>
      <c r="D36" s="93">
        <v>0.88200000000000001</v>
      </c>
      <c r="E36" s="93">
        <v>0.84399999999999997</v>
      </c>
      <c r="F36" s="93">
        <v>0.80900000000000005</v>
      </c>
      <c r="G36" s="93"/>
    </row>
    <row r="37" spans="1:7" x14ac:dyDescent="0.25">
      <c r="A37" s="91">
        <v>10</v>
      </c>
      <c r="B37" s="93">
        <v>0.96199999999999997</v>
      </c>
      <c r="C37" s="93">
        <v>0.91800000000000004</v>
      </c>
      <c r="D37" s="93">
        <v>0.878</v>
      </c>
      <c r="E37" s="93">
        <v>0.84099999999999997</v>
      </c>
      <c r="F37" s="93">
        <v>0.80600000000000005</v>
      </c>
      <c r="G37" s="93"/>
    </row>
    <row r="38" spans="1:7" x14ac:dyDescent="0.25">
      <c r="A38" s="91">
        <v>11</v>
      </c>
      <c r="B38" s="93">
        <v>0.95799999999999996</v>
      </c>
      <c r="C38" s="93">
        <v>0.91500000000000004</v>
      </c>
      <c r="D38" s="93">
        <v>0.875</v>
      </c>
      <c r="E38" s="93">
        <v>0.83799999999999997</v>
      </c>
      <c r="F38" s="93">
        <v>0.80400000000000005</v>
      </c>
      <c r="G38" s="93"/>
    </row>
    <row r="39" spans="1:7" x14ac:dyDescent="0.25">
      <c r="A39"/>
      <c r="B39"/>
    </row>
    <row r="40" spans="1:7" ht="27.65" customHeight="1" x14ac:dyDescent="0.25">
      <c r="A40"/>
      <c r="B40"/>
    </row>
    <row r="41" spans="1:7" x14ac:dyDescent="0.25">
      <c r="A41"/>
      <c r="B41"/>
    </row>
    <row r="42" spans="1:7" x14ac:dyDescent="0.25">
      <c r="A42"/>
      <c r="B42"/>
    </row>
    <row r="43" spans="1:7" x14ac:dyDescent="0.25">
      <c r="A43"/>
      <c r="B43"/>
    </row>
    <row r="44" spans="1:7" x14ac:dyDescent="0.25">
      <c r="A44"/>
      <c r="B44"/>
    </row>
    <row r="45" spans="1:7" x14ac:dyDescent="0.25">
      <c r="A45"/>
      <c r="B45"/>
    </row>
    <row r="46" spans="1:7" x14ac:dyDescent="0.25">
      <c r="A46"/>
      <c r="B46"/>
    </row>
    <row r="47" spans="1:7" x14ac:dyDescent="0.25">
      <c r="A47"/>
      <c r="B47"/>
    </row>
    <row r="48" spans="1:7"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sheetData>
  <sheetProtection algorithmName="SHA-512" hashValue="vgPlECNZ44UNDmbsmsJ9bXVZiUKMHAAKuNOk868u3NSUiCwNEgwabL6YlH4Ot9QvVtGNog5R+ULiLpfOQNPAZA==" saltValue="Zxeknepum+WTrjNuxvGoeQ==" spinCount="100000" sheet="1" objects="1" scenarios="1"/>
  <conditionalFormatting sqref="A15:A16">
    <cfRule type="expression" dxfId="915" priority="19" stopIfTrue="1">
      <formula>MOD(ROW(),2)=0</formula>
    </cfRule>
    <cfRule type="expression" dxfId="914" priority="20" stopIfTrue="1">
      <formula>MOD(ROW(),2)&lt;&gt;0</formula>
    </cfRule>
  </conditionalFormatting>
  <conditionalFormatting sqref="A6:A14 A17:A21">
    <cfRule type="expression" dxfId="913" priority="23" stopIfTrue="1">
      <formula>MOD(ROW(),2)=0</formula>
    </cfRule>
    <cfRule type="expression" dxfId="912" priority="24" stopIfTrue="1">
      <formula>MOD(ROW(),2)&lt;&gt;0</formula>
    </cfRule>
  </conditionalFormatting>
  <conditionalFormatting sqref="D6:G21">
    <cfRule type="expression" dxfId="911" priority="25" stopIfTrue="1">
      <formula>MOD(ROW(),2)=0</formula>
    </cfRule>
    <cfRule type="expression" dxfId="910" priority="26" stopIfTrue="1">
      <formula>MOD(ROW(),2)&lt;&gt;0</formula>
    </cfRule>
  </conditionalFormatting>
  <conditionalFormatting sqref="D15:G16">
    <cfRule type="expression" dxfId="909" priority="27" stopIfTrue="1">
      <formula>MOD(ROW(),2)=0</formula>
    </cfRule>
    <cfRule type="expression" dxfId="908" priority="28" stopIfTrue="1">
      <formula>MOD(ROW(),2)&lt;&gt;0</formula>
    </cfRule>
  </conditionalFormatting>
  <conditionalFormatting sqref="A26:A38">
    <cfRule type="expression" dxfId="907" priority="15" stopIfTrue="1">
      <formula>MOD(ROW(),2)=0</formula>
    </cfRule>
    <cfRule type="expression" dxfId="906" priority="16" stopIfTrue="1">
      <formula>MOD(ROW(),2)&lt;&gt;0</formula>
    </cfRule>
  </conditionalFormatting>
  <conditionalFormatting sqref="B26:G38">
    <cfRule type="expression" dxfId="905" priority="17" stopIfTrue="1">
      <formula>MOD(ROW(),2)=0</formula>
    </cfRule>
    <cfRule type="expression" dxfId="904" priority="18" stopIfTrue="1">
      <formula>MOD(ROW(),2)&lt;&gt;0</formula>
    </cfRule>
  </conditionalFormatting>
  <conditionalFormatting sqref="B6:C16">
    <cfRule type="expression" dxfId="903" priority="9" stopIfTrue="1">
      <formula>MOD(ROW(),2)=0</formula>
    </cfRule>
    <cfRule type="expression" dxfId="902" priority="10" stopIfTrue="1">
      <formula>MOD(ROW(),2)&lt;&gt;0</formula>
    </cfRule>
  </conditionalFormatting>
  <conditionalFormatting sqref="B18:C18 B17">
    <cfRule type="expression" dxfId="901" priority="11" stopIfTrue="1">
      <formula>MOD(ROW(),2)=0</formula>
    </cfRule>
    <cfRule type="expression" dxfId="900" priority="12" stopIfTrue="1">
      <formula>MOD(ROW(),2)&lt;&gt;0</formula>
    </cfRule>
  </conditionalFormatting>
  <conditionalFormatting sqref="C17">
    <cfRule type="expression" dxfId="899" priority="7" stopIfTrue="1">
      <formula>MOD(ROW(),2)=0</formula>
    </cfRule>
    <cfRule type="expression" dxfId="898" priority="8" stopIfTrue="1">
      <formula>MOD(ROW(),2)&lt;&gt;0</formula>
    </cfRule>
  </conditionalFormatting>
  <conditionalFormatting sqref="B20:B21">
    <cfRule type="expression" dxfId="897" priority="3" stopIfTrue="1">
      <formula>MOD(ROW(),2)=0</formula>
    </cfRule>
    <cfRule type="expression" dxfId="896" priority="4" stopIfTrue="1">
      <formula>MOD(ROW(),2)&lt;&gt;0</formula>
    </cfRule>
  </conditionalFormatting>
  <conditionalFormatting sqref="C19:C21">
    <cfRule type="expression" dxfId="895" priority="5" stopIfTrue="1">
      <formula>MOD(ROW(),2)=0</formula>
    </cfRule>
    <cfRule type="expression" dxfId="894" priority="6" stopIfTrue="1">
      <formula>MOD(ROW(),2)&lt;&gt;0</formula>
    </cfRule>
  </conditionalFormatting>
  <conditionalFormatting sqref="B19">
    <cfRule type="expression" dxfId="893" priority="1" stopIfTrue="1">
      <formula>MOD(ROW(),2)=0</formula>
    </cfRule>
    <cfRule type="expression" dxfId="892" priority="2" stopIfTrue="1">
      <formula>MOD(ROW(),2)&lt;&gt;0</formula>
    </cfRule>
  </conditionalFormatting>
  <hyperlinks>
    <hyperlink ref="B24" location="Assumptions!A1" display="Assumptions" xr:uid="{5CED0634-70DA-4FD0-B393-8C119A55231C}"/>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codeName="Sheet64"/>
  <dimension ref="A1:O59"/>
  <sheetViews>
    <sheetView showGridLines="0" zoomScale="85" zoomScaleNormal="85" workbookViewId="0">
      <selection activeCell="A4" sqref="A4"/>
    </sheetView>
  </sheetViews>
  <sheetFormatPr defaultColWidth="10" defaultRowHeight="12.5" x14ac:dyDescent="0.25"/>
  <cols>
    <col min="1" max="1" width="31.6328125" style="28" customWidth="1"/>
    <col min="2" max="16" width="22.6328125" style="28" customWidth="1"/>
    <col min="17" max="16384" width="10" style="28"/>
  </cols>
  <sheetData>
    <row r="1" spans="1:15" ht="20" x14ac:dyDescent="0.4">
      <c r="A1" s="40" t="s">
        <v>0</v>
      </c>
      <c r="B1" s="41"/>
      <c r="C1" s="41"/>
      <c r="D1" s="41"/>
      <c r="E1" s="41"/>
      <c r="F1" s="41"/>
      <c r="G1" s="41"/>
      <c r="H1" s="41"/>
      <c r="I1" s="41"/>
      <c r="K1" s="84"/>
    </row>
    <row r="2" spans="1:15" ht="15.5" x14ac:dyDescent="0.35">
      <c r="A2" s="42" t="str">
        <f>IF(title="&gt; Enter workbook title here","Enter workbook title in Cover sheet",title)</f>
        <v>Police_S - Consolidated Factor Spreadsheet</v>
      </c>
      <c r="B2" s="43"/>
      <c r="C2" s="43"/>
      <c r="D2" s="43"/>
      <c r="E2" s="43"/>
      <c r="F2" s="43"/>
      <c r="G2" s="43"/>
      <c r="H2" s="43"/>
      <c r="I2" s="43"/>
    </row>
    <row r="3" spans="1:15" ht="15.5" x14ac:dyDescent="0.35">
      <c r="A3" s="156" t="str">
        <f>TABLE_FACTOR_TYPE_1&amp;" - x-"&amp;TABLE_SERIES_NUMBER_1</f>
        <v>ERF - x-403</v>
      </c>
      <c r="B3" s="43"/>
      <c r="C3" s="43"/>
      <c r="D3" s="43"/>
      <c r="E3" s="43"/>
      <c r="F3" s="43"/>
      <c r="G3" s="43"/>
      <c r="H3" s="43"/>
      <c r="I3" s="43"/>
    </row>
    <row r="4" spans="1:15" x14ac:dyDescent="0.25">
      <c r="A4" s="45"/>
    </row>
    <row r="6" spans="1:15" ht="13" x14ac:dyDescent="0.3">
      <c r="A6" s="76" t="s">
        <v>606</v>
      </c>
      <c r="B6" s="78" t="s">
        <v>607</v>
      </c>
      <c r="C6" s="78"/>
      <c r="D6" s="109"/>
      <c r="E6" s="109"/>
      <c r="F6" s="109"/>
      <c r="G6" s="109"/>
      <c r="H6" s="109"/>
      <c r="I6" s="109"/>
      <c r="J6" s="109"/>
      <c r="K6" s="109"/>
      <c r="L6" s="109"/>
      <c r="M6" s="109"/>
      <c r="N6" s="109"/>
      <c r="O6" s="109"/>
    </row>
    <row r="7" spans="1:15" x14ac:dyDescent="0.25">
      <c r="A7" s="77" t="s">
        <v>273</v>
      </c>
      <c r="B7" s="79" t="s">
        <v>72</v>
      </c>
      <c r="C7" s="79"/>
      <c r="D7" s="109"/>
      <c r="E7" s="109"/>
      <c r="F7" s="109"/>
      <c r="G7" s="109"/>
      <c r="H7" s="109"/>
      <c r="I7" s="109"/>
      <c r="J7" s="109"/>
      <c r="K7" s="109"/>
      <c r="L7" s="109"/>
      <c r="M7" s="109"/>
      <c r="N7" s="109"/>
      <c r="O7" s="109"/>
    </row>
    <row r="8" spans="1:15" x14ac:dyDescent="0.25">
      <c r="A8" s="77" t="s">
        <v>274</v>
      </c>
      <c r="B8" s="79">
        <v>2015</v>
      </c>
      <c r="C8" s="79"/>
      <c r="D8" s="109"/>
      <c r="E8" s="109"/>
      <c r="F8" s="109"/>
      <c r="G8" s="109"/>
      <c r="H8" s="109"/>
      <c r="I8" s="109"/>
      <c r="J8" s="109"/>
      <c r="K8" s="109"/>
      <c r="L8" s="109"/>
      <c r="M8" s="109"/>
      <c r="N8" s="109"/>
      <c r="O8" s="109"/>
    </row>
    <row r="9" spans="1:15" x14ac:dyDescent="0.25">
      <c r="A9" s="77" t="s">
        <v>275</v>
      </c>
      <c r="B9" s="79" t="s">
        <v>467</v>
      </c>
      <c r="C9" s="79"/>
      <c r="D9" s="109"/>
      <c r="E9" s="109"/>
      <c r="F9" s="109"/>
      <c r="G9" s="109"/>
      <c r="H9" s="109"/>
      <c r="I9" s="109"/>
      <c r="J9" s="109"/>
      <c r="K9" s="109"/>
      <c r="L9" s="109"/>
      <c r="M9" s="109"/>
      <c r="N9" s="109"/>
      <c r="O9" s="109"/>
    </row>
    <row r="10" spans="1:15" ht="25" x14ac:dyDescent="0.25">
      <c r="A10" s="77" t="s">
        <v>6</v>
      </c>
      <c r="B10" s="79" t="s">
        <v>474</v>
      </c>
      <c r="C10" s="79"/>
      <c r="D10" s="109"/>
      <c r="E10" s="109"/>
      <c r="F10" s="109"/>
      <c r="G10" s="109"/>
      <c r="H10" s="109"/>
      <c r="I10" s="109"/>
      <c r="J10" s="109"/>
      <c r="K10" s="109"/>
      <c r="L10" s="109"/>
      <c r="M10" s="109"/>
      <c r="N10" s="109"/>
      <c r="O10" s="109"/>
    </row>
    <row r="11" spans="1:15" x14ac:dyDescent="0.25">
      <c r="A11" s="77" t="s">
        <v>276</v>
      </c>
      <c r="B11" s="79" t="s">
        <v>308</v>
      </c>
      <c r="C11" s="79"/>
      <c r="D11" s="109"/>
      <c r="E11" s="109"/>
      <c r="F11" s="109"/>
      <c r="G11" s="109"/>
      <c r="H11" s="109"/>
      <c r="I11" s="109"/>
      <c r="J11" s="109"/>
      <c r="K11" s="109"/>
      <c r="L11" s="109"/>
      <c r="M11" s="109"/>
      <c r="N11" s="109"/>
      <c r="O11" s="109"/>
    </row>
    <row r="12" spans="1:15" x14ac:dyDescent="0.25">
      <c r="A12" s="77" t="s">
        <v>277</v>
      </c>
      <c r="B12" s="79" t="s">
        <v>461</v>
      </c>
      <c r="C12" s="79"/>
      <c r="D12" s="109"/>
      <c r="E12" s="109"/>
      <c r="F12" s="109"/>
      <c r="G12" s="109"/>
      <c r="H12" s="109"/>
      <c r="I12" s="109"/>
      <c r="J12" s="109"/>
      <c r="K12" s="109"/>
      <c r="L12" s="109"/>
      <c r="M12" s="109"/>
      <c r="N12" s="109"/>
      <c r="O12" s="109"/>
    </row>
    <row r="13" spans="1:15" x14ac:dyDescent="0.25">
      <c r="A13" s="77" t="s">
        <v>614</v>
      </c>
      <c r="B13" s="79">
        <v>0</v>
      </c>
      <c r="C13" s="79"/>
      <c r="D13" s="109"/>
      <c r="E13" s="109"/>
      <c r="F13" s="109"/>
      <c r="G13" s="109"/>
      <c r="H13" s="109"/>
      <c r="I13" s="109"/>
      <c r="J13" s="109"/>
      <c r="K13" s="109"/>
      <c r="L13" s="109"/>
      <c r="M13" s="109"/>
      <c r="N13" s="109"/>
      <c r="O13" s="109"/>
    </row>
    <row r="14" spans="1:15" x14ac:dyDescent="0.25">
      <c r="A14" s="77" t="s">
        <v>279</v>
      </c>
      <c r="B14" s="79">
        <v>403</v>
      </c>
      <c r="C14" s="79"/>
      <c r="D14" s="109"/>
      <c r="E14" s="109"/>
      <c r="F14" s="109"/>
      <c r="G14" s="109"/>
      <c r="H14" s="109"/>
      <c r="I14" s="109"/>
      <c r="J14" s="109"/>
      <c r="K14" s="109"/>
      <c r="L14" s="109"/>
      <c r="M14" s="109"/>
      <c r="N14" s="109"/>
      <c r="O14" s="109"/>
    </row>
    <row r="15" spans="1:15" x14ac:dyDescent="0.25">
      <c r="A15" s="200" t="s">
        <v>617</v>
      </c>
      <c r="B15" s="79">
        <v>403</v>
      </c>
      <c r="C15" s="79"/>
      <c r="D15" s="109"/>
      <c r="E15" s="109"/>
      <c r="F15" s="109"/>
      <c r="G15" s="109"/>
      <c r="H15" s="109"/>
      <c r="I15" s="109"/>
      <c r="J15" s="109"/>
      <c r="K15" s="109"/>
      <c r="L15" s="109"/>
      <c r="M15" s="109"/>
      <c r="N15" s="109"/>
      <c r="O15" s="109"/>
    </row>
    <row r="16" spans="1:15" x14ac:dyDescent="0.25">
      <c r="A16" s="200" t="s">
        <v>281</v>
      </c>
      <c r="B16" s="79" t="s">
        <v>476</v>
      </c>
      <c r="C16" s="79"/>
      <c r="D16" s="109"/>
      <c r="E16" s="109"/>
      <c r="F16" s="109"/>
      <c r="G16" s="109"/>
      <c r="H16" s="109"/>
      <c r="I16" s="109"/>
      <c r="J16" s="109"/>
      <c r="K16" s="109"/>
      <c r="L16" s="109"/>
      <c r="M16" s="109"/>
      <c r="N16" s="109"/>
      <c r="O16" s="109"/>
    </row>
    <row r="17" spans="1:15" x14ac:dyDescent="0.25">
      <c r="A17" s="77" t="s">
        <v>282</v>
      </c>
      <c r="B17" s="203"/>
      <c r="C17" s="203"/>
      <c r="D17" s="109"/>
      <c r="E17" s="109"/>
      <c r="F17" s="109"/>
      <c r="G17" s="109"/>
      <c r="H17" s="109"/>
      <c r="I17" s="109"/>
      <c r="J17" s="109"/>
      <c r="K17" s="109"/>
      <c r="L17" s="109"/>
      <c r="M17" s="109"/>
      <c r="N17" s="109"/>
      <c r="O17" s="109"/>
    </row>
    <row r="18" spans="1:15" x14ac:dyDescent="0.25">
      <c r="A18" s="77" t="s">
        <v>283</v>
      </c>
      <c r="B18" s="142" t="str">
        <f>"29 June 2023"</f>
        <v>29 June 2023</v>
      </c>
      <c r="C18" s="79"/>
      <c r="D18" s="109"/>
      <c r="E18" s="109"/>
      <c r="F18" s="109"/>
      <c r="G18" s="109"/>
      <c r="H18" s="109"/>
      <c r="I18" s="109"/>
      <c r="J18" s="109"/>
      <c r="K18" s="109"/>
      <c r="L18" s="109"/>
      <c r="M18" s="109"/>
      <c r="N18" s="109"/>
      <c r="O18" s="109"/>
    </row>
    <row r="19" spans="1:15" x14ac:dyDescent="0.25">
      <c r="A19" s="77" t="s">
        <v>284</v>
      </c>
      <c r="B19" s="142">
        <v>45110</v>
      </c>
      <c r="C19" s="79"/>
      <c r="D19" s="109"/>
      <c r="E19" s="109"/>
      <c r="F19" s="109"/>
      <c r="G19" s="109"/>
      <c r="H19" s="109"/>
      <c r="I19" s="109"/>
      <c r="J19" s="109"/>
      <c r="K19" s="109"/>
      <c r="L19" s="109"/>
      <c r="M19" s="109"/>
      <c r="N19" s="109"/>
      <c r="O19" s="109"/>
    </row>
    <row r="20" spans="1:15" x14ac:dyDescent="0.25">
      <c r="A20" s="77" t="s">
        <v>285</v>
      </c>
      <c r="B20" s="79" t="s">
        <v>293</v>
      </c>
      <c r="C20" s="79"/>
      <c r="D20" s="109"/>
      <c r="E20" s="109"/>
      <c r="F20" s="109"/>
      <c r="G20" s="109"/>
      <c r="H20" s="109"/>
      <c r="I20" s="109"/>
      <c r="J20" s="109"/>
      <c r="K20" s="109"/>
      <c r="L20" s="109"/>
      <c r="M20" s="109"/>
      <c r="N20" s="109"/>
      <c r="O20" s="109"/>
    </row>
    <row r="21" spans="1:15" x14ac:dyDescent="0.25">
      <c r="A21" s="77" t="s">
        <v>689</v>
      </c>
      <c r="B21" s="79" t="s">
        <v>294</v>
      </c>
      <c r="C21" s="79"/>
      <c r="D21" s="109"/>
      <c r="E21" s="109"/>
      <c r="F21" s="109"/>
      <c r="G21" s="109"/>
      <c r="H21" s="109"/>
      <c r="I21" s="109"/>
      <c r="J21" s="109"/>
      <c r="K21" s="109"/>
      <c r="L21" s="109"/>
      <c r="M21" s="109"/>
      <c r="N21" s="109"/>
      <c r="O21" s="109"/>
    </row>
    <row r="23" spans="1:15" x14ac:dyDescent="0.25">
      <c r="B23" s="84" t="str">
        <f>HYPERLINK("#'Factor List'!A1","Back to Factor List")</f>
        <v>Back to Factor List</v>
      </c>
    </row>
    <row r="24" spans="1:15" x14ac:dyDescent="0.25">
      <c r="B24" s="84" t="str">
        <f>HYPERLINK("#'Assumptions'!A1","Assumptions")</f>
        <v>Assumptions</v>
      </c>
    </row>
    <row r="26" spans="1:15" ht="13" x14ac:dyDescent="0.25">
      <c r="A26" s="90" t="s">
        <v>714</v>
      </c>
      <c r="B26" s="90">
        <v>0</v>
      </c>
      <c r="C26" s="90">
        <v>1</v>
      </c>
      <c r="D26" s="90">
        <v>2</v>
      </c>
      <c r="E26" s="90">
        <v>3</v>
      </c>
      <c r="F26" s="90">
        <v>4</v>
      </c>
      <c r="G26" s="90">
        <v>5</v>
      </c>
      <c r="H26" s="90">
        <v>6</v>
      </c>
      <c r="I26" s="90">
        <v>7</v>
      </c>
      <c r="J26" s="90">
        <v>8</v>
      </c>
      <c r="K26" s="90">
        <v>9</v>
      </c>
      <c r="L26" s="90">
        <v>10</v>
      </c>
      <c r="M26" s="90">
        <v>11</v>
      </c>
      <c r="N26" s="90">
        <v>12</v>
      </c>
      <c r="O26" s="90">
        <v>13</v>
      </c>
    </row>
    <row r="27" spans="1:15" x14ac:dyDescent="0.25">
      <c r="A27" s="91">
        <v>0</v>
      </c>
      <c r="B27" s="93">
        <v>1</v>
      </c>
      <c r="C27" s="93">
        <v>0.94199999999999995</v>
      </c>
      <c r="D27" s="93">
        <v>0.89</v>
      </c>
      <c r="E27" s="93">
        <v>0.84199999999999997</v>
      </c>
      <c r="F27" s="93">
        <v>0.79900000000000004</v>
      </c>
      <c r="G27" s="93">
        <v>0.75900000000000001</v>
      </c>
      <c r="H27" s="93">
        <v>0.72199999999999998</v>
      </c>
      <c r="I27" s="93">
        <v>0.68899999999999995</v>
      </c>
      <c r="J27" s="93">
        <v>0.65800000000000003</v>
      </c>
      <c r="K27" s="93">
        <v>0.629</v>
      </c>
      <c r="L27" s="93">
        <v>0.60199999999999998</v>
      </c>
      <c r="M27" s="93">
        <v>0.57699999999999996</v>
      </c>
      <c r="N27" s="93">
        <v>0.55400000000000005</v>
      </c>
      <c r="O27" s="93">
        <v>0.53300000000000003</v>
      </c>
    </row>
    <row r="28" spans="1:15" x14ac:dyDescent="0.25">
      <c r="A28" s="91">
        <v>1</v>
      </c>
      <c r="B28" s="93">
        <v>0.995</v>
      </c>
      <c r="C28" s="93">
        <v>0.93799999999999994</v>
      </c>
      <c r="D28" s="93">
        <v>0.88600000000000001</v>
      </c>
      <c r="E28" s="93">
        <v>0.83799999999999997</v>
      </c>
      <c r="F28" s="93">
        <v>0.79500000000000004</v>
      </c>
      <c r="G28" s="93">
        <v>0.75600000000000001</v>
      </c>
      <c r="H28" s="93">
        <v>0.71899999999999997</v>
      </c>
      <c r="I28" s="93">
        <v>0.68600000000000005</v>
      </c>
      <c r="J28" s="93">
        <v>0.65500000000000003</v>
      </c>
      <c r="K28" s="93">
        <v>0.627</v>
      </c>
      <c r="L28" s="93">
        <v>0.6</v>
      </c>
      <c r="M28" s="93">
        <v>0.57599999999999996</v>
      </c>
      <c r="N28" s="93">
        <v>0.55300000000000005</v>
      </c>
      <c r="O28" s="93"/>
    </row>
    <row r="29" spans="1:15" x14ac:dyDescent="0.25">
      <c r="A29" s="91">
        <v>2</v>
      </c>
      <c r="B29" s="93">
        <v>0.99</v>
      </c>
      <c r="C29" s="93">
        <v>0.93300000000000005</v>
      </c>
      <c r="D29" s="93">
        <v>0.88200000000000001</v>
      </c>
      <c r="E29" s="93">
        <v>0.83499999999999996</v>
      </c>
      <c r="F29" s="93">
        <v>0.79200000000000004</v>
      </c>
      <c r="G29" s="93">
        <v>0.753</v>
      </c>
      <c r="H29" s="93">
        <v>0.71699999999999997</v>
      </c>
      <c r="I29" s="93">
        <v>0.68400000000000005</v>
      </c>
      <c r="J29" s="93">
        <v>0.65300000000000002</v>
      </c>
      <c r="K29" s="93">
        <v>0.624</v>
      </c>
      <c r="L29" s="93">
        <v>0.59799999999999998</v>
      </c>
      <c r="M29" s="93">
        <v>0.57399999999999995</v>
      </c>
      <c r="N29" s="93">
        <v>0.55100000000000005</v>
      </c>
      <c r="O29" s="93"/>
    </row>
    <row r="30" spans="1:15" x14ac:dyDescent="0.25">
      <c r="A30" s="91">
        <v>3</v>
      </c>
      <c r="B30" s="93">
        <v>0.98599999999999999</v>
      </c>
      <c r="C30" s="93">
        <v>0.92900000000000005</v>
      </c>
      <c r="D30" s="93">
        <v>0.878</v>
      </c>
      <c r="E30" s="93">
        <v>0.83099999999999996</v>
      </c>
      <c r="F30" s="93">
        <v>0.78900000000000003</v>
      </c>
      <c r="G30" s="93">
        <v>0.75</v>
      </c>
      <c r="H30" s="93">
        <v>0.71399999999999997</v>
      </c>
      <c r="I30" s="93">
        <v>0.68100000000000005</v>
      </c>
      <c r="J30" s="93">
        <v>0.65</v>
      </c>
      <c r="K30" s="93">
        <v>0.622</v>
      </c>
      <c r="L30" s="93">
        <v>0.59599999999999997</v>
      </c>
      <c r="M30" s="93">
        <v>0.57199999999999995</v>
      </c>
      <c r="N30" s="93">
        <v>0.54900000000000004</v>
      </c>
      <c r="O30" s="93"/>
    </row>
    <row r="31" spans="1:15" x14ac:dyDescent="0.25">
      <c r="A31" s="91">
        <v>4</v>
      </c>
      <c r="B31" s="93">
        <v>0.98099999999999998</v>
      </c>
      <c r="C31" s="93">
        <v>0.92500000000000004</v>
      </c>
      <c r="D31" s="93">
        <v>0.874</v>
      </c>
      <c r="E31" s="93">
        <v>0.82799999999999996</v>
      </c>
      <c r="F31" s="93">
        <v>0.78500000000000003</v>
      </c>
      <c r="G31" s="93">
        <v>0.747</v>
      </c>
      <c r="H31" s="93">
        <v>0.71099999999999997</v>
      </c>
      <c r="I31" s="93">
        <v>0.67800000000000005</v>
      </c>
      <c r="J31" s="93">
        <v>0.64800000000000002</v>
      </c>
      <c r="K31" s="93">
        <v>0.62</v>
      </c>
      <c r="L31" s="93">
        <v>0.59399999999999997</v>
      </c>
      <c r="M31" s="93">
        <v>0.56999999999999995</v>
      </c>
      <c r="N31" s="93">
        <v>0.54700000000000004</v>
      </c>
      <c r="O31" s="93"/>
    </row>
    <row r="32" spans="1:15" x14ac:dyDescent="0.25">
      <c r="A32" s="91">
        <v>5</v>
      </c>
      <c r="B32" s="93">
        <v>0.97599999999999998</v>
      </c>
      <c r="C32" s="93">
        <v>0.92</v>
      </c>
      <c r="D32" s="93">
        <v>0.87</v>
      </c>
      <c r="E32" s="93">
        <v>0.82399999999999995</v>
      </c>
      <c r="F32" s="93">
        <v>0.78200000000000003</v>
      </c>
      <c r="G32" s="93">
        <v>0.74399999999999999</v>
      </c>
      <c r="H32" s="93">
        <v>0.70799999999999996</v>
      </c>
      <c r="I32" s="93">
        <v>0.67600000000000005</v>
      </c>
      <c r="J32" s="93">
        <v>0.64600000000000002</v>
      </c>
      <c r="K32" s="93">
        <v>0.61799999999999999</v>
      </c>
      <c r="L32" s="93">
        <v>0.59199999999999997</v>
      </c>
      <c r="M32" s="93">
        <v>0.56799999999999995</v>
      </c>
      <c r="N32" s="93">
        <v>0.54500000000000004</v>
      </c>
      <c r="O32" s="93"/>
    </row>
    <row r="33" spans="1:15" x14ac:dyDescent="0.25">
      <c r="A33" s="91">
        <v>6</v>
      </c>
      <c r="B33" s="93">
        <v>0.97099999999999997</v>
      </c>
      <c r="C33" s="93">
        <v>0.91600000000000004</v>
      </c>
      <c r="D33" s="93">
        <v>0.86599999999999999</v>
      </c>
      <c r="E33" s="93">
        <v>0.82</v>
      </c>
      <c r="F33" s="93">
        <v>0.77900000000000003</v>
      </c>
      <c r="G33" s="93">
        <v>0.74099999999999999</v>
      </c>
      <c r="H33" s="93">
        <v>0.70499999999999996</v>
      </c>
      <c r="I33" s="93">
        <v>0.67300000000000004</v>
      </c>
      <c r="J33" s="93">
        <v>0.64300000000000002</v>
      </c>
      <c r="K33" s="93">
        <v>0.61599999999999999</v>
      </c>
      <c r="L33" s="93">
        <v>0.59</v>
      </c>
      <c r="M33" s="93">
        <v>0.56599999999999995</v>
      </c>
      <c r="N33" s="93">
        <v>0.54400000000000004</v>
      </c>
      <c r="O33" s="93"/>
    </row>
    <row r="34" spans="1:15" x14ac:dyDescent="0.25">
      <c r="A34" s="91">
        <v>7</v>
      </c>
      <c r="B34" s="93">
        <v>0.96599999999999997</v>
      </c>
      <c r="C34" s="93">
        <v>0.91200000000000003</v>
      </c>
      <c r="D34" s="93">
        <v>0.86199999999999999</v>
      </c>
      <c r="E34" s="93">
        <v>0.81699999999999995</v>
      </c>
      <c r="F34" s="93">
        <v>0.77500000000000002</v>
      </c>
      <c r="G34" s="93">
        <v>0.73799999999999999</v>
      </c>
      <c r="H34" s="93">
        <v>0.70299999999999996</v>
      </c>
      <c r="I34" s="93">
        <v>0.67100000000000004</v>
      </c>
      <c r="J34" s="93">
        <v>0.64100000000000001</v>
      </c>
      <c r="K34" s="93">
        <v>0.61299999999999999</v>
      </c>
      <c r="L34" s="93">
        <v>0.58799999999999997</v>
      </c>
      <c r="M34" s="93">
        <v>0.56399999999999995</v>
      </c>
      <c r="N34" s="93">
        <v>0.54200000000000004</v>
      </c>
      <c r="O34" s="93"/>
    </row>
    <row r="35" spans="1:15" x14ac:dyDescent="0.25">
      <c r="A35" s="91">
        <v>8</v>
      </c>
      <c r="B35" s="93">
        <v>0.96099999999999997</v>
      </c>
      <c r="C35" s="93">
        <v>0.90700000000000003</v>
      </c>
      <c r="D35" s="93">
        <v>0.85799999999999998</v>
      </c>
      <c r="E35" s="93">
        <v>0.81299999999999994</v>
      </c>
      <c r="F35" s="93">
        <v>0.77200000000000002</v>
      </c>
      <c r="G35" s="93">
        <v>0.73399999999999999</v>
      </c>
      <c r="H35" s="93">
        <v>0.7</v>
      </c>
      <c r="I35" s="93">
        <v>0.66800000000000004</v>
      </c>
      <c r="J35" s="93">
        <v>0.63900000000000001</v>
      </c>
      <c r="K35" s="93">
        <v>0.61099999999999999</v>
      </c>
      <c r="L35" s="93">
        <v>0.58599999999999997</v>
      </c>
      <c r="M35" s="93">
        <v>0.56200000000000006</v>
      </c>
      <c r="N35" s="93">
        <v>0.54</v>
      </c>
      <c r="O35" s="93"/>
    </row>
    <row r="36" spans="1:15" x14ac:dyDescent="0.25">
      <c r="A36" s="91">
        <v>9</v>
      </c>
      <c r="B36" s="93">
        <v>0.95699999999999996</v>
      </c>
      <c r="C36" s="93">
        <v>0.90300000000000002</v>
      </c>
      <c r="D36" s="93">
        <v>0.85399999999999998</v>
      </c>
      <c r="E36" s="93">
        <v>0.80900000000000005</v>
      </c>
      <c r="F36" s="93">
        <v>0.76900000000000002</v>
      </c>
      <c r="G36" s="93">
        <v>0.73099999999999998</v>
      </c>
      <c r="H36" s="93">
        <v>0.69699999999999995</v>
      </c>
      <c r="I36" s="93">
        <v>0.66500000000000004</v>
      </c>
      <c r="J36" s="93">
        <v>0.63600000000000001</v>
      </c>
      <c r="K36" s="93">
        <v>0.60899999999999999</v>
      </c>
      <c r="L36" s="93">
        <v>0.58399999999999996</v>
      </c>
      <c r="M36" s="93">
        <v>0.56000000000000005</v>
      </c>
      <c r="N36" s="93">
        <v>0.53800000000000003</v>
      </c>
      <c r="O36" s="93"/>
    </row>
    <row r="37" spans="1:15" x14ac:dyDescent="0.25">
      <c r="A37" s="91">
        <v>10</v>
      </c>
      <c r="B37" s="93">
        <v>0.95199999999999996</v>
      </c>
      <c r="C37" s="93">
        <v>0.89800000000000002</v>
      </c>
      <c r="D37" s="93">
        <v>0.85</v>
      </c>
      <c r="E37" s="93">
        <v>0.80600000000000005</v>
      </c>
      <c r="F37" s="93">
        <v>0.76500000000000001</v>
      </c>
      <c r="G37" s="93">
        <v>0.72799999999999998</v>
      </c>
      <c r="H37" s="93">
        <v>0.69399999999999995</v>
      </c>
      <c r="I37" s="93">
        <v>0.66300000000000003</v>
      </c>
      <c r="J37" s="93">
        <v>0.63400000000000001</v>
      </c>
      <c r="K37" s="93">
        <v>0.60699999999999998</v>
      </c>
      <c r="L37" s="93">
        <v>0.58199999999999996</v>
      </c>
      <c r="M37" s="93">
        <v>0.55800000000000005</v>
      </c>
      <c r="N37" s="93">
        <v>0.53700000000000003</v>
      </c>
      <c r="O37" s="93"/>
    </row>
    <row r="38" spans="1:15" x14ac:dyDescent="0.25">
      <c r="A38" s="91">
        <v>11</v>
      </c>
      <c r="B38" s="93">
        <v>0.94699999999999995</v>
      </c>
      <c r="C38" s="93">
        <v>0.89400000000000002</v>
      </c>
      <c r="D38" s="93">
        <v>0.84599999999999997</v>
      </c>
      <c r="E38" s="93">
        <v>0.80200000000000005</v>
      </c>
      <c r="F38" s="93">
        <v>0.76200000000000001</v>
      </c>
      <c r="G38" s="93">
        <v>0.72499999999999998</v>
      </c>
      <c r="H38" s="93">
        <v>0.69099999999999995</v>
      </c>
      <c r="I38" s="93">
        <v>0.66</v>
      </c>
      <c r="J38" s="93">
        <v>0.63100000000000001</v>
      </c>
      <c r="K38" s="93">
        <v>0.60399999999999998</v>
      </c>
      <c r="L38" s="93">
        <v>0.57999999999999996</v>
      </c>
      <c r="M38" s="93">
        <v>0.55600000000000005</v>
      </c>
      <c r="N38" s="93">
        <v>0.53500000000000003</v>
      </c>
      <c r="O38" s="93"/>
    </row>
    <row r="39" spans="1:15" x14ac:dyDescent="0.25">
      <c r="A39"/>
      <c r="B39"/>
    </row>
    <row r="40" spans="1:15" ht="27.65" customHeight="1" x14ac:dyDescent="0.25">
      <c r="A40"/>
      <c r="B40"/>
    </row>
    <row r="41" spans="1:15" x14ac:dyDescent="0.25">
      <c r="A41"/>
      <c r="B41"/>
    </row>
    <row r="42" spans="1:15" x14ac:dyDescent="0.25">
      <c r="A42"/>
      <c r="B42"/>
    </row>
    <row r="43" spans="1:15" x14ac:dyDescent="0.25">
      <c r="A43"/>
      <c r="B43"/>
    </row>
    <row r="44" spans="1:15" x14ac:dyDescent="0.25">
      <c r="A44"/>
      <c r="B44"/>
    </row>
    <row r="45" spans="1:15" x14ac:dyDescent="0.25">
      <c r="A45"/>
      <c r="B45"/>
    </row>
    <row r="46" spans="1:15" x14ac:dyDescent="0.25">
      <c r="A46"/>
      <c r="B46"/>
    </row>
    <row r="47" spans="1:15" x14ac:dyDescent="0.25">
      <c r="A47"/>
      <c r="B47"/>
    </row>
    <row r="48" spans="1:15"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sheetData>
  <sheetProtection algorithmName="SHA-512" hashValue="dXc0wCNGcf4drmm8dATC8uPwekpQfX+OP6CfauyX6PDSRminqCN5qWbNY43e5QeIJ+0eCERis0E7qN03oUyX+g==" saltValue="JPJ1ZFpyc5otGz48Jt1kuw==" spinCount="100000" sheet="1" objects="1" scenarios="1"/>
  <conditionalFormatting sqref="A6:A14 A17:A21">
    <cfRule type="expression" dxfId="891" priority="27" stopIfTrue="1">
      <formula>MOD(ROW(),2)=0</formula>
    </cfRule>
    <cfRule type="expression" dxfId="890" priority="28" stopIfTrue="1">
      <formula>MOD(ROW(),2)&lt;&gt;0</formula>
    </cfRule>
  </conditionalFormatting>
  <conditionalFormatting sqref="D6:O14 D17:O21">
    <cfRule type="expression" dxfId="889" priority="29" stopIfTrue="1">
      <formula>MOD(ROW(),2)=0</formula>
    </cfRule>
    <cfRule type="expression" dxfId="888" priority="30" stopIfTrue="1">
      <formula>MOD(ROW(),2)&lt;&gt;0</formula>
    </cfRule>
  </conditionalFormatting>
  <conditionalFormatting sqref="D15:O16">
    <cfRule type="expression" dxfId="887" priority="31" stopIfTrue="1">
      <formula>MOD(ROW(),2)=0</formula>
    </cfRule>
    <cfRule type="expression" dxfId="886" priority="32" stopIfTrue="1">
      <formula>MOD(ROW(),2)&lt;&gt;0</formula>
    </cfRule>
  </conditionalFormatting>
  <conditionalFormatting sqref="A15:A16">
    <cfRule type="expression" dxfId="885" priority="23" stopIfTrue="1">
      <formula>MOD(ROW(),2)=0</formula>
    </cfRule>
    <cfRule type="expression" dxfId="884" priority="24" stopIfTrue="1">
      <formula>MOD(ROW(),2)&lt;&gt;0</formula>
    </cfRule>
  </conditionalFormatting>
  <conditionalFormatting sqref="D6:O21">
    <cfRule type="expression" dxfId="883" priority="21" stopIfTrue="1">
      <formula>MOD(ROW(),2)=0</formula>
    </cfRule>
    <cfRule type="expression" dxfId="882" priority="22" stopIfTrue="1">
      <formula>MOD(ROW(),2)&lt;&gt;0</formula>
    </cfRule>
  </conditionalFormatting>
  <conditionalFormatting sqref="A26:A38">
    <cfRule type="expression" dxfId="881" priority="15" stopIfTrue="1">
      <formula>MOD(ROW(),2)=0</formula>
    </cfRule>
    <cfRule type="expression" dxfId="880" priority="16" stopIfTrue="1">
      <formula>MOD(ROW(),2)&lt;&gt;0</formula>
    </cfRule>
  </conditionalFormatting>
  <conditionalFormatting sqref="B26:O38">
    <cfRule type="expression" dxfId="879" priority="17" stopIfTrue="1">
      <formula>MOD(ROW(),2)=0</formula>
    </cfRule>
    <cfRule type="expression" dxfId="878" priority="18" stopIfTrue="1">
      <formula>MOD(ROW(),2)&lt;&gt;0</formula>
    </cfRule>
  </conditionalFormatting>
  <conditionalFormatting sqref="B6:C16">
    <cfRule type="expression" dxfId="877" priority="9" stopIfTrue="1">
      <formula>MOD(ROW(),2)=0</formula>
    </cfRule>
    <cfRule type="expression" dxfId="876" priority="10" stopIfTrue="1">
      <formula>MOD(ROW(),2)&lt;&gt;0</formula>
    </cfRule>
  </conditionalFormatting>
  <conditionalFormatting sqref="B18:C18 B17">
    <cfRule type="expression" dxfId="875" priority="11" stopIfTrue="1">
      <formula>MOD(ROW(),2)=0</formula>
    </cfRule>
    <cfRule type="expression" dxfId="874" priority="12" stopIfTrue="1">
      <formula>MOD(ROW(),2)&lt;&gt;0</formula>
    </cfRule>
  </conditionalFormatting>
  <conditionalFormatting sqref="C17">
    <cfRule type="expression" dxfId="873" priority="7" stopIfTrue="1">
      <formula>MOD(ROW(),2)=0</formula>
    </cfRule>
    <cfRule type="expression" dxfId="872" priority="8" stopIfTrue="1">
      <formula>MOD(ROW(),2)&lt;&gt;0</formula>
    </cfRule>
  </conditionalFormatting>
  <conditionalFormatting sqref="B20:B21">
    <cfRule type="expression" dxfId="871" priority="3" stopIfTrue="1">
      <formula>MOD(ROW(),2)=0</formula>
    </cfRule>
    <cfRule type="expression" dxfId="870" priority="4" stopIfTrue="1">
      <formula>MOD(ROW(),2)&lt;&gt;0</formula>
    </cfRule>
  </conditionalFormatting>
  <conditionalFormatting sqref="C19:C21">
    <cfRule type="expression" dxfId="869" priority="5" stopIfTrue="1">
      <formula>MOD(ROW(),2)=0</formula>
    </cfRule>
    <cfRule type="expression" dxfId="868" priority="6" stopIfTrue="1">
      <formula>MOD(ROW(),2)&lt;&gt;0</formula>
    </cfRule>
  </conditionalFormatting>
  <conditionalFormatting sqref="B19">
    <cfRule type="expression" dxfId="867" priority="1" stopIfTrue="1">
      <formula>MOD(ROW(),2)=0</formula>
    </cfRule>
    <cfRule type="expression" dxfId="866" priority="2" stopIfTrue="1">
      <formula>MOD(ROW(),2)&lt;&gt;0</formula>
    </cfRule>
  </conditionalFormatting>
  <hyperlinks>
    <hyperlink ref="B24" location="Assumptions!A1" display="Assumptions" xr:uid="{903C6C46-0C28-4207-9F1E-BE4873B5DFB2}"/>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codeName="Sheet65"/>
  <dimension ref="A1:K59"/>
  <sheetViews>
    <sheetView showGridLines="0" zoomScale="85" zoomScaleNormal="85" workbookViewId="0">
      <selection activeCell="A4" sqref="A4"/>
    </sheetView>
  </sheetViews>
  <sheetFormatPr defaultColWidth="10" defaultRowHeight="12.5" x14ac:dyDescent="0.25"/>
  <cols>
    <col min="1" max="1" width="31.6328125" style="28" customWidth="1"/>
    <col min="2" max="2" width="22.6328125" style="28" customWidth="1"/>
    <col min="3" max="3" width="10.36328125" style="28" customWidth="1"/>
    <col min="4" max="4" width="10" style="28" customWidth="1"/>
    <col min="5"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LRF - x-404</v>
      </c>
      <c r="B3" s="43"/>
      <c r="C3" s="43"/>
      <c r="D3" s="43"/>
      <c r="E3" s="43"/>
      <c r="F3" s="43"/>
      <c r="G3" s="43"/>
      <c r="H3" s="43"/>
      <c r="I3" s="43"/>
    </row>
    <row r="4" spans="1:11" x14ac:dyDescent="0.25">
      <c r="A4" s="45"/>
    </row>
    <row r="6" spans="1:11" ht="13" x14ac:dyDescent="0.3">
      <c r="A6" s="76" t="s">
        <v>606</v>
      </c>
      <c r="B6" s="78" t="s">
        <v>607</v>
      </c>
      <c r="C6" s="78"/>
    </row>
    <row r="7" spans="1:11" x14ac:dyDescent="0.25">
      <c r="A7" s="77" t="s">
        <v>273</v>
      </c>
      <c r="B7" s="79" t="s">
        <v>72</v>
      </c>
      <c r="C7" s="79"/>
    </row>
    <row r="8" spans="1:11" x14ac:dyDescent="0.25">
      <c r="A8" s="77" t="s">
        <v>274</v>
      </c>
      <c r="B8" s="79">
        <v>2015</v>
      </c>
      <c r="C8" s="79"/>
    </row>
    <row r="9" spans="1:11" x14ac:dyDescent="0.25">
      <c r="A9" s="77" t="s">
        <v>275</v>
      </c>
      <c r="B9" s="79" t="s">
        <v>477</v>
      </c>
      <c r="C9" s="79"/>
    </row>
    <row r="10" spans="1:11" ht="25" x14ac:dyDescent="0.25">
      <c r="A10" s="77" t="s">
        <v>6</v>
      </c>
      <c r="B10" s="79" t="s">
        <v>478</v>
      </c>
      <c r="C10" s="79"/>
    </row>
    <row r="11" spans="1:11" x14ac:dyDescent="0.25">
      <c r="A11" s="77" t="s">
        <v>276</v>
      </c>
      <c r="B11" s="79" t="s">
        <v>308</v>
      </c>
      <c r="C11" s="79"/>
    </row>
    <row r="12" spans="1:11" x14ac:dyDescent="0.25">
      <c r="A12" s="77" t="s">
        <v>277</v>
      </c>
      <c r="B12" s="79" t="s">
        <v>479</v>
      </c>
      <c r="C12" s="79"/>
    </row>
    <row r="13" spans="1:11" x14ac:dyDescent="0.25">
      <c r="A13" s="77" t="s">
        <v>614</v>
      </c>
      <c r="B13" s="79">
        <v>0</v>
      </c>
      <c r="C13" s="79"/>
    </row>
    <row r="14" spans="1:11" x14ac:dyDescent="0.25">
      <c r="A14" s="77" t="s">
        <v>279</v>
      </c>
      <c r="B14" s="79">
        <v>404</v>
      </c>
      <c r="C14" s="79"/>
    </row>
    <row r="15" spans="1:11" x14ac:dyDescent="0.25">
      <c r="A15" s="200" t="s">
        <v>617</v>
      </c>
      <c r="B15" s="79">
        <v>404</v>
      </c>
      <c r="C15" s="79"/>
    </row>
    <row r="16" spans="1:11" x14ac:dyDescent="0.25">
      <c r="A16" s="200" t="s">
        <v>281</v>
      </c>
      <c r="B16" s="79" t="s">
        <v>481</v>
      </c>
      <c r="C16" s="79"/>
    </row>
    <row r="17" spans="1:3" x14ac:dyDescent="0.25">
      <c r="A17" s="77" t="s">
        <v>282</v>
      </c>
      <c r="B17" s="203"/>
      <c r="C17" s="203"/>
    </row>
    <row r="18" spans="1:3" x14ac:dyDescent="0.25">
      <c r="A18" s="77" t="s">
        <v>283</v>
      </c>
      <c r="B18" s="142" t="str">
        <f>"29 June 2023"</f>
        <v>29 June 2023</v>
      </c>
      <c r="C18" s="79"/>
    </row>
    <row r="19" spans="1:3" x14ac:dyDescent="0.25">
      <c r="A19" s="77" t="s">
        <v>284</v>
      </c>
      <c r="B19" s="142">
        <v>45110</v>
      </c>
      <c r="C19" s="79"/>
    </row>
    <row r="20" spans="1:3" x14ac:dyDescent="0.25">
      <c r="A20" s="77" t="s">
        <v>285</v>
      </c>
      <c r="B20" s="79" t="s">
        <v>293</v>
      </c>
      <c r="C20" s="79"/>
    </row>
    <row r="21" spans="1:3" x14ac:dyDescent="0.25">
      <c r="A21" s="77" t="s">
        <v>689</v>
      </c>
      <c r="B21" s="79" t="s">
        <v>294</v>
      </c>
      <c r="C21" s="79"/>
    </row>
    <row r="23" spans="1:3" x14ac:dyDescent="0.25">
      <c r="B23" s="84" t="str">
        <f>HYPERLINK("#'Factor List'!A1","Back to Factor List")</f>
        <v>Back to Factor List</v>
      </c>
    </row>
    <row r="24" spans="1:3" x14ac:dyDescent="0.25">
      <c r="B24" s="84" t="str">
        <f>HYPERLINK("#'Assumptions'!A1","Assumptions")</f>
        <v>Assumptions</v>
      </c>
    </row>
    <row r="26" spans="1:3" ht="13" x14ac:dyDescent="0.25">
      <c r="A26" s="90" t="s">
        <v>412</v>
      </c>
      <c r="B26" s="90" t="s">
        <v>715</v>
      </c>
    </row>
    <row r="27" spans="1:3" x14ac:dyDescent="0.25">
      <c r="A27" s="91">
        <v>60</v>
      </c>
      <c r="B27" s="93">
        <v>3.3000000000000002E-2</v>
      </c>
    </row>
    <row r="28" spans="1:3" x14ac:dyDescent="0.25">
      <c r="A28" s="91">
        <v>61</v>
      </c>
      <c r="B28" s="93">
        <v>3.5000000000000003E-2</v>
      </c>
    </row>
    <row r="29" spans="1:3" x14ac:dyDescent="0.25">
      <c r="A29" s="91">
        <v>62</v>
      </c>
      <c r="B29" s="93">
        <v>3.5999999999999997E-2</v>
      </c>
    </row>
    <row r="30" spans="1:3" x14ac:dyDescent="0.25">
      <c r="A30" s="91">
        <v>63</v>
      </c>
      <c r="B30" s="93">
        <v>3.7999999999999999E-2</v>
      </c>
    </row>
    <row r="31" spans="1:3" x14ac:dyDescent="0.25">
      <c r="A31" s="91">
        <v>64</v>
      </c>
      <c r="B31" s="93">
        <v>0.04</v>
      </c>
    </row>
    <row r="32" spans="1:3" x14ac:dyDescent="0.25">
      <c r="A32" s="91">
        <v>65</v>
      </c>
      <c r="B32" s="93">
        <v>4.1000000000000002E-2</v>
      </c>
    </row>
    <row r="33" spans="1:2" x14ac:dyDescent="0.25">
      <c r="A33" s="91">
        <v>66</v>
      </c>
      <c r="B33" s="93">
        <v>4.2999999999999997E-2</v>
      </c>
    </row>
    <row r="34" spans="1:2" x14ac:dyDescent="0.25">
      <c r="A34" s="91">
        <v>67</v>
      </c>
      <c r="B34" s="93">
        <v>4.4999999999999998E-2</v>
      </c>
    </row>
    <row r="35" spans="1:2" x14ac:dyDescent="0.25">
      <c r="A35" s="91">
        <v>68</v>
      </c>
      <c r="B35" s="93">
        <v>4.5999999999999999E-2</v>
      </c>
    </row>
    <row r="36" spans="1:2" x14ac:dyDescent="0.25">
      <c r="A36" s="91">
        <v>69</v>
      </c>
      <c r="B36" s="93">
        <v>0.05</v>
      </c>
    </row>
    <row r="37" spans="1:2" x14ac:dyDescent="0.25">
      <c r="A37" s="91">
        <v>70</v>
      </c>
      <c r="B37" s="93">
        <v>5.0999999999999997E-2</v>
      </c>
    </row>
    <row r="38" spans="1:2" ht="39.65" customHeight="1" x14ac:dyDescent="0.25">
      <c r="A38"/>
      <c r="B38"/>
    </row>
    <row r="39" spans="1:2" x14ac:dyDescent="0.25">
      <c r="A39"/>
      <c r="B39"/>
    </row>
    <row r="40" spans="1:2" ht="27.65" customHeight="1" x14ac:dyDescent="0.25">
      <c r="A40"/>
      <c r="B40"/>
    </row>
    <row r="41" spans="1:2" x14ac:dyDescent="0.25">
      <c r="A41"/>
      <c r="B41"/>
    </row>
    <row r="42" spans="1:2" x14ac:dyDescent="0.25">
      <c r="A42"/>
      <c r="B42"/>
    </row>
    <row r="43" spans="1:2" x14ac:dyDescent="0.25">
      <c r="A43"/>
      <c r="B43"/>
    </row>
    <row r="44" spans="1:2" x14ac:dyDescent="0.25">
      <c r="A44"/>
      <c r="B44"/>
    </row>
    <row r="45" spans="1:2" x14ac:dyDescent="0.25">
      <c r="A45"/>
      <c r="B45"/>
    </row>
    <row r="46" spans="1:2" x14ac:dyDescent="0.25">
      <c r="A46"/>
      <c r="B46"/>
    </row>
    <row r="47" spans="1:2" x14ac:dyDescent="0.25">
      <c r="A47"/>
      <c r="B47"/>
    </row>
    <row r="48" spans="1: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sheetData>
  <sheetProtection algorithmName="SHA-512" hashValue="cnTgy9Jk5Sxxxp1XBPmo3cAImfswsEfr1Ac6KJhZNXCd7IFj88L779FY6FKz3rCY5oOsMswlnQGqW0W+N4YK8g==" saltValue="pAzVMA93HAUw2+90QECCzQ==" spinCount="100000" sheet="1" objects="1" scenarios="1"/>
  <conditionalFormatting sqref="A15:A16">
    <cfRule type="expression" dxfId="865" priority="19" stopIfTrue="1">
      <formula>MOD(ROW(),2)=0</formula>
    </cfRule>
    <cfRule type="expression" dxfId="864" priority="20" stopIfTrue="1">
      <formula>MOD(ROW(),2)&lt;&gt;0</formula>
    </cfRule>
  </conditionalFormatting>
  <conditionalFormatting sqref="A6:A14 A17:A21">
    <cfRule type="expression" dxfId="863" priority="23" stopIfTrue="1">
      <formula>MOD(ROW(),2)=0</formula>
    </cfRule>
    <cfRule type="expression" dxfId="862" priority="24" stopIfTrue="1">
      <formula>MOD(ROW(),2)&lt;&gt;0</formula>
    </cfRule>
  </conditionalFormatting>
  <conditionalFormatting sqref="A26:A37">
    <cfRule type="expression" dxfId="861" priority="15" stopIfTrue="1">
      <formula>MOD(ROW(),2)=0</formula>
    </cfRule>
    <cfRule type="expression" dxfId="860" priority="16" stopIfTrue="1">
      <formula>MOD(ROW(),2)&lt;&gt;0</formula>
    </cfRule>
  </conditionalFormatting>
  <conditionalFormatting sqref="B26:B37">
    <cfRule type="expression" dxfId="859" priority="17" stopIfTrue="1">
      <formula>MOD(ROW(),2)=0</formula>
    </cfRule>
    <cfRule type="expression" dxfId="858" priority="18" stopIfTrue="1">
      <formula>MOD(ROW(),2)&lt;&gt;0</formula>
    </cfRule>
  </conditionalFormatting>
  <conditionalFormatting sqref="B6:C16">
    <cfRule type="expression" dxfId="857" priority="9" stopIfTrue="1">
      <formula>MOD(ROW(),2)=0</formula>
    </cfRule>
    <cfRule type="expression" dxfId="856" priority="10" stopIfTrue="1">
      <formula>MOD(ROW(),2)&lt;&gt;0</formula>
    </cfRule>
  </conditionalFormatting>
  <conditionalFormatting sqref="B18:C18 B17">
    <cfRule type="expression" dxfId="855" priority="11" stopIfTrue="1">
      <formula>MOD(ROW(),2)=0</formula>
    </cfRule>
    <cfRule type="expression" dxfId="854" priority="12" stopIfTrue="1">
      <formula>MOD(ROW(),2)&lt;&gt;0</formula>
    </cfRule>
  </conditionalFormatting>
  <conditionalFormatting sqref="C17">
    <cfRule type="expression" dxfId="853" priority="7" stopIfTrue="1">
      <formula>MOD(ROW(),2)=0</formula>
    </cfRule>
    <cfRule type="expression" dxfId="852" priority="8" stopIfTrue="1">
      <formula>MOD(ROW(),2)&lt;&gt;0</formula>
    </cfRule>
  </conditionalFormatting>
  <conditionalFormatting sqref="B20:B21">
    <cfRule type="expression" dxfId="851" priority="3" stopIfTrue="1">
      <formula>MOD(ROW(),2)=0</formula>
    </cfRule>
    <cfRule type="expression" dxfId="850" priority="4" stopIfTrue="1">
      <formula>MOD(ROW(),2)&lt;&gt;0</formula>
    </cfRule>
  </conditionalFormatting>
  <conditionalFormatting sqref="C19:C21">
    <cfRule type="expression" dxfId="849" priority="5" stopIfTrue="1">
      <formula>MOD(ROW(),2)=0</formula>
    </cfRule>
    <cfRule type="expression" dxfId="848" priority="6" stopIfTrue="1">
      <formula>MOD(ROW(),2)&lt;&gt;0</formula>
    </cfRule>
  </conditionalFormatting>
  <conditionalFormatting sqref="B19">
    <cfRule type="expression" dxfId="847" priority="1" stopIfTrue="1">
      <formula>MOD(ROW(),2)=0</formula>
    </cfRule>
    <cfRule type="expression" dxfId="846" priority="2" stopIfTrue="1">
      <formula>MOD(ROW(),2)&lt;&gt;0</formula>
    </cfRule>
  </conditionalFormatting>
  <hyperlinks>
    <hyperlink ref="B24" location="Assumptions!A1" display="Assumptions" xr:uid="{E5F1EB7A-9BF5-40BB-8286-BF87CCAEEB69}"/>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codeName="Sheet66"/>
  <dimension ref="A1:K59"/>
  <sheetViews>
    <sheetView showGridLines="0" zoomScale="85" zoomScaleNormal="85" workbookViewId="0">
      <selection activeCell="A4" sqref="A4"/>
    </sheetView>
  </sheetViews>
  <sheetFormatPr defaultColWidth="10" defaultRowHeight="12.5" x14ac:dyDescent="0.25"/>
  <cols>
    <col min="1" max="1" width="31.6328125" style="28" customWidth="1"/>
    <col min="2" max="2" width="22.6328125" style="28" customWidth="1"/>
    <col min="3" max="3" width="10.36328125" style="28" customWidth="1"/>
    <col min="4" max="4" width="10" style="28" customWidth="1"/>
    <col min="5"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LRF - x-405</v>
      </c>
      <c r="B3" s="43"/>
      <c r="C3" s="43"/>
      <c r="D3" s="43"/>
      <c r="E3" s="43"/>
      <c r="F3" s="43"/>
      <c r="G3" s="43"/>
      <c r="H3" s="43"/>
      <c r="I3" s="43"/>
    </row>
    <row r="4" spans="1:11" x14ac:dyDescent="0.25">
      <c r="A4" s="45"/>
    </row>
    <row r="6" spans="1:11" ht="13" x14ac:dyDescent="0.3">
      <c r="A6" s="76" t="s">
        <v>606</v>
      </c>
      <c r="B6" s="78" t="s">
        <v>607</v>
      </c>
      <c r="C6" s="78"/>
    </row>
    <row r="7" spans="1:11" x14ac:dyDescent="0.25">
      <c r="A7" s="77" t="s">
        <v>273</v>
      </c>
      <c r="B7" s="79" t="s">
        <v>72</v>
      </c>
      <c r="C7" s="79"/>
    </row>
    <row r="8" spans="1:11" x14ac:dyDescent="0.25">
      <c r="A8" s="77" t="s">
        <v>274</v>
      </c>
      <c r="B8" s="79">
        <v>2015</v>
      </c>
      <c r="C8" s="79"/>
    </row>
    <row r="9" spans="1:11" x14ac:dyDescent="0.25">
      <c r="A9" s="77" t="s">
        <v>275</v>
      </c>
      <c r="B9" s="79" t="s">
        <v>477</v>
      </c>
      <c r="C9" s="79"/>
    </row>
    <row r="10" spans="1:11" ht="25" x14ac:dyDescent="0.25">
      <c r="A10" s="77" t="s">
        <v>6</v>
      </c>
      <c r="B10" s="79" t="s">
        <v>482</v>
      </c>
      <c r="C10" s="79"/>
    </row>
    <row r="11" spans="1:11" x14ac:dyDescent="0.25">
      <c r="A11" s="77" t="s">
        <v>276</v>
      </c>
      <c r="B11" s="79" t="s">
        <v>308</v>
      </c>
      <c r="C11" s="79"/>
    </row>
    <row r="12" spans="1:11" x14ac:dyDescent="0.25">
      <c r="A12" s="77" t="s">
        <v>277</v>
      </c>
      <c r="B12" s="79" t="s">
        <v>479</v>
      </c>
      <c r="C12" s="79"/>
    </row>
    <row r="13" spans="1:11" x14ac:dyDescent="0.25">
      <c r="A13" s="77" t="s">
        <v>614</v>
      </c>
      <c r="B13" s="79">
        <v>0</v>
      </c>
      <c r="C13" s="79"/>
    </row>
    <row r="14" spans="1:11" x14ac:dyDescent="0.25">
      <c r="A14" s="77" t="s">
        <v>279</v>
      </c>
      <c r="B14" s="79">
        <v>405</v>
      </c>
      <c r="C14" s="79"/>
    </row>
    <row r="15" spans="1:11" x14ac:dyDescent="0.25">
      <c r="A15" s="200" t="s">
        <v>617</v>
      </c>
      <c r="B15" s="79">
        <v>405</v>
      </c>
      <c r="C15" s="79"/>
    </row>
    <row r="16" spans="1:11" x14ac:dyDescent="0.25">
      <c r="A16" s="200" t="s">
        <v>281</v>
      </c>
      <c r="B16" s="79" t="s">
        <v>476</v>
      </c>
      <c r="C16" s="79"/>
    </row>
    <row r="17" spans="1:3" x14ac:dyDescent="0.25">
      <c r="A17" s="77" t="s">
        <v>282</v>
      </c>
      <c r="B17" s="203"/>
      <c r="C17" s="203"/>
    </row>
    <row r="18" spans="1:3" x14ac:dyDescent="0.25">
      <c r="A18" s="77" t="s">
        <v>283</v>
      </c>
      <c r="B18" s="142" t="str">
        <f>"29 June 2023"</f>
        <v>29 June 2023</v>
      </c>
      <c r="C18" s="79"/>
    </row>
    <row r="19" spans="1:3" x14ac:dyDescent="0.25">
      <c r="A19" s="77" t="s">
        <v>284</v>
      </c>
      <c r="B19" s="142">
        <v>45110</v>
      </c>
      <c r="C19" s="79"/>
    </row>
    <row r="20" spans="1:3" x14ac:dyDescent="0.25">
      <c r="A20" s="77" t="s">
        <v>285</v>
      </c>
      <c r="B20" s="79" t="s">
        <v>293</v>
      </c>
      <c r="C20" s="79"/>
    </row>
    <row r="21" spans="1:3" x14ac:dyDescent="0.25">
      <c r="A21" s="77" t="s">
        <v>689</v>
      </c>
      <c r="B21" s="79" t="s">
        <v>294</v>
      </c>
      <c r="C21" s="79"/>
    </row>
    <row r="23" spans="1:3" x14ac:dyDescent="0.25">
      <c r="B23" s="84" t="str">
        <f>HYPERLINK("#'Factor List'!A1","Back to Factor List")</f>
        <v>Back to Factor List</v>
      </c>
    </row>
    <row r="24" spans="1:3" x14ac:dyDescent="0.25">
      <c r="B24" s="84" t="str">
        <f>HYPERLINK("#'Assumptions'!A1","Assumptions")</f>
        <v>Assumptions</v>
      </c>
    </row>
    <row r="26" spans="1:3" ht="13" x14ac:dyDescent="0.25">
      <c r="A26" s="90" t="s">
        <v>412</v>
      </c>
      <c r="B26" s="90" t="s">
        <v>715</v>
      </c>
    </row>
    <row r="27" spans="1:3" x14ac:dyDescent="0.25">
      <c r="A27" s="91">
        <v>60</v>
      </c>
      <c r="B27" s="93">
        <v>4.5999999999999999E-2</v>
      </c>
    </row>
    <row r="28" spans="1:3" x14ac:dyDescent="0.25">
      <c r="A28" s="91">
        <v>61</v>
      </c>
      <c r="B28" s="93">
        <v>4.7E-2</v>
      </c>
    </row>
    <row r="29" spans="1:3" x14ac:dyDescent="0.25">
      <c r="A29" s="91">
        <v>62</v>
      </c>
      <c r="B29" s="93">
        <v>4.9000000000000002E-2</v>
      </c>
    </row>
    <row r="30" spans="1:3" x14ac:dyDescent="0.25">
      <c r="A30" s="91">
        <v>63</v>
      </c>
      <c r="B30" s="93">
        <v>0.05</v>
      </c>
    </row>
    <row r="31" spans="1:3" x14ac:dyDescent="0.25">
      <c r="A31" s="91">
        <v>64</v>
      </c>
      <c r="B31" s="93">
        <v>5.2999999999999999E-2</v>
      </c>
    </row>
    <row r="32" spans="1:3" x14ac:dyDescent="0.25">
      <c r="A32" s="91">
        <v>65</v>
      </c>
      <c r="B32" s="93">
        <v>5.3999999999999999E-2</v>
      </c>
    </row>
    <row r="33" spans="1:2" x14ac:dyDescent="0.25">
      <c r="A33" s="91">
        <v>66</v>
      </c>
      <c r="B33" s="93">
        <v>5.6000000000000001E-2</v>
      </c>
    </row>
    <row r="34" spans="1:2" x14ac:dyDescent="0.25">
      <c r="A34" s="91">
        <v>67</v>
      </c>
      <c r="B34" s="93">
        <v>5.7000000000000002E-2</v>
      </c>
    </row>
    <row r="35" spans="1:2" x14ac:dyDescent="0.25">
      <c r="A35" s="91">
        <v>68</v>
      </c>
      <c r="B35" s="93">
        <v>5.8999999999999997E-2</v>
      </c>
    </row>
    <row r="36" spans="1:2" x14ac:dyDescent="0.25">
      <c r="A36" s="91">
        <v>69</v>
      </c>
      <c r="B36" s="93">
        <v>6.3E-2</v>
      </c>
    </row>
    <row r="37" spans="1:2" x14ac:dyDescent="0.25">
      <c r="A37" s="91">
        <v>70</v>
      </c>
      <c r="B37" s="93">
        <v>6.4000000000000001E-2</v>
      </c>
    </row>
    <row r="38" spans="1:2" ht="39.65" customHeight="1" x14ac:dyDescent="0.25">
      <c r="A38"/>
      <c r="B38"/>
    </row>
    <row r="39" spans="1:2" x14ac:dyDescent="0.25">
      <c r="A39"/>
      <c r="B39"/>
    </row>
    <row r="40" spans="1:2" ht="27.65" customHeight="1" x14ac:dyDescent="0.25">
      <c r="A40"/>
      <c r="B40"/>
    </row>
    <row r="41" spans="1:2" x14ac:dyDescent="0.25">
      <c r="A41"/>
      <c r="B41"/>
    </row>
    <row r="42" spans="1:2" x14ac:dyDescent="0.25">
      <c r="A42"/>
      <c r="B42"/>
    </row>
    <row r="43" spans="1:2" x14ac:dyDescent="0.25">
      <c r="A43"/>
      <c r="B43"/>
    </row>
    <row r="44" spans="1:2" x14ac:dyDescent="0.25">
      <c r="A44"/>
      <c r="B44"/>
    </row>
    <row r="45" spans="1:2" x14ac:dyDescent="0.25">
      <c r="A45"/>
      <c r="B45"/>
    </row>
    <row r="46" spans="1:2" x14ac:dyDescent="0.25">
      <c r="A46"/>
      <c r="B46"/>
    </row>
    <row r="47" spans="1:2" x14ac:dyDescent="0.25">
      <c r="A47"/>
      <c r="B47"/>
    </row>
    <row r="48" spans="1: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sheetData>
  <sheetProtection algorithmName="SHA-512" hashValue="xuoAN9Zjf1nUQOGKbS4790BCocLgn3PDy3d3r5TnpxYTdYmlRFyZ647kUb42HRopvCKHSOYJZExkCB5SjRGgQg==" saltValue="32ZcajqYNElGizMRwLBnyg==" spinCount="100000" sheet="1" objects="1" scenarios="1"/>
  <conditionalFormatting sqref="A15:A16">
    <cfRule type="expression" dxfId="845" priority="19" stopIfTrue="1">
      <formula>MOD(ROW(),2)=0</formula>
    </cfRule>
    <cfRule type="expression" dxfId="844" priority="20" stopIfTrue="1">
      <formula>MOD(ROW(),2)&lt;&gt;0</formula>
    </cfRule>
  </conditionalFormatting>
  <conditionalFormatting sqref="A6:A14 A17:A21">
    <cfRule type="expression" dxfId="843" priority="23" stopIfTrue="1">
      <formula>MOD(ROW(),2)=0</formula>
    </cfRule>
    <cfRule type="expression" dxfId="842" priority="24" stopIfTrue="1">
      <formula>MOD(ROW(),2)&lt;&gt;0</formula>
    </cfRule>
  </conditionalFormatting>
  <conditionalFormatting sqref="A26:A37">
    <cfRule type="expression" dxfId="841" priority="15" stopIfTrue="1">
      <formula>MOD(ROW(),2)=0</formula>
    </cfRule>
    <cfRule type="expression" dxfId="840" priority="16" stopIfTrue="1">
      <formula>MOD(ROW(),2)&lt;&gt;0</formula>
    </cfRule>
  </conditionalFormatting>
  <conditionalFormatting sqref="B26:B37">
    <cfRule type="expression" dxfId="839" priority="17" stopIfTrue="1">
      <formula>MOD(ROW(),2)=0</formula>
    </cfRule>
    <cfRule type="expression" dxfId="838" priority="18" stopIfTrue="1">
      <formula>MOD(ROW(),2)&lt;&gt;0</formula>
    </cfRule>
  </conditionalFormatting>
  <conditionalFormatting sqref="B6:C16">
    <cfRule type="expression" dxfId="837" priority="9" stopIfTrue="1">
      <formula>MOD(ROW(),2)=0</formula>
    </cfRule>
    <cfRule type="expression" dxfId="836" priority="10" stopIfTrue="1">
      <formula>MOD(ROW(),2)&lt;&gt;0</formula>
    </cfRule>
  </conditionalFormatting>
  <conditionalFormatting sqref="B18:C18 B17">
    <cfRule type="expression" dxfId="835" priority="11" stopIfTrue="1">
      <formula>MOD(ROW(),2)=0</formula>
    </cfRule>
    <cfRule type="expression" dxfId="834" priority="12" stopIfTrue="1">
      <formula>MOD(ROW(),2)&lt;&gt;0</formula>
    </cfRule>
  </conditionalFormatting>
  <conditionalFormatting sqref="C17">
    <cfRule type="expression" dxfId="833" priority="7" stopIfTrue="1">
      <formula>MOD(ROW(),2)=0</formula>
    </cfRule>
    <cfRule type="expression" dxfId="832" priority="8" stopIfTrue="1">
      <formula>MOD(ROW(),2)&lt;&gt;0</formula>
    </cfRule>
  </conditionalFormatting>
  <conditionalFormatting sqref="B20:B21">
    <cfRule type="expression" dxfId="831" priority="3" stopIfTrue="1">
      <formula>MOD(ROW(),2)=0</formula>
    </cfRule>
    <cfRule type="expression" dxfId="830" priority="4" stopIfTrue="1">
      <formula>MOD(ROW(),2)&lt;&gt;0</formula>
    </cfRule>
  </conditionalFormatting>
  <conditionalFormatting sqref="C19:C21">
    <cfRule type="expression" dxfId="829" priority="5" stopIfTrue="1">
      <formula>MOD(ROW(),2)=0</formula>
    </cfRule>
    <cfRule type="expression" dxfId="828" priority="6" stopIfTrue="1">
      <formula>MOD(ROW(),2)&lt;&gt;0</formula>
    </cfRule>
  </conditionalFormatting>
  <conditionalFormatting sqref="B19">
    <cfRule type="expression" dxfId="827" priority="1" stopIfTrue="1">
      <formula>MOD(ROW(),2)=0</formula>
    </cfRule>
    <cfRule type="expression" dxfId="826" priority="2" stopIfTrue="1">
      <formula>MOD(ROW(),2)&lt;&gt;0</formula>
    </cfRule>
  </conditionalFormatting>
  <hyperlinks>
    <hyperlink ref="B24" location="Assumptions!A1" display="Assumptions" xr:uid="{5D0D7325-F22A-45CF-A246-56B8038F3F1B}"/>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Sheet67"/>
  <dimension ref="A1:K59"/>
  <sheetViews>
    <sheetView showGridLines="0" zoomScale="85" zoomScaleNormal="85" workbookViewId="0">
      <selection activeCell="A4" sqref="A4"/>
    </sheetView>
  </sheetViews>
  <sheetFormatPr defaultColWidth="10" defaultRowHeight="12.5" x14ac:dyDescent="0.25"/>
  <cols>
    <col min="1" max="1" width="31.6328125" style="28" customWidth="1"/>
    <col min="2" max="10" width="22.6328125" style="28" customWidth="1"/>
    <col min="11" max="16384" width="10" style="28"/>
  </cols>
  <sheetData>
    <row r="1" spans="1:11" ht="20" x14ac:dyDescent="0.4">
      <c r="A1" s="40" t="s">
        <v>0</v>
      </c>
      <c r="B1" s="41"/>
      <c r="C1" s="41"/>
      <c r="D1" s="41"/>
      <c r="E1" s="41"/>
      <c r="F1" s="41"/>
      <c r="G1" s="41"/>
      <c r="H1" s="41"/>
      <c r="I1" s="41"/>
      <c r="J1" s="123"/>
      <c r="K1" s="84"/>
    </row>
    <row r="2" spans="1:11" ht="15.5" x14ac:dyDescent="0.35">
      <c r="A2" s="42" t="str">
        <f>IF(title="&gt; Enter workbook title here","Enter workbook title in Cover sheet",title)</f>
        <v>Police_S - Consolidated Factor Spreadsheet</v>
      </c>
      <c r="B2" s="43"/>
      <c r="C2" s="43"/>
      <c r="D2" s="43"/>
      <c r="E2" s="43"/>
      <c r="F2" s="43"/>
      <c r="G2" s="43"/>
      <c r="H2" s="43"/>
      <c r="I2" s="43"/>
      <c r="J2" s="43"/>
    </row>
    <row r="3" spans="1:11" ht="15.5" x14ac:dyDescent="0.35">
      <c r="A3" s="156" t="str">
        <f>TABLE_FACTOR_TYPE_1&amp;" - x-"&amp;TABLE_SERIES_NUMBER_1</f>
        <v>LRF - x-406</v>
      </c>
      <c r="B3" s="43"/>
      <c r="C3" s="43"/>
      <c r="D3" s="43"/>
      <c r="E3" s="43"/>
      <c r="F3" s="43"/>
      <c r="G3" s="43"/>
      <c r="H3" s="43"/>
      <c r="I3" s="43"/>
      <c r="J3" s="43"/>
    </row>
    <row r="4" spans="1:11" x14ac:dyDescent="0.25">
      <c r="A4" s="45"/>
    </row>
    <row r="6" spans="1:11" ht="13" x14ac:dyDescent="0.3">
      <c r="A6" s="76" t="s">
        <v>606</v>
      </c>
      <c r="B6" s="78" t="s">
        <v>607</v>
      </c>
      <c r="C6" s="78"/>
      <c r="D6" s="109"/>
      <c r="E6" s="109"/>
      <c r="F6" s="109"/>
      <c r="G6" s="109"/>
      <c r="H6" s="109"/>
      <c r="I6" s="109"/>
    </row>
    <row r="7" spans="1:11" x14ac:dyDescent="0.25">
      <c r="A7" s="77" t="s">
        <v>273</v>
      </c>
      <c r="B7" s="79" t="s">
        <v>72</v>
      </c>
      <c r="C7" s="79"/>
      <c r="D7" s="109"/>
      <c r="E7" s="109"/>
      <c r="F7" s="109"/>
      <c r="G7" s="109"/>
      <c r="H7" s="109"/>
      <c r="I7" s="109"/>
    </row>
    <row r="8" spans="1:11" x14ac:dyDescent="0.25">
      <c r="A8" s="77" t="s">
        <v>274</v>
      </c>
      <c r="B8" s="79">
        <v>2015</v>
      </c>
      <c r="C8" s="79"/>
      <c r="D8" s="109"/>
      <c r="E8" s="109"/>
      <c r="F8" s="109"/>
      <c r="G8" s="109"/>
      <c r="H8" s="109"/>
      <c r="I8" s="109"/>
    </row>
    <row r="9" spans="1:11" x14ac:dyDescent="0.25">
      <c r="A9" s="77" t="s">
        <v>275</v>
      </c>
      <c r="B9" s="79" t="s">
        <v>477</v>
      </c>
      <c r="C9" s="79"/>
      <c r="D9" s="109"/>
      <c r="E9" s="109"/>
      <c r="F9" s="109"/>
      <c r="G9" s="109"/>
      <c r="H9" s="109"/>
      <c r="I9" s="109"/>
    </row>
    <row r="10" spans="1:11" x14ac:dyDescent="0.25">
      <c r="A10" s="77" t="s">
        <v>6</v>
      </c>
      <c r="B10" s="79" t="s">
        <v>484</v>
      </c>
      <c r="C10" s="79"/>
      <c r="D10" s="109"/>
      <c r="E10" s="109"/>
      <c r="F10" s="109"/>
      <c r="G10" s="109"/>
      <c r="H10" s="109"/>
      <c r="I10" s="109"/>
    </row>
    <row r="11" spans="1:11" x14ac:dyDescent="0.25">
      <c r="A11" s="77" t="s">
        <v>276</v>
      </c>
      <c r="B11" s="79" t="s">
        <v>308</v>
      </c>
      <c r="C11" s="79"/>
      <c r="D11" s="109"/>
      <c r="E11" s="109"/>
      <c r="F11" s="109"/>
      <c r="G11" s="109"/>
      <c r="H11" s="109"/>
      <c r="I11" s="109"/>
    </row>
    <row r="12" spans="1:11" x14ac:dyDescent="0.25">
      <c r="A12" s="77" t="s">
        <v>277</v>
      </c>
      <c r="B12" s="79" t="s">
        <v>461</v>
      </c>
      <c r="C12" s="79"/>
      <c r="D12" s="109"/>
      <c r="E12" s="109"/>
      <c r="F12" s="109"/>
      <c r="G12" s="109"/>
      <c r="H12" s="109"/>
      <c r="I12" s="109"/>
    </row>
    <row r="13" spans="1:11" x14ac:dyDescent="0.25">
      <c r="A13" s="77" t="s">
        <v>614</v>
      </c>
      <c r="B13" s="79">
        <v>0</v>
      </c>
      <c r="C13" s="79"/>
      <c r="D13" s="109"/>
      <c r="E13" s="109"/>
      <c r="F13" s="109"/>
      <c r="G13" s="109"/>
      <c r="H13" s="109"/>
      <c r="I13" s="109"/>
    </row>
    <row r="14" spans="1:11" x14ac:dyDescent="0.25">
      <c r="A14" s="77" t="s">
        <v>279</v>
      </c>
      <c r="B14" s="79">
        <v>406</v>
      </c>
      <c r="C14" s="79"/>
      <c r="D14" s="109"/>
      <c r="E14" s="109"/>
      <c r="F14" s="109"/>
      <c r="G14" s="109"/>
      <c r="H14" s="109"/>
      <c r="I14" s="109"/>
    </row>
    <row r="15" spans="1:11" x14ac:dyDescent="0.25">
      <c r="A15" s="200" t="s">
        <v>617</v>
      </c>
      <c r="B15" s="79">
        <v>406</v>
      </c>
      <c r="C15" s="79"/>
      <c r="D15" s="109"/>
      <c r="E15" s="109"/>
      <c r="F15" s="109"/>
      <c r="G15" s="109"/>
      <c r="H15" s="109"/>
      <c r="I15" s="109"/>
    </row>
    <row r="16" spans="1:11" x14ac:dyDescent="0.25">
      <c r="A16" s="200" t="s">
        <v>281</v>
      </c>
      <c r="B16" s="79" t="s">
        <v>486</v>
      </c>
      <c r="C16" s="79"/>
      <c r="D16" s="109"/>
      <c r="E16" s="109"/>
      <c r="F16" s="109"/>
      <c r="G16" s="109"/>
      <c r="H16" s="109"/>
      <c r="I16" s="109"/>
    </row>
    <row r="17" spans="1:9" x14ac:dyDescent="0.25">
      <c r="A17" s="77" t="s">
        <v>282</v>
      </c>
      <c r="B17" s="203"/>
      <c r="C17" s="203"/>
      <c r="D17" s="109"/>
      <c r="E17" s="109"/>
      <c r="F17" s="109"/>
      <c r="G17" s="109"/>
      <c r="H17" s="109"/>
      <c r="I17" s="109"/>
    </row>
    <row r="18" spans="1:9" x14ac:dyDescent="0.25">
      <c r="A18" s="77" t="s">
        <v>283</v>
      </c>
      <c r="B18" s="142">
        <v>45106</v>
      </c>
      <c r="C18" s="79"/>
      <c r="D18" s="109"/>
      <c r="E18" s="109"/>
      <c r="F18" s="109"/>
      <c r="G18" s="109"/>
      <c r="H18" s="109"/>
      <c r="I18" s="109"/>
    </row>
    <row r="19" spans="1:9" x14ac:dyDescent="0.25">
      <c r="A19" s="77" t="s">
        <v>284</v>
      </c>
      <c r="B19" s="142">
        <v>45110</v>
      </c>
      <c r="C19" s="79"/>
      <c r="D19" s="109"/>
      <c r="E19" s="109"/>
      <c r="F19" s="109"/>
      <c r="G19" s="109"/>
      <c r="H19" s="109"/>
      <c r="I19" s="109"/>
    </row>
    <row r="20" spans="1:9" x14ac:dyDescent="0.25">
      <c r="A20" s="77" t="s">
        <v>285</v>
      </c>
      <c r="B20" s="79" t="s">
        <v>293</v>
      </c>
      <c r="C20" s="79"/>
      <c r="D20" s="109"/>
      <c r="E20" s="109"/>
      <c r="F20" s="109"/>
      <c r="G20" s="109"/>
      <c r="H20" s="109"/>
      <c r="I20" s="109"/>
    </row>
    <row r="21" spans="1:9" x14ac:dyDescent="0.25">
      <c r="A21" s="77" t="s">
        <v>689</v>
      </c>
      <c r="B21" s="79" t="s">
        <v>294</v>
      </c>
      <c r="C21" s="79"/>
      <c r="D21" s="109"/>
      <c r="E21" s="109"/>
      <c r="F21" s="109"/>
      <c r="G21" s="109"/>
      <c r="H21" s="109"/>
      <c r="I21" s="109"/>
    </row>
    <row r="23" spans="1:9" x14ac:dyDescent="0.25">
      <c r="B23" s="84" t="str">
        <f>HYPERLINK("#'Factor List'!A1","Back to Factor List")</f>
        <v>Back to Factor List</v>
      </c>
    </row>
    <row r="24" spans="1:9" x14ac:dyDescent="0.25">
      <c r="B24" s="84" t="str">
        <f>HYPERLINK("#'Assumptions'!A1","Assumptions")</f>
        <v>Assumptions</v>
      </c>
    </row>
    <row r="26" spans="1:9" ht="13" x14ac:dyDescent="0.25">
      <c r="A26" s="90" t="s">
        <v>716</v>
      </c>
      <c r="B26" s="90">
        <v>0</v>
      </c>
      <c r="C26" s="90">
        <v>1</v>
      </c>
      <c r="D26" s="90">
        <v>2</v>
      </c>
      <c r="E26" s="90">
        <v>3</v>
      </c>
      <c r="F26" s="90">
        <v>4</v>
      </c>
      <c r="G26" s="90">
        <v>5</v>
      </c>
      <c r="H26" s="90">
        <v>6</v>
      </c>
      <c r="I26" s="90">
        <v>7</v>
      </c>
    </row>
    <row r="27" spans="1:9" x14ac:dyDescent="0.25">
      <c r="A27" s="91">
        <v>0</v>
      </c>
      <c r="B27" s="93">
        <v>0</v>
      </c>
      <c r="C27" s="93">
        <v>5.8999999999999997E-2</v>
      </c>
      <c r="D27" s="93">
        <v>0.124</v>
      </c>
      <c r="E27" s="93">
        <v>0.19500000000000001</v>
      </c>
      <c r="F27" s="93">
        <v>0.27400000000000002</v>
      </c>
      <c r="G27" s="93">
        <v>0.36</v>
      </c>
      <c r="H27" s="93">
        <v>0.45700000000000002</v>
      </c>
      <c r="I27" s="93">
        <v>0.56399999999999995</v>
      </c>
    </row>
    <row r="28" spans="1:9" x14ac:dyDescent="0.25">
      <c r="A28" s="91">
        <v>1</v>
      </c>
      <c r="B28" s="93">
        <v>5.0000000000000001E-3</v>
      </c>
      <c r="C28" s="93">
        <v>6.5000000000000002E-2</v>
      </c>
      <c r="D28" s="93">
        <v>0.13</v>
      </c>
      <c r="E28" s="93">
        <v>0.20200000000000001</v>
      </c>
      <c r="F28" s="93">
        <v>0.28100000000000003</v>
      </c>
      <c r="G28" s="93">
        <v>0.36799999999999999</v>
      </c>
      <c r="H28" s="93">
        <v>0.46600000000000003</v>
      </c>
      <c r="I28" s="93">
        <v>0.57399999999999995</v>
      </c>
    </row>
    <row r="29" spans="1:9" x14ac:dyDescent="0.25">
      <c r="A29" s="91">
        <v>2</v>
      </c>
      <c r="B29" s="93">
        <v>0.01</v>
      </c>
      <c r="C29" s="93">
        <v>7.0000000000000007E-2</v>
      </c>
      <c r="D29" s="93">
        <v>0.13600000000000001</v>
      </c>
      <c r="E29" s="93">
        <v>0.20799999999999999</v>
      </c>
      <c r="F29" s="93">
        <v>0.28799999999999998</v>
      </c>
      <c r="G29" s="93">
        <v>0.376</v>
      </c>
      <c r="H29" s="93">
        <v>0.47399999999999998</v>
      </c>
      <c r="I29" s="93">
        <v>0.58399999999999996</v>
      </c>
    </row>
    <row r="30" spans="1:9" x14ac:dyDescent="0.25">
      <c r="A30" s="91">
        <v>3</v>
      </c>
      <c r="B30" s="93">
        <v>1.4999999999999999E-2</v>
      </c>
      <c r="C30" s="93">
        <v>7.4999999999999997E-2</v>
      </c>
      <c r="D30" s="93">
        <v>0.14199999999999999</v>
      </c>
      <c r="E30" s="93">
        <v>0.215</v>
      </c>
      <c r="F30" s="93">
        <v>0.29499999999999998</v>
      </c>
      <c r="G30" s="93">
        <v>0.38400000000000001</v>
      </c>
      <c r="H30" s="93">
        <v>0.48299999999999998</v>
      </c>
      <c r="I30" s="93">
        <v>0.59299999999999997</v>
      </c>
    </row>
    <row r="31" spans="1:9" x14ac:dyDescent="0.25">
      <c r="A31" s="91">
        <v>4</v>
      </c>
      <c r="B31" s="93">
        <v>0.02</v>
      </c>
      <c r="C31" s="93">
        <v>8.1000000000000003E-2</v>
      </c>
      <c r="D31" s="93">
        <v>0.14799999999999999</v>
      </c>
      <c r="E31" s="93">
        <v>0.221</v>
      </c>
      <c r="F31" s="93">
        <v>0.30299999999999999</v>
      </c>
      <c r="G31" s="93">
        <v>0.39200000000000002</v>
      </c>
      <c r="H31" s="93">
        <v>0.49199999999999999</v>
      </c>
      <c r="I31" s="93">
        <v>0.60299999999999998</v>
      </c>
    </row>
    <row r="32" spans="1:9" x14ac:dyDescent="0.25">
      <c r="A32" s="91">
        <v>5</v>
      </c>
      <c r="B32" s="93">
        <v>2.5000000000000001E-2</v>
      </c>
      <c r="C32" s="93">
        <v>8.5999999999999993E-2</v>
      </c>
      <c r="D32" s="93">
        <v>0.154</v>
      </c>
      <c r="E32" s="93">
        <v>0.22800000000000001</v>
      </c>
      <c r="F32" s="93">
        <v>0.31</v>
      </c>
      <c r="G32" s="93">
        <v>0.4</v>
      </c>
      <c r="H32" s="93">
        <v>0.501</v>
      </c>
      <c r="I32" s="93">
        <v>0.61299999999999999</v>
      </c>
    </row>
    <row r="33" spans="1:9" x14ac:dyDescent="0.25">
      <c r="A33" s="91">
        <v>6</v>
      </c>
      <c r="B33" s="93">
        <v>0.03</v>
      </c>
      <c r="C33" s="93">
        <v>9.0999999999999998E-2</v>
      </c>
      <c r="D33" s="93">
        <v>0.16</v>
      </c>
      <c r="E33" s="93">
        <v>0.23400000000000001</v>
      </c>
      <c r="F33" s="93">
        <v>0.317</v>
      </c>
      <c r="G33" s="93">
        <v>0.40899999999999997</v>
      </c>
      <c r="H33" s="93">
        <v>0.51</v>
      </c>
      <c r="I33" s="93">
        <v>0.623</v>
      </c>
    </row>
    <row r="34" spans="1:9" x14ac:dyDescent="0.25">
      <c r="A34" s="91">
        <v>7</v>
      </c>
      <c r="B34" s="93">
        <v>3.4000000000000002E-2</v>
      </c>
      <c r="C34" s="93">
        <v>9.7000000000000003E-2</v>
      </c>
      <c r="D34" s="93">
        <v>0.16500000000000001</v>
      </c>
      <c r="E34" s="93">
        <v>0.24099999999999999</v>
      </c>
      <c r="F34" s="93">
        <v>0.32400000000000001</v>
      </c>
      <c r="G34" s="93">
        <v>0.41699999999999998</v>
      </c>
      <c r="H34" s="93">
        <v>0.51900000000000002</v>
      </c>
      <c r="I34" s="93">
        <v>0.63300000000000001</v>
      </c>
    </row>
    <row r="35" spans="1:9" x14ac:dyDescent="0.25">
      <c r="A35" s="91">
        <v>8</v>
      </c>
      <c r="B35" s="93">
        <v>3.9E-2</v>
      </c>
      <c r="C35" s="93">
        <v>0.10199999999999999</v>
      </c>
      <c r="D35" s="93">
        <v>0.17100000000000001</v>
      </c>
      <c r="E35" s="93">
        <v>0.247</v>
      </c>
      <c r="F35" s="93">
        <v>0.33100000000000002</v>
      </c>
      <c r="G35" s="93">
        <v>0.42499999999999999</v>
      </c>
      <c r="H35" s="93">
        <v>0.52800000000000002</v>
      </c>
      <c r="I35" s="93">
        <v>0.64300000000000002</v>
      </c>
    </row>
    <row r="36" spans="1:9" x14ac:dyDescent="0.25">
      <c r="A36" s="91">
        <v>9</v>
      </c>
      <c r="B36" s="93">
        <v>4.3999999999999997E-2</v>
      </c>
      <c r="C36" s="93">
        <v>0.108</v>
      </c>
      <c r="D36" s="93">
        <v>0.17699999999999999</v>
      </c>
      <c r="E36" s="93">
        <v>0.254</v>
      </c>
      <c r="F36" s="93">
        <v>0.33900000000000002</v>
      </c>
      <c r="G36" s="93">
        <v>0.433</v>
      </c>
      <c r="H36" s="93">
        <v>0.53700000000000003</v>
      </c>
      <c r="I36" s="93">
        <v>0.65300000000000002</v>
      </c>
    </row>
    <row r="37" spans="1:9" x14ac:dyDescent="0.25">
      <c r="A37" s="91">
        <v>10</v>
      </c>
      <c r="B37" s="93">
        <v>4.9000000000000002E-2</v>
      </c>
      <c r="C37" s="93">
        <v>0.113</v>
      </c>
      <c r="D37" s="93">
        <v>0.183</v>
      </c>
      <c r="E37" s="93">
        <v>0.26100000000000001</v>
      </c>
      <c r="F37" s="93">
        <v>0.34599999999999997</v>
      </c>
      <c r="G37" s="93">
        <v>0.441</v>
      </c>
      <c r="H37" s="93">
        <v>0.54600000000000004</v>
      </c>
      <c r="I37" s="93">
        <v>0.66300000000000003</v>
      </c>
    </row>
    <row r="38" spans="1:9" x14ac:dyDescent="0.25">
      <c r="A38" s="91">
        <v>11</v>
      </c>
      <c r="B38" s="93">
        <v>5.3999999999999999E-2</v>
      </c>
      <c r="C38" s="93">
        <v>0.11799999999999999</v>
      </c>
      <c r="D38" s="93">
        <v>0.189</v>
      </c>
      <c r="E38" s="93">
        <v>0.26700000000000002</v>
      </c>
      <c r="F38" s="93">
        <v>0.35299999999999998</v>
      </c>
      <c r="G38" s="93">
        <v>0.44900000000000001</v>
      </c>
      <c r="H38" s="93">
        <v>0.55500000000000005</v>
      </c>
      <c r="I38" s="93">
        <v>0.67300000000000004</v>
      </c>
    </row>
    <row r="39" spans="1:9" x14ac:dyDescent="0.25">
      <c r="A39"/>
      <c r="B39"/>
    </row>
    <row r="40" spans="1:9" ht="27.65" customHeight="1" x14ac:dyDescent="0.25">
      <c r="A40"/>
      <c r="B40"/>
    </row>
    <row r="41" spans="1:9" x14ac:dyDescent="0.25">
      <c r="A41"/>
      <c r="B41"/>
    </row>
    <row r="42" spans="1:9" x14ac:dyDescent="0.25">
      <c r="A42"/>
      <c r="B42"/>
    </row>
    <row r="43" spans="1:9" x14ac:dyDescent="0.25">
      <c r="A43"/>
      <c r="B43"/>
    </row>
    <row r="44" spans="1:9" x14ac:dyDescent="0.25">
      <c r="A44"/>
      <c r="B44"/>
    </row>
    <row r="45" spans="1:9" x14ac:dyDescent="0.25">
      <c r="A45"/>
      <c r="B45"/>
    </row>
    <row r="46" spans="1:9" x14ac:dyDescent="0.25">
      <c r="A46"/>
      <c r="B46"/>
    </row>
    <row r="47" spans="1:9" x14ac:dyDescent="0.25">
      <c r="A47"/>
      <c r="B47"/>
    </row>
    <row r="48" spans="1:9"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sheetData>
  <sheetProtection algorithmName="SHA-512" hashValue="3VBVofkiM4H5y2HVzfCi/Reo2RccZnbfu3GRPEu9sV+0Qz5RTvx1OXnjk//IxSmwajXZ2wc/E4w8dqGEA34rQA==" saltValue="sKPUHjRHAEw+qzRgBxUVDw==" spinCount="100000" sheet="1" objects="1" scenarios="1"/>
  <conditionalFormatting sqref="A15:A16">
    <cfRule type="expression" dxfId="825" priority="19" stopIfTrue="1">
      <formula>MOD(ROW(),2)=0</formula>
    </cfRule>
    <cfRule type="expression" dxfId="824" priority="20" stopIfTrue="1">
      <formula>MOD(ROW(),2)&lt;&gt;0</formula>
    </cfRule>
  </conditionalFormatting>
  <conditionalFormatting sqref="A6:A14 A17:A21">
    <cfRule type="expression" dxfId="823" priority="23" stopIfTrue="1">
      <formula>MOD(ROW(),2)=0</formula>
    </cfRule>
    <cfRule type="expression" dxfId="822" priority="24" stopIfTrue="1">
      <formula>MOD(ROW(),2)&lt;&gt;0</formula>
    </cfRule>
  </conditionalFormatting>
  <conditionalFormatting sqref="D6:I21">
    <cfRule type="expression" dxfId="821" priority="25" stopIfTrue="1">
      <formula>MOD(ROW(),2)=0</formula>
    </cfRule>
    <cfRule type="expression" dxfId="820" priority="26" stopIfTrue="1">
      <formula>MOD(ROW(),2)&lt;&gt;0</formula>
    </cfRule>
  </conditionalFormatting>
  <conditionalFormatting sqref="D15:I16">
    <cfRule type="expression" dxfId="819" priority="27" stopIfTrue="1">
      <formula>MOD(ROW(),2)=0</formula>
    </cfRule>
    <cfRule type="expression" dxfId="818" priority="28" stopIfTrue="1">
      <formula>MOD(ROW(),2)&lt;&gt;0</formula>
    </cfRule>
  </conditionalFormatting>
  <conditionalFormatting sqref="A26:A38">
    <cfRule type="expression" dxfId="817" priority="15" stopIfTrue="1">
      <formula>MOD(ROW(),2)=0</formula>
    </cfRule>
    <cfRule type="expression" dxfId="816" priority="16" stopIfTrue="1">
      <formula>MOD(ROW(),2)&lt;&gt;0</formula>
    </cfRule>
  </conditionalFormatting>
  <conditionalFormatting sqref="B26:I38">
    <cfRule type="expression" dxfId="815" priority="17" stopIfTrue="1">
      <formula>MOD(ROW(),2)=0</formula>
    </cfRule>
    <cfRule type="expression" dxfId="814" priority="18" stopIfTrue="1">
      <formula>MOD(ROW(),2)&lt;&gt;0</formula>
    </cfRule>
  </conditionalFormatting>
  <conditionalFormatting sqref="B6:C16">
    <cfRule type="expression" dxfId="813" priority="9" stopIfTrue="1">
      <formula>MOD(ROW(),2)=0</formula>
    </cfRule>
    <cfRule type="expression" dxfId="812" priority="10" stopIfTrue="1">
      <formula>MOD(ROW(),2)&lt;&gt;0</formula>
    </cfRule>
  </conditionalFormatting>
  <conditionalFormatting sqref="B18:C18 B17">
    <cfRule type="expression" dxfId="811" priority="11" stopIfTrue="1">
      <formula>MOD(ROW(),2)=0</formula>
    </cfRule>
    <cfRule type="expression" dxfId="810" priority="12" stopIfTrue="1">
      <formula>MOD(ROW(),2)&lt;&gt;0</formula>
    </cfRule>
  </conditionalFormatting>
  <conditionalFormatting sqref="C17">
    <cfRule type="expression" dxfId="809" priority="7" stopIfTrue="1">
      <formula>MOD(ROW(),2)=0</formula>
    </cfRule>
    <cfRule type="expression" dxfId="808" priority="8" stopIfTrue="1">
      <formula>MOD(ROW(),2)&lt;&gt;0</formula>
    </cfRule>
  </conditionalFormatting>
  <conditionalFormatting sqref="B20:B21">
    <cfRule type="expression" dxfId="807" priority="3" stopIfTrue="1">
      <formula>MOD(ROW(),2)=0</formula>
    </cfRule>
    <cfRule type="expression" dxfId="806" priority="4" stopIfTrue="1">
      <formula>MOD(ROW(),2)&lt;&gt;0</formula>
    </cfRule>
  </conditionalFormatting>
  <conditionalFormatting sqref="C19:C21">
    <cfRule type="expression" dxfId="805" priority="5" stopIfTrue="1">
      <formula>MOD(ROW(),2)=0</formula>
    </cfRule>
    <cfRule type="expression" dxfId="804" priority="6" stopIfTrue="1">
      <formula>MOD(ROW(),2)&lt;&gt;0</formula>
    </cfRule>
  </conditionalFormatting>
  <conditionalFormatting sqref="B19">
    <cfRule type="expression" dxfId="803" priority="1" stopIfTrue="1">
      <formula>MOD(ROW(),2)=0</formula>
    </cfRule>
    <cfRule type="expression" dxfId="802" priority="2" stopIfTrue="1">
      <formula>MOD(ROW(),2)&lt;&gt;0</formula>
    </cfRule>
  </conditionalFormatting>
  <hyperlinks>
    <hyperlink ref="B24" location="Assumptions!A1" display="Assumptions" xr:uid="{C6C78FBA-43CF-4652-B990-C069E6F6A1FE}"/>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codeName="Sheet9"/>
  <dimension ref="A1:L65"/>
  <sheetViews>
    <sheetView showGridLines="0" zoomScale="85" zoomScaleNormal="85" workbookViewId="0">
      <selection activeCell="A3" sqref="A3"/>
    </sheetView>
  </sheetViews>
  <sheetFormatPr defaultColWidth="10" defaultRowHeight="12.5" x14ac:dyDescent="0.25"/>
  <cols>
    <col min="1" max="1" width="31.54296875" style="28" customWidth="1"/>
    <col min="2" max="12" width="22.54296875" style="28" customWidth="1"/>
    <col min="13" max="16384" width="10" style="28"/>
  </cols>
  <sheetData>
    <row r="1" spans="1:12" ht="20" x14ac:dyDescent="0.4">
      <c r="A1" s="40" t="s">
        <v>0</v>
      </c>
      <c r="B1" s="41"/>
      <c r="C1" s="41"/>
      <c r="D1" s="41"/>
      <c r="E1" s="41"/>
      <c r="F1" s="41"/>
      <c r="G1" s="41"/>
      <c r="H1" s="41"/>
      <c r="I1" s="41"/>
      <c r="K1" s="84"/>
    </row>
    <row r="2" spans="1:12" ht="15.5" x14ac:dyDescent="0.35">
      <c r="A2" s="42" t="str">
        <f>IF(title="&gt; Enter workbook title here","Enter workbook title in Cover sheet",title)</f>
        <v>Police_S - Consolidated Factor Spreadsheet</v>
      </c>
      <c r="B2" s="43"/>
      <c r="C2" s="43"/>
      <c r="D2" s="43"/>
      <c r="E2" s="43"/>
      <c r="F2" s="43"/>
      <c r="G2" s="43"/>
      <c r="H2" s="43"/>
      <c r="I2" s="43"/>
    </row>
    <row r="3" spans="1:12" ht="15.5" x14ac:dyDescent="0.35">
      <c r="A3" s="156" t="str" cm="1">
        <f t="array" ref="A3">TABLE_FACTOR_TYPE_1&amp;" - x-"&amp;TABLE_SERIES_NUMBER_1</f>
        <v>ERF - x-407</v>
      </c>
      <c r="B3" s="43"/>
      <c r="C3" s="43"/>
      <c r="D3" s="43"/>
      <c r="E3" s="43"/>
      <c r="F3" s="43"/>
      <c r="G3" s="43"/>
      <c r="H3" s="43"/>
      <c r="I3" s="43"/>
    </row>
    <row r="4" spans="1:12" x14ac:dyDescent="0.25">
      <c r="A4" s="45"/>
    </row>
    <row r="6" spans="1:12" ht="13" x14ac:dyDescent="0.3">
      <c r="A6" s="76" t="s">
        <v>606</v>
      </c>
      <c r="B6" s="78" t="s">
        <v>607</v>
      </c>
      <c r="C6" s="78"/>
      <c r="D6" s="78"/>
      <c r="E6" s="78"/>
      <c r="F6" s="78"/>
      <c r="G6" s="78"/>
      <c r="H6" s="78"/>
      <c r="I6" s="78"/>
      <c r="J6" s="78"/>
      <c r="K6" s="78"/>
      <c r="L6" s="78"/>
    </row>
    <row r="7" spans="1:12" x14ac:dyDescent="0.25">
      <c r="A7" s="77" t="s">
        <v>273</v>
      </c>
      <c r="B7" s="79" t="s">
        <v>72</v>
      </c>
      <c r="C7" s="79"/>
      <c r="D7" s="79"/>
      <c r="E7" s="79"/>
      <c r="F7" s="79"/>
      <c r="G7" s="79"/>
      <c r="H7" s="79"/>
      <c r="I7" s="79"/>
      <c r="J7" s="79"/>
      <c r="K7" s="79"/>
      <c r="L7" s="79"/>
    </row>
    <row r="8" spans="1:12" ht="13" x14ac:dyDescent="0.3">
      <c r="A8" s="77" t="s">
        <v>274</v>
      </c>
      <c r="B8" s="78">
        <v>2006</v>
      </c>
      <c r="C8" s="78"/>
      <c r="D8" s="79"/>
      <c r="E8" s="79"/>
      <c r="F8" s="79"/>
      <c r="G8" s="79"/>
      <c r="H8" s="79"/>
      <c r="I8" s="79"/>
      <c r="J8" s="79"/>
      <c r="K8" s="79"/>
      <c r="L8" s="79"/>
    </row>
    <row r="9" spans="1:12" x14ac:dyDescent="0.25">
      <c r="A9" s="77" t="s">
        <v>275</v>
      </c>
      <c r="B9" s="79" t="s">
        <v>467</v>
      </c>
      <c r="C9" s="79"/>
      <c r="D9" s="79"/>
      <c r="E9" s="79"/>
      <c r="F9" s="79"/>
      <c r="G9" s="79"/>
      <c r="H9" s="79"/>
      <c r="I9" s="79"/>
      <c r="J9" s="79"/>
      <c r="K9" s="79"/>
      <c r="L9" s="79"/>
    </row>
    <row r="10" spans="1:12" x14ac:dyDescent="0.25">
      <c r="A10" s="77" t="s">
        <v>6</v>
      </c>
      <c r="B10" s="79" t="s">
        <v>747</v>
      </c>
      <c r="C10" s="79"/>
      <c r="D10" s="79"/>
      <c r="E10" s="79"/>
      <c r="F10" s="79"/>
      <c r="G10" s="79"/>
      <c r="H10" s="79"/>
      <c r="I10" s="79"/>
      <c r="J10" s="79"/>
      <c r="K10" s="79"/>
      <c r="L10" s="79"/>
    </row>
    <row r="11" spans="1:12" x14ac:dyDescent="0.25">
      <c r="A11" s="77" t="s">
        <v>276</v>
      </c>
      <c r="B11" s="79" t="s">
        <v>308</v>
      </c>
      <c r="C11" s="79"/>
      <c r="D11" s="79"/>
      <c r="E11" s="79"/>
      <c r="F11" s="79"/>
      <c r="G11" s="79"/>
      <c r="H11" s="79"/>
      <c r="I11" s="79"/>
      <c r="J11" s="79"/>
      <c r="K11" s="79"/>
      <c r="L11" s="79"/>
    </row>
    <row r="12" spans="1:12" x14ac:dyDescent="0.25">
      <c r="A12" s="77" t="s">
        <v>277</v>
      </c>
      <c r="B12" s="79" t="s">
        <v>717</v>
      </c>
      <c r="C12" s="79"/>
      <c r="D12" s="79"/>
      <c r="E12" s="79"/>
      <c r="F12" s="79"/>
      <c r="G12" s="79"/>
      <c r="H12" s="79"/>
      <c r="I12" s="79"/>
      <c r="J12" s="79"/>
      <c r="K12" s="79"/>
      <c r="L12" s="79"/>
    </row>
    <row r="13" spans="1:12" x14ac:dyDescent="0.25">
      <c r="A13" s="181" t="s">
        <v>614</v>
      </c>
      <c r="B13" s="79">
        <v>1</v>
      </c>
      <c r="C13" s="79"/>
      <c r="D13" s="79"/>
      <c r="E13" s="79"/>
      <c r="F13" s="79"/>
      <c r="G13" s="79"/>
      <c r="H13" s="79"/>
      <c r="I13" s="79"/>
      <c r="J13" s="79"/>
      <c r="K13" s="79"/>
      <c r="L13" s="79"/>
    </row>
    <row r="14" spans="1:12" x14ac:dyDescent="0.25">
      <c r="A14" s="179" t="s">
        <v>279</v>
      </c>
      <c r="B14" s="79">
        <v>407</v>
      </c>
      <c r="C14" s="79"/>
      <c r="D14" s="79"/>
      <c r="E14" s="79"/>
      <c r="F14" s="79"/>
      <c r="G14" s="79"/>
      <c r="H14" s="79"/>
      <c r="I14" s="79"/>
      <c r="J14" s="79"/>
      <c r="K14" s="79"/>
      <c r="L14" s="79"/>
    </row>
    <row r="15" spans="1:12" x14ac:dyDescent="0.25">
      <c r="A15" s="77" t="s">
        <v>617</v>
      </c>
      <c r="B15" s="79">
        <v>407</v>
      </c>
      <c r="C15" s="79"/>
      <c r="D15" s="79"/>
      <c r="E15" s="79"/>
      <c r="F15" s="79"/>
      <c r="G15" s="79"/>
      <c r="H15" s="79"/>
      <c r="I15" s="79"/>
      <c r="J15" s="79"/>
      <c r="K15" s="79"/>
      <c r="L15" s="79"/>
    </row>
    <row r="16" spans="1:12" x14ac:dyDescent="0.25">
      <c r="A16" s="77" t="s">
        <v>281</v>
      </c>
      <c r="B16" s="79" t="s">
        <v>481</v>
      </c>
      <c r="C16" s="79"/>
      <c r="D16" s="79"/>
      <c r="E16" s="79"/>
      <c r="F16" s="79"/>
      <c r="G16" s="79"/>
      <c r="H16" s="79"/>
      <c r="I16" s="79"/>
      <c r="J16" s="79"/>
      <c r="K16" s="79"/>
      <c r="L16" s="79"/>
    </row>
    <row r="17" spans="1:12" x14ac:dyDescent="0.25">
      <c r="A17" s="77" t="s">
        <v>282</v>
      </c>
      <c r="B17" s="79"/>
      <c r="C17" s="79"/>
      <c r="D17" s="79"/>
      <c r="E17" s="79"/>
      <c r="F17" s="79"/>
      <c r="G17" s="79"/>
      <c r="H17" s="79"/>
      <c r="I17" s="79"/>
      <c r="J17" s="79"/>
      <c r="K17" s="79"/>
      <c r="L17" s="79"/>
    </row>
    <row r="18" spans="1:12" x14ac:dyDescent="0.25">
      <c r="A18" s="77" t="s">
        <v>283</v>
      </c>
      <c r="B18" s="79" t="str">
        <f>"29 June 2023"</f>
        <v>29 June 2023</v>
      </c>
      <c r="C18" s="79"/>
      <c r="D18" s="79"/>
      <c r="E18" s="79"/>
      <c r="F18" s="79"/>
      <c r="G18" s="79"/>
      <c r="H18" s="79"/>
      <c r="I18" s="79"/>
      <c r="J18" s="79"/>
      <c r="K18" s="79"/>
      <c r="L18" s="79"/>
    </row>
    <row r="19" spans="1:12" x14ac:dyDescent="0.25">
      <c r="A19" s="77" t="s">
        <v>284</v>
      </c>
      <c r="B19" s="142">
        <v>45110</v>
      </c>
      <c r="C19" s="203"/>
      <c r="D19" s="79"/>
      <c r="E19" s="79"/>
      <c r="F19" s="79"/>
      <c r="G19" s="79"/>
      <c r="H19" s="79"/>
      <c r="I19" s="79"/>
      <c r="J19" s="79"/>
      <c r="K19" s="79"/>
      <c r="L19" s="79"/>
    </row>
    <row r="20" spans="1:12" x14ac:dyDescent="0.25">
      <c r="A20" s="77" t="s">
        <v>285</v>
      </c>
      <c r="B20" s="142" t="s">
        <v>293</v>
      </c>
      <c r="C20" s="79"/>
      <c r="D20" s="79"/>
      <c r="E20" s="79"/>
      <c r="F20" s="79"/>
      <c r="G20" s="79"/>
      <c r="H20" s="79"/>
      <c r="I20" s="79"/>
      <c r="J20" s="79"/>
      <c r="K20" s="79"/>
      <c r="L20" s="79"/>
    </row>
    <row r="21" spans="1:12" x14ac:dyDescent="0.25">
      <c r="A21" s="77" t="s">
        <v>689</v>
      </c>
      <c r="B21" s="142" t="s">
        <v>294</v>
      </c>
      <c r="C21" s="79"/>
      <c r="D21" s="79"/>
      <c r="E21" s="79"/>
      <c r="F21" s="79"/>
      <c r="G21" s="79"/>
      <c r="H21" s="79"/>
      <c r="I21" s="79"/>
      <c r="J21" s="79"/>
      <c r="K21" s="79"/>
      <c r="L21" s="79"/>
    </row>
    <row r="22" spans="1:12" customFormat="1" x14ac:dyDescent="0.25"/>
    <row r="23" spans="1:12" x14ac:dyDescent="0.25">
      <c r="B23" s="84" t="str">
        <f>HYPERLINK("#'Factor List'!A1","Back to Factor List")</f>
        <v>Back to Factor List</v>
      </c>
    </row>
    <row r="24" spans="1:12" x14ac:dyDescent="0.25">
      <c r="B24" s="84" t="str">
        <f>HYPERLINK("#'Assumptions'!A1","Assumptions")</f>
        <v>Assumptions</v>
      </c>
    </row>
    <row r="26" spans="1:12" ht="13" x14ac:dyDescent="0.25">
      <c r="A26" s="73" t="s">
        <v>711</v>
      </c>
      <c r="B26" s="73">
        <v>55</v>
      </c>
      <c r="C26" s="73">
        <v>56</v>
      </c>
      <c r="D26" s="73">
        <v>57</v>
      </c>
      <c r="E26" s="73">
        <v>58</v>
      </c>
      <c r="F26" s="73">
        <v>59</v>
      </c>
      <c r="G26" s="73">
        <v>60</v>
      </c>
      <c r="H26" s="73">
        <v>61</v>
      </c>
      <c r="I26" s="73">
        <v>62</v>
      </c>
      <c r="J26" s="73">
        <v>63</v>
      </c>
      <c r="K26" s="73">
        <v>64</v>
      </c>
      <c r="L26" s="73">
        <v>65</v>
      </c>
    </row>
    <row r="27" spans="1:12" x14ac:dyDescent="0.25">
      <c r="A27" s="74">
        <v>0</v>
      </c>
      <c r="B27" s="81">
        <v>0.621</v>
      </c>
      <c r="C27" s="81">
        <v>0.64700000000000002</v>
      </c>
      <c r="D27" s="81">
        <v>0.67500000000000004</v>
      </c>
      <c r="E27" s="81">
        <v>0.70499999999999996</v>
      </c>
      <c r="F27" s="81">
        <v>0.73799999999999999</v>
      </c>
      <c r="G27" s="81">
        <v>0.77300000000000002</v>
      </c>
      <c r="H27" s="81">
        <v>0.81100000000000005</v>
      </c>
      <c r="I27" s="81">
        <v>0.85199999999999998</v>
      </c>
      <c r="J27" s="81">
        <v>0.89700000000000002</v>
      </c>
      <c r="K27" s="81">
        <v>0.94599999999999995</v>
      </c>
      <c r="L27" s="81">
        <v>1</v>
      </c>
    </row>
    <row r="28" spans="1:12" x14ac:dyDescent="0.25">
      <c r="A28" s="74">
        <v>1</v>
      </c>
      <c r="B28" s="81">
        <v>0.623</v>
      </c>
      <c r="C28" s="81">
        <v>0.64900000000000002</v>
      </c>
      <c r="D28" s="81">
        <v>0.67800000000000005</v>
      </c>
      <c r="E28" s="81">
        <v>0.70799999999999996</v>
      </c>
      <c r="F28" s="81">
        <v>0.74099999999999999</v>
      </c>
      <c r="G28" s="81">
        <v>0.77600000000000002</v>
      </c>
      <c r="H28" s="81">
        <v>0.81399999999999995</v>
      </c>
      <c r="I28" s="81">
        <v>0.85599999999999998</v>
      </c>
      <c r="J28" s="81">
        <v>0.90100000000000002</v>
      </c>
      <c r="K28" s="81">
        <v>0.95099999999999996</v>
      </c>
      <c r="L28" s="81"/>
    </row>
    <row r="29" spans="1:12" x14ac:dyDescent="0.25">
      <c r="A29" s="74">
        <v>2</v>
      </c>
      <c r="B29" s="81">
        <v>0.625</v>
      </c>
      <c r="C29" s="81">
        <v>0.65200000000000002</v>
      </c>
      <c r="D29" s="81">
        <v>0.68</v>
      </c>
      <c r="E29" s="81">
        <v>0.71099999999999997</v>
      </c>
      <c r="F29" s="81">
        <v>0.74299999999999999</v>
      </c>
      <c r="G29" s="81">
        <v>0.77900000000000003</v>
      </c>
      <c r="H29" s="81">
        <v>0.81799999999999995</v>
      </c>
      <c r="I29" s="81">
        <v>0.85899999999999999</v>
      </c>
      <c r="J29" s="81">
        <v>0.90500000000000003</v>
      </c>
      <c r="K29" s="81">
        <v>0.95499999999999996</v>
      </c>
      <c r="L29" s="81"/>
    </row>
    <row r="30" spans="1:12" x14ac:dyDescent="0.25">
      <c r="A30" s="74">
        <v>3</v>
      </c>
      <c r="B30" s="81">
        <v>0.627</v>
      </c>
      <c r="C30" s="81">
        <v>0.65400000000000003</v>
      </c>
      <c r="D30" s="81">
        <v>0.68300000000000005</v>
      </c>
      <c r="E30" s="81">
        <v>0.71299999999999997</v>
      </c>
      <c r="F30" s="81">
        <v>0.746</v>
      </c>
      <c r="G30" s="81">
        <v>0.78200000000000003</v>
      </c>
      <c r="H30" s="81">
        <v>0.82099999999999995</v>
      </c>
      <c r="I30" s="81">
        <v>0.86299999999999999</v>
      </c>
      <c r="J30" s="81">
        <v>0.90900000000000003</v>
      </c>
      <c r="K30" s="81">
        <v>0.96</v>
      </c>
      <c r="L30" s="81"/>
    </row>
    <row r="31" spans="1:12" x14ac:dyDescent="0.25">
      <c r="A31" s="74">
        <v>4</v>
      </c>
      <c r="B31" s="81">
        <v>0.63</v>
      </c>
      <c r="C31" s="81">
        <v>0.65600000000000003</v>
      </c>
      <c r="D31" s="81">
        <v>0.68500000000000005</v>
      </c>
      <c r="E31" s="81">
        <v>0.71599999999999997</v>
      </c>
      <c r="F31" s="81">
        <v>0.749</v>
      </c>
      <c r="G31" s="81">
        <v>0.78500000000000003</v>
      </c>
      <c r="H31" s="81">
        <v>0.82399999999999995</v>
      </c>
      <c r="I31" s="81">
        <v>0.86699999999999999</v>
      </c>
      <c r="J31" s="81">
        <v>0.91300000000000003</v>
      </c>
      <c r="K31" s="81">
        <v>0.96399999999999997</v>
      </c>
      <c r="L31" s="81"/>
    </row>
    <row r="32" spans="1:12" x14ac:dyDescent="0.25">
      <c r="A32" s="74">
        <v>5</v>
      </c>
      <c r="B32" s="81">
        <v>0.63200000000000001</v>
      </c>
      <c r="C32" s="81">
        <v>0.65900000000000003</v>
      </c>
      <c r="D32" s="81">
        <v>0.68799999999999994</v>
      </c>
      <c r="E32" s="81">
        <v>0.71899999999999997</v>
      </c>
      <c r="F32" s="81">
        <v>0.752</v>
      </c>
      <c r="G32" s="81">
        <v>0.78900000000000003</v>
      </c>
      <c r="H32" s="81">
        <v>0.82799999999999996</v>
      </c>
      <c r="I32" s="81">
        <v>0.871</v>
      </c>
      <c r="J32" s="81">
        <v>0.91700000000000004</v>
      </c>
      <c r="K32" s="81">
        <v>0.96899999999999997</v>
      </c>
      <c r="L32" s="81"/>
    </row>
    <row r="33" spans="1:12" x14ac:dyDescent="0.25">
      <c r="A33" s="74">
        <v>6</v>
      </c>
      <c r="B33" s="81">
        <v>0.63400000000000001</v>
      </c>
      <c r="C33" s="81">
        <v>0.66100000000000003</v>
      </c>
      <c r="D33" s="81">
        <v>0.69</v>
      </c>
      <c r="E33" s="81">
        <v>0.72099999999999997</v>
      </c>
      <c r="F33" s="81">
        <v>0.755</v>
      </c>
      <c r="G33" s="81">
        <v>0.79200000000000004</v>
      </c>
      <c r="H33" s="81">
        <v>0.83099999999999996</v>
      </c>
      <c r="I33" s="81">
        <v>0.874</v>
      </c>
      <c r="J33" s="81">
        <v>0.92200000000000004</v>
      </c>
      <c r="K33" s="81">
        <v>0.97299999999999998</v>
      </c>
      <c r="L33" s="81"/>
    </row>
    <row r="34" spans="1:12" x14ac:dyDescent="0.25">
      <c r="A34" s="74">
        <v>7</v>
      </c>
      <c r="B34" s="81">
        <v>0.63600000000000001</v>
      </c>
      <c r="C34" s="81">
        <v>0.66300000000000003</v>
      </c>
      <c r="D34" s="81">
        <v>0.69299999999999995</v>
      </c>
      <c r="E34" s="81">
        <v>0.72399999999999998</v>
      </c>
      <c r="F34" s="81">
        <v>0.75800000000000001</v>
      </c>
      <c r="G34" s="81">
        <v>0.79500000000000004</v>
      </c>
      <c r="H34" s="81">
        <v>0.83499999999999996</v>
      </c>
      <c r="I34" s="81">
        <v>0.878</v>
      </c>
      <c r="J34" s="81">
        <v>0.92600000000000005</v>
      </c>
      <c r="K34" s="81">
        <v>0.97799999999999998</v>
      </c>
      <c r="L34" s="81"/>
    </row>
    <row r="35" spans="1:12" x14ac:dyDescent="0.25">
      <c r="A35" s="74">
        <v>8</v>
      </c>
      <c r="B35" s="81">
        <v>0.63800000000000001</v>
      </c>
      <c r="C35" s="81">
        <v>0.66600000000000004</v>
      </c>
      <c r="D35" s="81">
        <v>0.69499999999999995</v>
      </c>
      <c r="E35" s="81">
        <v>0.72699999999999998</v>
      </c>
      <c r="F35" s="81">
        <v>0.76100000000000001</v>
      </c>
      <c r="G35" s="81">
        <v>0.79800000000000004</v>
      </c>
      <c r="H35" s="81">
        <v>0.83799999999999997</v>
      </c>
      <c r="I35" s="81">
        <v>0.88200000000000001</v>
      </c>
      <c r="J35" s="81">
        <v>0.93</v>
      </c>
      <c r="K35" s="81">
        <v>0.98199999999999998</v>
      </c>
      <c r="L35" s="81"/>
    </row>
    <row r="36" spans="1:12" x14ac:dyDescent="0.25">
      <c r="A36" s="74">
        <v>9</v>
      </c>
      <c r="B36" s="81">
        <v>0.64</v>
      </c>
      <c r="C36" s="81">
        <v>0.66800000000000004</v>
      </c>
      <c r="D36" s="81">
        <v>0.69799999999999995</v>
      </c>
      <c r="E36" s="81">
        <v>0.73</v>
      </c>
      <c r="F36" s="81">
        <v>0.76400000000000001</v>
      </c>
      <c r="G36" s="81">
        <v>0.80100000000000005</v>
      </c>
      <c r="H36" s="81">
        <v>0.84199999999999997</v>
      </c>
      <c r="I36" s="81">
        <v>0.88600000000000001</v>
      </c>
      <c r="J36" s="81">
        <v>0.93400000000000005</v>
      </c>
      <c r="K36" s="81">
        <v>0.98699999999999999</v>
      </c>
      <c r="L36" s="81"/>
    </row>
    <row r="37" spans="1:12" x14ac:dyDescent="0.25">
      <c r="A37" s="74">
        <v>10</v>
      </c>
      <c r="B37" s="81">
        <v>0.64300000000000002</v>
      </c>
      <c r="C37" s="81">
        <v>0.67</v>
      </c>
      <c r="D37" s="81">
        <v>0.7</v>
      </c>
      <c r="E37" s="81">
        <v>0.73199999999999998</v>
      </c>
      <c r="F37" s="81">
        <v>0.76700000000000002</v>
      </c>
      <c r="G37" s="81">
        <v>0.80400000000000005</v>
      </c>
      <c r="H37" s="81">
        <v>0.84499999999999997</v>
      </c>
      <c r="I37" s="81">
        <v>0.88900000000000001</v>
      </c>
      <c r="J37" s="81">
        <v>0.93799999999999994</v>
      </c>
      <c r="K37" s="81">
        <v>0.99099999999999999</v>
      </c>
      <c r="L37" s="81"/>
    </row>
    <row r="38" spans="1:12" x14ac:dyDescent="0.25">
      <c r="A38" s="74">
        <v>11</v>
      </c>
      <c r="B38" s="81">
        <v>0.64500000000000002</v>
      </c>
      <c r="C38" s="81">
        <v>0.67300000000000004</v>
      </c>
      <c r="D38" s="81">
        <v>0.70299999999999996</v>
      </c>
      <c r="E38" s="81">
        <v>0.73499999999999999</v>
      </c>
      <c r="F38" s="81">
        <v>0.77</v>
      </c>
      <c r="G38" s="81">
        <v>0.80800000000000005</v>
      </c>
      <c r="H38" s="81">
        <v>0.84899999999999998</v>
      </c>
      <c r="I38" s="81">
        <v>0.89300000000000002</v>
      </c>
      <c r="J38" s="81">
        <v>0.94199999999999995</v>
      </c>
      <c r="K38" s="81">
        <v>0.996</v>
      </c>
      <c r="L38" s="81"/>
    </row>
    <row r="39" spans="1:12" x14ac:dyDescent="0.25">
      <c r="A39"/>
      <c r="B39"/>
    </row>
    <row r="40" spans="1:12" x14ac:dyDescent="0.25">
      <c r="A40"/>
      <c r="B40"/>
    </row>
    <row r="41" spans="1:12" x14ac:dyDescent="0.25">
      <c r="A41"/>
      <c r="B41"/>
    </row>
    <row r="42" spans="1:12" x14ac:dyDescent="0.25">
      <c r="A42"/>
      <c r="B42"/>
    </row>
    <row r="43" spans="1:12" x14ac:dyDescent="0.25">
      <c r="A43"/>
      <c r="B43"/>
    </row>
    <row r="44" spans="1:12" ht="39.65" customHeight="1" x14ac:dyDescent="0.25">
      <c r="A44"/>
      <c r="B44"/>
    </row>
    <row r="45" spans="1:12" x14ac:dyDescent="0.25">
      <c r="A45"/>
      <c r="B45"/>
    </row>
    <row r="46" spans="1:12" ht="27.65" customHeight="1" x14ac:dyDescent="0.25">
      <c r="A46"/>
      <c r="B46"/>
    </row>
    <row r="47" spans="1:12" x14ac:dyDescent="0.25">
      <c r="A47"/>
      <c r="B47"/>
    </row>
    <row r="48" spans="1:1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v99ptUfHn4UcnV9g0BBP+hsXOUu+fEfy9knbJimnF7PBjaLCulVz8BrNA4ATygtluhJQiOvOAuZut8UJaaRK3w==" saltValue="p98YCmL6zg+c4vNorIeZaQ==" spinCount="100000" sheet="1" objects="1" scenarios="1"/>
  <conditionalFormatting sqref="A6:A12 A15:A16 A18">
    <cfRule type="expression" dxfId="801" priority="31" stopIfTrue="1">
      <formula>MOD(ROW(),2)=0</formula>
    </cfRule>
    <cfRule type="expression" dxfId="800" priority="32" stopIfTrue="1">
      <formula>MOD(ROW(),2)&lt;&gt;0</formula>
    </cfRule>
  </conditionalFormatting>
  <conditionalFormatting sqref="B6:L7 D8:L18">
    <cfRule type="expression" dxfId="799" priority="33" stopIfTrue="1">
      <formula>MOD(ROW(),2)=0</formula>
    </cfRule>
    <cfRule type="expression" dxfId="798" priority="34" stopIfTrue="1">
      <formula>MOD(ROW(),2)&lt;&gt;0</formula>
    </cfRule>
  </conditionalFormatting>
  <conditionalFormatting sqref="A19:A21">
    <cfRule type="expression" dxfId="797" priority="27" stopIfTrue="1">
      <formula>MOD(ROW(),2)=0</formula>
    </cfRule>
    <cfRule type="expression" dxfId="796" priority="28" stopIfTrue="1">
      <formula>MOD(ROW(),2)&lt;&gt;0</formula>
    </cfRule>
  </conditionalFormatting>
  <conditionalFormatting sqref="D19:I21">
    <cfRule type="expression" dxfId="795" priority="29" stopIfTrue="1">
      <formula>MOD(ROW(),2)=0</formula>
    </cfRule>
    <cfRule type="expression" dxfId="794" priority="30" stopIfTrue="1">
      <formula>MOD(ROW(),2)&lt;&gt;0</formula>
    </cfRule>
  </conditionalFormatting>
  <conditionalFormatting sqref="J19:L21">
    <cfRule type="expression" dxfId="793" priority="25" stopIfTrue="1">
      <formula>MOD(ROW(),2)=0</formula>
    </cfRule>
    <cfRule type="expression" dxfId="792" priority="26" stopIfTrue="1">
      <formula>MOD(ROW(),2)&lt;&gt;0</formula>
    </cfRule>
  </conditionalFormatting>
  <conditionalFormatting sqref="A26:A38">
    <cfRule type="expression" dxfId="791" priority="19" stopIfTrue="1">
      <formula>MOD(ROW(),2)=0</formula>
    </cfRule>
    <cfRule type="expression" dxfId="790" priority="20" stopIfTrue="1">
      <formula>MOD(ROW(),2)&lt;&gt;0</formula>
    </cfRule>
  </conditionalFormatting>
  <conditionalFormatting sqref="B26:L38">
    <cfRule type="expression" dxfId="789" priority="21" stopIfTrue="1">
      <formula>MOD(ROW(),2)=0</formula>
    </cfRule>
    <cfRule type="expression" dxfId="788" priority="22" stopIfTrue="1">
      <formula>MOD(ROW(),2)&lt;&gt;0</formula>
    </cfRule>
  </conditionalFormatting>
  <conditionalFormatting sqref="A17">
    <cfRule type="expression" dxfId="787" priority="15" stopIfTrue="1">
      <formula>MOD(ROW(),2)=0</formula>
    </cfRule>
    <cfRule type="expression" dxfId="786" priority="16" stopIfTrue="1">
      <formula>MOD(ROW(),2)&lt;&gt;0</formula>
    </cfRule>
  </conditionalFormatting>
  <conditionalFormatting sqref="B8:C18">
    <cfRule type="expression" dxfId="785" priority="11" stopIfTrue="1">
      <formula>MOD(ROW(),2)=0</formula>
    </cfRule>
    <cfRule type="expression" dxfId="784" priority="12" stopIfTrue="1">
      <formula>MOD(ROW(),2)&lt;&gt;0</formula>
    </cfRule>
  </conditionalFormatting>
  <conditionalFormatting sqref="B20:C20">
    <cfRule type="expression" dxfId="783" priority="13" stopIfTrue="1">
      <formula>MOD(ROW(),2)=0</formula>
    </cfRule>
    <cfRule type="expression" dxfId="782" priority="14" stopIfTrue="1">
      <formula>MOD(ROW(),2)&lt;&gt;0</formula>
    </cfRule>
  </conditionalFormatting>
  <conditionalFormatting sqref="C19">
    <cfRule type="expression" dxfId="781" priority="9" stopIfTrue="1">
      <formula>MOD(ROW(),2)=0</formula>
    </cfRule>
    <cfRule type="expression" dxfId="780" priority="10" stopIfTrue="1">
      <formula>MOD(ROW(),2)&lt;&gt;0</formula>
    </cfRule>
  </conditionalFormatting>
  <conditionalFormatting sqref="C21">
    <cfRule type="expression" dxfId="779" priority="7" stopIfTrue="1">
      <formula>MOD(ROW(),2)=0</formula>
    </cfRule>
    <cfRule type="expression" dxfId="778" priority="8" stopIfTrue="1">
      <formula>MOD(ROW(),2)&lt;&gt;0</formula>
    </cfRule>
  </conditionalFormatting>
  <conditionalFormatting sqref="B21">
    <cfRule type="expression" dxfId="777" priority="3" stopIfTrue="1">
      <formula>MOD(ROW(),2)=0</formula>
    </cfRule>
    <cfRule type="expression" dxfId="776" priority="4" stopIfTrue="1">
      <formula>MOD(ROW(),2)&lt;&gt;0</formula>
    </cfRule>
  </conditionalFormatting>
  <conditionalFormatting sqref="B19">
    <cfRule type="expression" dxfId="775" priority="1" stopIfTrue="1">
      <formula>MOD(ROW(),2)=0</formula>
    </cfRule>
    <cfRule type="expression" dxfId="774" priority="2" stopIfTrue="1">
      <formula>MOD(ROW(),2)&lt;&gt;0</formula>
    </cfRule>
  </conditionalFormatting>
  <pageMargins left="0.7" right="0.7" top="0.75" bottom="0.75" header="0.3" footer="0.3"/>
  <pageSetup paperSize="9" orientation="portrait" r:id="rId1"/>
  <headerFooter>
    <oddHeader>&amp;L&amp;Z&amp;F  [&amp;A]</oddHeader>
    <oddFooter>&amp;LPage &amp;P of &amp;N&amp;R&amp;T &amp;D</odd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codeName="Sheet10"/>
  <dimension ref="A1:L65"/>
  <sheetViews>
    <sheetView showGridLines="0" zoomScale="85" zoomScaleNormal="85" workbookViewId="0">
      <selection activeCell="A3" sqref="A3"/>
    </sheetView>
  </sheetViews>
  <sheetFormatPr defaultColWidth="10" defaultRowHeight="12.5" x14ac:dyDescent="0.25"/>
  <cols>
    <col min="1" max="1" width="31.54296875" style="28" customWidth="1"/>
    <col min="2" max="12" width="22.54296875" style="28" customWidth="1"/>
    <col min="13" max="16384" width="10" style="28"/>
  </cols>
  <sheetData>
    <row r="1" spans="1:12" ht="20" x14ac:dyDescent="0.4">
      <c r="A1" s="40" t="s">
        <v>0</v>
      </c>
      <c r="B1" s="41"/>
      <c r="C1" s="41"/>
      <c r="D1" s="41"/>
      <c r="E1" s="41"/>
      <c r="F1" s="41"/>
      <c r="G1" s="41"/>
      <c r="H1" s="41"/>
      <c r="I1" s="41"/>
      <c r="K1" s="84"/>
    </row>
    <row r="2" spans="1:12" ht="15.5" x14ac:dyDescent="0.35">
      <c r="A2" s="42" t="str">
        <f>IF(title="&gt; Enter workbook title here","Enter workbook title in Cover sheet",title)</f>
        <v>Police_S - Consolidated Factor Spreadsheet</v>
      </c>
      <c r="B2" s="43"/>
      <c r="C2" s="43"/>
      <c r="D2" s="43"/>
      <c r="E2" s="43"/>
      <c r="F2" s="43"/>
      <c r="G2" s="43"/>
      <c r="H2" s="43"/>
      <c r="I2" s="43"/>
    </row>
    <row r="3" spans="1:12" ht="15.5" x14ac:dyDescent="0.35">
      <c r="A3" s="156" t="str" cm="1">
        <f t="array" ref="A3">TABLE_FACTOR_TYPE_1&amp;" - x-"&amp;TABLE_SERIES_NUMBER_1</f>
        <v>ERF - x-408</v>
      </c>
      <c r="B3" s="43"/>
      <c r="C3" s="43"/>
      <c r="D3" s="43"/>
      <c r="E3" s="43"/>
      <c r="F3" s="43"/>
      <c r="G3" s="43"/>
      <c r="H3" s="43"/>
      <c r="I3" s="43"/>
    </row>
    <row r="4" spans="1:12" ht="13" x14ac:dyDescent="0.3">
      <c r="A4" s="76" t="s">
        <v>606</v>
      </c>
      <c r="B4" s="78" t="s">
        <v>607</v>
      </c>
      <c r="C4" s="78"/>
      <c r="D4" s="78"/>
      <c r="E4" s="78"/>
      <c r="F4" s="78"/>
      <c r="G4" s="78"/>
      <c r="H4" s="78"/>
      <c r="I4" s="78"/>
      <c r="J4" s="78"/>
      <c r="K4" s="78"/>
      <c r="L4" s="78"/>
    </row>
    <row r="5" spans="1:12" x14ac:dyDescent="0.25">
      <c r="A5" s="77" t="s">
        <v>273</v>
      </c>
      <c r="B5" s="79" t="s">
        <v>72</v>
      </c>
      <c r="C5" s="79"/>
      <c r="D5" s="79"/>
      <c r="E5" s="79"/>
      <c r="F5" s="79"/>
      <c r="G5" s="79"/>
      <c r="H5" s="79"/>
      <c r="I5" s="79"/>
      <c r="J5" s="79"/>
      <c r="K5" s="79"/>
      <c r="L5" s="79"/>
    </row>
    <row r="6" spans="1:12" ht="13" x14ac:dyDescent="0.3">
      <c r="A6" s="77" t="s">
        <v>274</v>
      </c>
      <c r="B6" s="78">
        <v>2006</v>
      </c>
      <c r="C6" s="78"/>
      <c r="D6" s="79"/>
      <c r="E6" s="79"/>
      <c r="F6" s="79"/>
      <c r="G6" s="79"/>
      <c r="H6" s="79"/>
      <c r="I6" s="79"/>
      <c r="J6" s="79"/>
      <c r="K6" s="79"/>
      <c r="L6" s="79"/>
    </row>
    <row r="7" spans="1:12" x14ac:dyDescent="0.25">
      <c r="A7" s="77" t="s">
        <v>275</v>
      </c>
      <c r="B7" s="79" t="s">
        <v>467</v>
      </c>
      <c r="C7" s="79"/>
      <c r="D7" s="79"/>
      <c r="E7" s="79"/>
      <c r="F7" s="79"/>
      <c r="G7" s="79"/>
      <c r="H7" s="79"/>
      <c r="I7" s="79"/>
      <c r="J7" s="79"/>
      <c r="K7" s="79"/>
      <c r="L7" s="79"/>
    </row>
    <row r="8" spans="1:12" x14ac:dyDescent="0.25">
      <c r="A8" s="77" t="s">
        <v>6</v>
      </c>
      <c r="B8" s="79" t="s">
        <v>748</v>
      </c>
      <c r="C8" s="79"/>
      <c r="D8" s="79"/>
      <c r="E8" s="79"/>
      <c r="F8" s="79"/>
      <c r="G8" s="79"/>
      <c r="H8" s="79"/>
      <c r="I8" s="79"/>
      <c r="J8" s="79"/>
      <c r="K8" s="79"/>
      <c r="L8" s="79"/>
    </row>
    <row r="9" spans="1:12" x14ac:dyDescent="0.25">
      <c r="A9" s="77" t="s">
        <v>276</v>
      </c>
      <c r="B9" s="79" t="s">
        <v>308</v>
      </c>
      <c r="C9" s="79"/>
      <c r="D9" s="79"/>
      <c r="E9" s="79"/>
      <c r="F9" s="79"/>
      <c r="G9" s="79"/>
      <c r="H9" s="79"/>
      <c r="I9" s="79"/>
      <c r="J9" s="79"/>
      <c r="K9" s="79"/>
      <c r="L9" s="79"/>
    </row>
    <row r="10" spans="1:12" x14ac:dyDescent="0.25">
      <c r="A10" s="77" t="s">
        <v>277</v>
      </c>
      <c r="B10" s="79" t="s">
        <v>717</v>
      </c>
      <c r="C10" s="79"/>
      <c r="D10" s="79"/>
      <c r="E10" s="79"/>
      <c r="F10" s="79"/>
      <c r="G10" s="79"/>
      <c r="H10" s="79"/>
      <c r="I10" s="79"/>
      <c r="J10" s="79"/>
      <c r="K10" s="79"/>
      <c r="L10" s="79"/>
    </row>
    <row r="11" spans="1:12" x14ac:dyDescent="0.25">
      <c r="A11" s="181" t="s">
        <v>614</v>
      </c>
      <c r="B11" s="79">
        <v>1</v>
      </c>
      <c r="C11" s="79"/>
      <c r="D11" s="79"/>
      <c r="E11" s="79"/>
      <c r="F11" s="79"/>
      <c r="G11" s="79"/>
      <c r="H11" s="79"/>
      <c r="I11" s="79"/>
      <c r="J11" s="79"/>
      <c r="K11" s="79"/>
      <c r="L11" s="79"/>
    </row>
    <row r="12" spans="1:12" x14ac:dyDescent="0.25">
      <c r="A12" s="179" t="s">
        <v>279</v>
      </c>
      <c r="B12" s="79">
        <v>408</v>
      </c>
      <c r="C12" s="79"/>
      <c r="D12" s="79"/>
      <c r="E12" s="79"/>
      <c r="F12" s="79"/>
      <c r="G12" s="79"/>
      <c r="H12" s="79"/>
      <c r="I12" s="79"/>
      <c r="J12" s="79"/>
      <c r="K12" s="79"/>
      <c r="L12" s="79"/>
    </row>
    <row r="13" spans="1:12" x14ac:dyDescent="0.25">
      <c r="A13" s="77" t="s">
        <v>617</v>
      </c>
      <c r="B13" s="79">
        <v>408</v>
      </c>
      <c r="C13" s="79"/>
      <c r="D13" s="79"/>
      <c r="E13" s="79"/>
      <c r="F13" s="79"/>
      <c r="G13" s="79"/>
      <c r="H13" s="79"/>
      <c r="I13" s="79"/>
      <c r="J13" s="79"/>
      <c r="K13" s="79"/>
      <c r="L13" s="79"/>
    </row>
    <row r="14" spans="1:12" x14ac:dyDescent="0.25">
      <c r="A14" s="77" t="s">
        <v>281</v>
      </c>
      <c r="B14" s="79" t="s">
        <v>476</v>
      </c>
      <c r="C14" s="79"/>
      <c r="D14" s="79"/>
      <c r="E14" s="79"/>
      <c r="F14" s="79"/>
      <c r="G14" s="79"/>
      <c r="H14" s="79"/>
      <c r="I14" s="79"/>
      <c r="J14" s="79"/>
      <c r="K14" s="79"/>
      <c r="L14" s="79"/>
    </row>
    <row r="15" spans="1:12" x14ac:dyDescent="0.25">
      <c r="A15" s="77" t="s">
        <v>718</v>
      </c>
      <c r="B15" s="79"/>
      <c r="C15" s="79"/>
      <c r="D15" s="79"/>
      <c r="E15" s="79"/>
      <c r="F15" s="79"/>
      <c r="G15" s="79"/>
      <c r="H15" s="79"/>
      <c r="I15" s="79"/>
      <c r="J15" s="79"/>
      <c r="K15" s="79"/>
      <c r="L15" s="79"/>
    </row>
    <row r="16" spans="1:12" x14ac:dyDescent="0.25">
      <c r="A16" s="77" t="s">
        <v>283</v>
      </c>
      <c r="B16" s="79" t="str">
        <f>"29 June 2023"</f>
        <v>29 June 2023</v>
      </c>
      <c r="C16" s="79"/>
      <c r="D16" s="79"/>
      <c r="E16" s="79"/>
      <c r="F16" s="79"/>
      <c r="G16" s="79"/>
      <c r="H16" s="79"/>
      <c r="I16" s="79"/>
      <c r="J16" s="79"/>
      <c r="K16" s="79"/>
      <c r="L16" s="79"/>
    </row>
    <row r="17" spans="1:12" x14ac:dyDescent="0.25">
      <c r="A17" s="77" t="s">
        <v>284</v>
      </c>
      <c r="B17" s="203"/>
      <c r="C17" s="203"/>
      <c r="D17" s="79"/>
      <c r="E17" s="79"/>
      <c r="F17" s="79"/>
      <c r="G17" s="79"/>
      <c r="H17" s="79"/>
      <c r="I17" s="79"/>
      <c r="J17" s="79"/>
      <c r="K17" s="79"/>
      <c r="L17" s="79"/>
    </row>
    <row r="18" spans="1:12" x14ac:dyDescent="0.25">
      <c r="A18" s="77" t="s">
        <v>285</v>
      </c>
      <c r="B18" s="142" t="s">
        <v>293</v>
      </c>
      <c r="C18" s="79"/>
      <c r="D18" s="79"/>
      <c r="E18" s="79"/>
      <c r="F18" s="79"/>
      <c r="G18" s="79"/>
      <c r="H18" s="79"/>
      <c r="I18" s="79"/>
      <c r="J18" s="79"/>
      <c r="K18" s="79"/>
      <c r="L18" s="79"/>
    </row>
    <row r="19" spans="1:12" x14ac:dyDescent="0.25">
      <c r="A19" s="77" t="s">
        <v>689</v>
      </c>
      <c r="B19" s="142" t="s">
        <v>294</v>
      </c>
      <c r="C19" s="79"/>
      <c r="D19" s="79"/>
      <c r="E19" s="79"/>
      <c r="F19" s="79"/>
      <c r="G19" s="79"/>
      <c r="H19" s="79"/>
      <c r="I19" s="79"/>
      <c r="J19" s="79"/>
      <c r="K19" s="79"/>
      <c r="L19" s="79"/>
    </row>
    <row r="20" spans="1:12" x14ac:dyDescent="0.25">
      <c r="B20" s="79"/>
      <c r="C20" s="79"/>
    </row>
    <row r="21" spans="1:12" x14ac:dyDescent="0.25">
      <c r="B21" s="79" t="str">
        <f>HYPERLINK("#'Factor List'!A1","Back to Factor List")</f>
        <v>Back to Factor List</v>
      </c>
      <c r="C21" s="79"/>
    </row>
    <row r="22" spans="1:12" x14ac:dyDescent="0.25">
      <c r="B22" s="84" t="s">
        <v>13</v>
      </c>
    </row>
    <row r="23" spans="1:12" x14ac:dyDescent="0.25">
      <c r="B23" s="28" t="str">
        <f>HYPERLINK("#'Factor List'!A1","Back to Factor List")</f>
        <v>Back to Factor List</v>
      </c>
    </row>
    <row r="24" spans="1:12" x14ac:dyDescent="0.25">
      <c r="B24" s="28" t="str">
        <f>HYPERLINK("#'Assumptions'!A1","Assumptions")</f>
        <v>Assumptions</v>
      </c>
    </row>
    <row r="26" spans="1:12" ht="13" x14ac:dyDescent="0.25">
      <c r="A26" s="73" t="s">
        <v>711</v>
      </c>
      <c r="B26" s="73">
        <v>55</v>
      </c>
      <c r="C26" s="73">
        <v>56</v>
      </c>
      <c r="D26" s="73">
        <v>57</v>
      </c>
      <c r="E26" s="73">
        <v>58</v>
      </c>
      <c r="F26" s="73">
        <v>59</v>
      </c>
      <c r="G26" s="73">
        <v>60</v>
      </c>
      <c r="H26" s="73">
        <v>61</v>
      </c>
      <c r="I26" s="73">
        <v>62</v>
      </c>
      <c r="J26" s="73">
        <v>63</v>
      </c>
      <c r="K26" s="73">
        <v>64</v>
      </c>
      <c r="L26" s="73">
        <v>65</v>
      </c>
    </row>
    <row r="27" spans="1:12" x14ac:dyDescent="0.25">
      <c r="A27" s="74">
        <v>0</v>
      </c>
      <c r="B27" s="81">
        <v>0.84499999999999997</v>
      </c>
      <c r="C27" s="81">
        <v>0.85899999999999999</v>
      </c>
      <c r="D27" s="81">
        <v>0.874</v>
      </c>
      <c r="E27" s="81">
        <v>0.88900000000000001</v>
      </c>
      <c r="F27" s="81">
        <v>0.90400000000000003</v>
      </c>
      <c r="G27" s="81">
        <v>0.91900000000000004</v>
      </c>
      <c r="H27" s="81">
        <v>0.93500000000000005</v>
      </c>
      <c r="I27" s="81">
        <v>0.95099999999999996</v>
      </c>
      <c r="J27" s="81">
        <v>0.96699999999999997</v>
      </c>
      <c r="K27" s="81">
        <v>0.98299999999999998</v>
      </c>
      <c r="L27" s="81">
        <v>1</v>
      </c>
    </row>
    <row r="28" spans="1:12" x14ac:dyDescent="0.25">
      <c r="A28" s="74">
        <v>1</v>
      </c>
      <c r="B28" s="81">
        <v>0.84599999999999997</v>
      </c>
      <c r="C28" s="81">
        <v>0.86</v>
      </c>
      <c r="D28" s="81">
        <v>0.875</v>
      </c>
      <c r="E28" s="81">
        <v>0.89</v>
      </c>
      <c r="F28" s="81">
        <v>0.90500000000000003</v>
      </c>
      <c r="G28" s="81">
        <v>0.92</v>
      </c>
      <c r="H28" s="81">
        <v>0.93600000000000005</v>
      </c>
      <c r="I28" s="81">
        <v>0.95199999999999996</v>
      </c>
      <c r="J28" s="81">
        <v>0.96799999999999997</v>
      </c>
      <c r="K28" s="81">
        <v>0.98499999999999999</v>
      </c>
      <c r="L28" s="81"/>
    </row>
    <row r="29" spans="1:12" x14ac:dyDescent="0.25">
      <c r="A29" s="74">
        <v>2</v>
      </c>
      <c r="B29" s="81">
        <v>0.84699999999999998</v>
      </c>
      <c r="C29" s="81">
        <v>0.86199999999999999</v>
      </c>
      <c r="D29" s="81">
        <v>0.876</v>
      </c>
      <c r="E29" s="81">
        <v>0.89100000000000001</v>
      </c>
      <c r="F29" s="81">
        <v>0.90600000000000003</v>
      </c>
      <c r="G29" s="81">
        <v>0.92200000000000004</v>
      </c>
      <c r="H29" s="81">
        <v>0.93700000000000006</v>
      </c>
      <c r="I29" s="81">
        <v>0.95299999999999996</v>
      </c>
      <c r="J29" s="81">
        <v>0.97</v>
      </c>
      <c r="K29" s="81">
        <v>0.98599999999999999</v>
      </c>
      <c r="L29" s="81"/>
    </row>
    <row r="30" spans="1:12" x14ac:dyDescent="0.25">
      <c r="A30" s="74">
        <v>3</v>
      </c>
      <c r="B30" s="81">
        <v>0.84799999999999998</v>
      </c>
      <c r="C30" s="81">
        <v>0.86299999999999999</v>
      </c>
      <c r="D30" s="81">
        <v>0.878</v>
      </c>
      <c r="E30" s="81">
        <v>0.89200000000000002</v>
      </c>
      <c r="F30" s="81">
        <v>0.90800000000000003</v>
      </c>
      <c r="G30" s="81">
        <v>0.92300000000000004</v>
      </c>
      <c r="H30" s="81">
        <v>0.93899999999999995</v>
      </c>
      <c r="I30" s="81">
        <v>0.95499999999999996</v>
      </c>
      <c r="J30" s="81">
        <v>0.97099999999999997</v>
      </c>
      <c r="K30" s="81">
        <v>0.98699999999999999</v>
      </c>
      <c r="L30" s="81"/>
    </row>
    <row r="31" spans="1:12" x14ac:dyDescent="0.25">
      <c r="A31" s="74">
        <v>4</v>
      </c>
      <c r="B31" s="81">
        <v>0.85</v>
      </c>
      <c r="C31" s="81">
        <v>0.86399999999999999</v>
      </c>
      <c r="D31" s="81">
        <v>0.879</v>
      </c>
      <c r="E31" s="81">
        <v>0.89400000000000002</v>
      </c>
      <c r="F31" s="81">
        <v>0.90900000000000003</v>
      </c>
      <c r="G31" s="81">
        <v>0.92400000000000004</v>
      </c>
      <c r="H31" s="81">
        <v>0.94</v>
      </c>
      <c r="I31" s="81">
        <v>0.95599999999999996</v>
      </c>
      <c r="J31" s="81">
        <v>0.97199999999999998</v>
      </c>
      <c r="K31" s="81">
        <v>0.98899999999999999</v>
      </c>
      <c r="L31" s="81"/>
    </row>
    <row r="32" spans="1:12" x14ac:dyDescent="0.25">
      <c r="A32" s="74">
        <v>5</v>
      </c>
      <c r="B32" s="81">
        <v>0.85099999999999998</v>
      </c>
      <c r="C32" s="81">
        <v>0.86499999999999999</v>
      </c>
      <c r="D32" s="81">
        <v>0.88</v>
      </c>
      <c r="E32" s="81">
        <v>0.89500000000000002</v>
      </c>
      <c r="F32" s="81">
        <v>0.91</v>
      </c>
      <c r="G32" s="81">
        <v>0.92600000000000005</v>
      </c>
      <c r="H32" s="81">
        <v>0.94099999999999995</v>
      </c>
      <c r="I32" s="81">
        <v>0.95699999999999996</v>
      </c>
      <c r="J32" s="81">
        <v>0.97399999999999998</v>
      </c>
      <c r="K32" s="81">
        <v>0.99</v>
      </c>
      <c r="L32" s="81"/>
    </row>
    <row r="33" spans="1:12" x14ac:dyDescent="0.25">
      <c r="A33" s="74">
        <v>6</v>
      </c>
      <c r="B33" s="81">
        <v>0.85199999999999998</v>
      </c>
      <c r="C33" s="81">
        <v>0.86699999999999999</v>
      </c>
      <c r="D33" s="81">
        <v>0.88100000000000001</v>
      </c>
      <c r="E33" s="81">
        <v>0.89600000000000002</v>
      </c>
      <c r="F33" s="81">
        <v>0.91100000000000003</v>
      </c>
      <c r="G33" s="81">
        <v>0.92700000000000005</v>
      </c>
      <c r="H33" s="81">
        <v>0.94299999999999995</v>
      </c>
      <c r="I33" s="81">
        <v>0.95899999999999996</v>
      </c>
      <c r="J33" s="81">
        <v>0.97499999999999998</v>
      </c>
      <c r="K33" s="81">
        <v>0.99199999999999999</v>
      </c>
      <c r="L33" s="81"/>
    </row>
    <row r="34" spans="1:12" x14ac:dyDescent="0.25">
      <c r="A34" s="74">
        <v>7</v>
      </c>
      <c r="B34" s="81">
        <v>0.85299999999999998</v>
      </c>
      <c r="C34" s="81">
        <v>0.86799999999999999</v>
      </c>
      <c r="D34" s="81">
        <v>0.88300000000000001</v>
      </c>
      <c r="E34" s="81">
        <v>0.89800000000000002</v>
      </c>
      <c r="F34" s="81">
        <v>0.91300000000000003</v>
      </c>
      <c r="G34" s="81">
        <v>0.92800000000000005</v>
      </c>
      <c r="H34" s="81">
        <v>0.94399999999999995</v>
      </c>
      <c r="I34" s="81">
        <v>0.96</v>
      </c>
      <c r="J34" s="81">
        <v>0.97599999999999998</v>
      </c>
      <c r="K34" s="81">
        <v>0.99299999999999999</v>
      </c>
      <c r="L34" s="81"/>
    </row>
    <row r="35" spans="1:12" x14ac:dyDescent="0.25">
      <c r="A35" s="74">
        <v>8</v>
      </c>
      <c r="B35" s="81">
        <v>0.85399999999999998</v>
      </c>
      <c r="C35" s="81">
        <v>0.86899999999999999</v>
      </c>
      <c r="D35" s="81">
        <v>0.88400000000000001</v>
      </c>
      <c r="E35" s="81">
        <v>0.89900000000000002</v>
      </c>
      <c r="F35" s="81">
        <v>0.91400000000000003</v>
      </c>
      <c r="G35" s="81">
        <v>0.93</v>
      </c>
      <c r="H35" s="81">
        <v>0.94499999999999995</v>
      </c>
      <c r="I35" s="81">
        <v>0.96099999999999997</v>
      </c>
      <c r="J35" s="81">
        <v>0.97799999999999998</v>
      </c>
      <c r="K35" s="81">
        <v>0.99399999999999999</v>
      </c>
      <c r="L35" s="81"/>
    </row>
    <row r="36" spans="1:12" x14ac:dyDescent="0.25">
      <c r="A36" s="74">
        <v>9</v>
      </c>
      <c r="B36" s="81">
        <v>0.85599999999999998</v>
      </c>
      <c r="C36" s="81">
        <v>0.87</v>
      </c>
      <c r="D36" s="81">
        <v>0.88500000000000001</v>
      </c>
      <c r="E36" s="81">
        <v>0.9</v>
      </c>
      <c r="F36" s="81">
        <v>0.91500000000000004</v>
      </c>
      <c r="G36" s="81">
        <v>0.93100000000000005</v>
      </c>
      <c r="H36" s="81">
        <v>0.94699999999999995</v>
      </c>
      <c r="I36" s="81">
        <v>0.96299999999999997</v>
      </c>
      <c r="J36" s="81">
        <v>0.97899999999999998</v>
      </c>
      <c r="K36" s="81">
        <v>0.996</v>
      </c>
      <c r="L36" s="81"/>
    </row>
    <row r="37" spans="1:12" x14ac:dyDescent="0.25">
      <c r="A37" s="74">
        <v>10</v>
      </c>
      <c r="B37" s="81">
        <v>0.85699999999999998</v>
      </c>
      <c r="C37" s="81">
        <v>0.871</v>
      </c>
      <c r="D37" s="81">
        <v>0.88600000000000001</v>
      </c>
      <c r="E37" s="81">
        <v>0.90100000000000002</v>
      </c>
      <c r="F37" s="81">
        <v>0.91700000000000004</v>
      </c>
      <c r="G37" s="81">
        <v>0.93200000000000005</v>
      </c>
      <c r="H37" s="81">
        <v>0.94799999999999995</v>
      </c>
      <c r="I37" s="81">
        <v>0.96399999999999997</v>
      </c>
      <c r="J37" s="81">
        <v>0.98099999999999998</v>
      </c>
      <c r="K37" s="81">
        <v>0.997</v>
      </c>
      <c r="L37" s="81"/>
    </row>
    <row r="38" spans="1:12" x14ac:dyDescent="0.25">
      <c r="A38" s="74">
        <v>11</v>
      </c>
      <c r="B38" s="81">
        <v>0.85799999999999998</v>
      </c>
      <c r="C38" s="81">
        <v>0.873</v>
      </c>
      <c r="D38" s="81">
        <v>0.88700000000000001</v>
      </c>
      <c r="E38" s="81">
        <v>0.90300000000000002</v>
      </c>
      <c r="F38" s="81">
        <v>0.91800000000000004</v>
      </c>
      <c r="G38" s="81">
        <v>0.93300000000000005</v>
      </c>
      <c r="H38" s="81">
        <v>0.94899999999999995</v>
      </c>
      <c r="I38" s="81">
        <v>0.96599999999999997</v>
      </c>
      <c r="J38" s="81">
        <v>0.98199999999999998</v>
      </c>
      <c r="K38" s="81">
        <v>0.999</v>
      </c>
      <c r="L38" s="81"/>
    </row>
    <row r="39" spans="1:12" x14ac:dyDescent="0.25">
      <c r="A39"/>
      <c r="B39"/>
    </row>
    <row r="40" spans="1:12" x14ac:dyDescent="0.25">
      <c r="A40"/>
      <c r="B40"/>
    </row>
    <row r="41" spans="1:12" x14ac:dyDescent="0.25">
      <c r="A41"/>
      <c r="B41"/>
    </row>
    <row r="42" spans="1:12" x14ac:dyDescent="0.25">
      <c r="A42"/>
      <c r="B42"/>
    </row>
    <row r="43" spans="1:12" x14ac:dyDescent="0.25">
      <c r="A43"/>
      <c r="B43"/>
    </row>
    <row r="44" spans="1:12" ht="39.65" customHeight="1" x14ac:dyDescent="0.25">
      <c r="A44"/>
      <c r="B44"/>
    </row>
    <row r="45" spans="1:12" x14ac:dyDescent="0.25">
      <c r="A45"/>
      <c r="B45"/>
    </row>
    <row r="46" spans="1:12" ht="27.65" customHeight="1" x14ac:dyDescent="0.25">
      <c r="A46"/>
      <c r="B46"/>
    </row>
    <row r="47" spans="1:12" x14ac:dyDescent="0.25">
      <c r="A47"/>
      <c r="B47"/>
    </row>
    <row r="48" spans="1:1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row r="60" spans="1:2" x14ac:dyDescent="0.25">
      <c r="A60"/>
      <c r="B60"/>
    </row>
    <row r="61" spans="1:2" x14ac:dyDescent="0.25">
      <c r="A61"/>
      <c r="B61"/>
    </row>
    <row r="62" spans="1:2" x14ac:dyDescent="0.25">
      <c r="A62"/>
      <c r="B62"/>
    </row>
    <row r="63" spans="1:2" x14ac:dyDescent="0.25">
      <c r="A63"/>
      <c r="B63"/>
    </row>
    <row r="64" spans="1:2" x14ac:dyDescent="0.25">
      <c r="A64"/>
      <c r="B64"/>
    </row>
    <row r="65" spans="1:2" x14ac:dyDescent="0.25">
      <c r="A65"/>
      <c r="B65"/>
    </row>
  </sheetData>
  <sheetProtection algorithmName="SHA-512" hashValue="hQdk9aWiTyx0xwU3L5bePW9Qj1YirksQOGZGZdGiX/d0OWLpQ7t9SlfqKzSxXlVd0dfsK7NHSyin1E/DvOjlJA==" saltValue="7gEK34hkhpcM4AHRTR/bSA==" spinCount="100000" sheet="1" objects="1" scenarios="1"/>
  <conditionalFormatting sqref="A4:A10 A13:A16">
    <cfRule type="expression" dxfId="773" priority="31" stopIfTrue="1">
      <formula>MOD(ROW(),2)=0</formula>
    </cfRule>
    <cfRule type="expression" dxfId="772" priority="32" stopIfTrue="1">
      <formula>MOD(ROW(),2)&lt;&gt;0</formula>
    </cfRule>
  </conditionalFormatting>
  <conditionalFormatting sqref="B4:L4 C5:L5 D6:L16">
    <cfRule type="expression" dxfId="771" priority="33" stopIfTrue="1">
      <formula>MOD(ROW(),2)=0</formula>
    </cfRule>
    <cfRule type="expression" dxfId="770" priority="34" stopIfTrue="1">
      <formula>MOD(ROW(),2)&lt;&gt;0</formula>
    </cfRule>
  </conditionalFormatting>
  <conditionalFormatting sqref="B5">
    <cfRule type="expression" dxfId="769" priority="29" stopIfTrue="1">
      <formula>MOD(ROW(),2)=0</formula>
    </cfRule>
    <cfRule type="expression" dxfId="768" priority="30" stopIfTrue="1">
      <formula>MOD(ROW(),2)&lt;&gt;0</formula>
    </cfRule>
  </conditionalFormatting>
  <conditionalFormatting sqref="A17:A19">
    <cfRule type="expression" dxfId="767" priority="23" stopIfTrue="1">
      <formula>MOD(ROW(),2)=0</formula>
    </cfRule>
    <cfRule type="expression" dxfId="766" priority="24" stopIfTrue="1">
      <formula>MOD(ROW(),2)&lt;&gt;0</formula>
    </cfRule>
  </conditionalFormatting>
  <conditionalFormatting sqref="D17:I19">
    <cfRule type="expression" dxfId="765" priority="25" stopIfTrue="1">
      <formula>MOD(ROW(),2)=0</formula>
    </cfRule>
    <cfRule type="expression" dxfId="764" priority="26" stopIfTrue="1">
      <formula>MOD(ROW(),2)&lt;&gt;0</formula>
    </cfRule>
  </conditionalFormatting>
  <conditionalFormatting sqref="J17:L19">
    <cfRule type="expression" dxfId="763" priority="21" stopIfTrue="1">
      <formula>MOD(ROW(),2)=0</formula>
    </cfRule>
    <cfRule type="expression" dxfId="762" priority="22" stopIfTrue="1">
      <formula>MOD(ROW(),2)&lt;&gt;0</formula>
    </cfRule>
  </conditionalFormatting>
  <conditionalFormatting sqref="A26:A38">
    <cfRule type="expression" dxfId="761" priority="15" stopIfTrue="1">
      <formula>MOD(ROW(),2)=0</formula>
    </cfRule>
    <cfRule type="expression" dxfId="760" priority="16" stopIfTrue="1">
      <formula>MOD(ROW(),2)&lt;&gt;0</formula>
    </cfRule>
  </conditionalFormatting>
  <conditionalFormatting sqref="B26:L26">
    <cfRule type="expression" dxfId="759" priority="17" stopIfTrue="1">
      <formula>MOD(ROW(),2)=0</formula>
    </cfRule>
    <cfRule type="expression" dxfId="758" priority="18" stopIfTrue="1">
      <formula>MOD(ROW(),2)&lt;&gt;0</formula>
    </cfRule>
  </conditionalFormatting>
  <conditionalFormatting sqref="B27:L38">
    <cfRule type="expression" dxfId="757" priority="13" stopIfTrue="1">
      <formula>MOD(ROW(),2)=0</formula>
    </cfRule>
    <cfRule type="expression" dxfId="756" priority="14" stopIfTrue="1">
      <formula>MOD(ROW(),2)&lt;&gt;0</formula>
    </cfRule>
  </conditionalFormatting>
  <conditionalFormatting sqref="B6:C16">
    <cfRule type="expression" dxfId="755" priority="9" stopIfTrue="1">
      <formula>MOD(ROW(),2)=0</formula>
    </cfRule>
    <cfRule type="expression" dxfId="754" priority="10" stopIfTrue="1">
      <formula>MOD(ROW(),2)&lt;&gt;0</formula>
    </cfRule>
  </conditionalFormatting>
  <conditionalFormatting sqref="B18:C18 B17">
    <cfRule type="expression" dxfId="753" priority="11" stopIfTrue="1">
      <formula>MOD(ROW(),2)=0</formula>
    </cfRule>
    <cfRule type="expression" dxfId="752" priority="12" stopIfTrue="1">
      <formula>MOD(ROW(),2)&lt;&gt;0</formula>
    </cfRule>
  </conditionalFormatting>
  <conditionalFormatting sqref="C17">
    <cfRule type="expression" dxfId="751" priority="7" stopIfTrue="1">
      <formula>MOD(ROW(),2)=0</formula>
    </cfRule>
    <cfRule type="expression" dxfId="750" priority="8" stopIfTrue="1">
      <formula>MOD(ROW(),2)&lt;&gt;0</formula>
    </cfRule>
  </conditionalFormatting>
  <conditionalFormatting sqref="B20:B21">
    <cfRule type="expression" dxfId="749" priority="3" stopIfTrue="1">
      <formula>MOD(ROW(),2)=0</formula>
    </cfRule>
    <cfRule type="expression" dxfId="748" priority="4" stopIfTrue="1">
      <formula>MOD(ROW(),2)&lt;&gt;0</formula>
    </cfRule>
  </conditionalFormatting>
  <conditionalFormatting sqref="C19:C21">
    <cfRule type="expression" dxfId="747" priority="5" stopIfTrue="1">
      <formula>MOD(ROW(),2)=0</formula>
    </cfRule>
    <cfRule type="expression" dxfId="746" priority="6" stopIfTrue="1">
      <formula>MOD(ROW(),2)&lt;&gt;0</formula>
    </cfRule>
  </conditionalFormatting>
  <conditionalFormatting sqref="B19">
    <cfRule type="expression" dxfId="745" priority="1" stopIfTrue="1">
      <formula>MOD(ROW(),2)=0</formula>
    </cfRule>
    <cfRule type="expression" dxfId="744" priority="2" stopIfTrue="1">
      <formula>MOD(ROW(),2)&lt;&gt;0</formula>
    </cfRule>
  </conditionalFormatting>
  <hyperlinks>
    <hyperlink ref="B22" location="Assumptions!A1" display="Assumptions" xr:uid="{D12DCCD9-52B9-4DFA-B95F-36E7C9CFBA33}"/>
  </hyperlinks>
  <pageMargins left="0.7" right="0.7" top="0.75" bottom="0.75" header="0.3" footer="0.3"/>
  <pageSetup paperSize="9" orientation="portrait" r:id="rId1"/>
  <headerFooter>
    <oddHeader>&amp;L&amp;Z&amp;F  [&amp;A]</oddHeader>
    <oddFooter>&amp;LPage &amp;P of &amp;N&amp;R&amp;T &amp;D</odd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codeName="Sheet74"/>
  <dimension ref="A1:K66"/>
  <sheetViews>
    <sheetView showGridLines="0" zoomScale="85" zoomScaleNormal="85" workbookViewId="0">
      <selection activeCell="A3" sqref="A3"/>
    </sheetView>
  </sheetViews>
  <sheetFormatPr defaultColWidth="10" defaultRowHeight="12.5" x14ac:dyDescent="0.25"/>
  <cols>
    <col min="1" max="1" width="31.6328125" style="28" customWidth="1"/>
    <col min="2" max="3" width="22.6328125" style="28" customWidth="1"/>
    <col min="4" max="4" width="10" style="28" customWidth="1"/>
    <col min="5"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Triv Comm - x-501</v>
      </c>
      <c r="B3" s="43"/>
      <c r="C3" s="43"/>
      <c r="D3" s="43"/>
      <c r="E3" s="43"/>
      <c r="F3" s="43"/>
      <c r="G3" s="43"/>
      <c r="H3" s="43"/>
      <c r="I3" s="43"/>
    </row>
    <row r="4" spans="1:11" x14ac:dyDescent="0.25">
      <c r="A4" s="45"/>
    </row>
    <row r="6" spans="1:11" ht="13" x14ac:dyDescent="0.3">
      <c r="A6" s="107" t="s">
        <v>606</v>
      </c>
      <c r="B6" s="78" t="s">
        <v>607</v>
      </c>
      <c r="C6" s="78"/>
    </row>
    <row r="7" spans="1:11" x14ac:dyDescent="0.25">
      <c r="A7" s="108" t="s">
        <v>273</v>
      </c>
      <c r="B7" s="79" t="s">
        <v>72</v>
      </c>
      <c r="C7" s="79"/>
    </row>
    <row r="8" spans="1:11" x14ac:dyDescent="0.25">
      <c r="A8" s="108" t="s">
        <v>274</v>
      </c>
      <c r="B8" s="79">
        <v>1987</v>
      </c>
      <c r="C8" s="79"/>
    </row>
    <row r="9" spans="1:11" x14ac:dyDescent="0.25">
      <c r="A9" s="108" t="s">
        <v>275</v>
      </c>
      <c r="B9" s="79" t="s">
        <v>490</v>
      </c>
      <c r="C9" s="79"/>
    </row>
    <row r="10" spans="1:11" ht="25" x14ac:dyDescent="0.25">
      <c r="A10" s="108" t="s">
        <v>6</v>
      </c>
      <c r="B10" s="79" t="s">
        <v>491</v>
      </c>
      <c r="C10" s="79"/>
    </row>
    <row r="11" spans="1:11" x14ac:dyDescent="0.25">
      <c r="A11" s="108" t="s">
        <v>276</v>
      </c>
      <c r="B11" s="79" t="s">
        <v>308</v>
      </c>
      <c r="C11" s="79"/>
    </row>
    <row r="12" spans="1:11" x14ac:dyDescent="0.25">
      <c r="A12" s="108" t="s">
        <v>277</v>
      </c>
      <c r="B12" s="79" t="s">
        <v>492</v>
      </c>
      <c r="C12" s="79"/>
    </row>
    <row r="13" spans="1:11" x14ac:dyDescent="0.25">
      <c r="A13" s="108" t="s">
        <v>614</v>
      </c>
      <c r="B13" s="79">
        <v>2</v>
      </c>
      <c r="C13" s="79"/>
    </row>
    <row r="14" spans="1:11" x14ac:dyDescent="0.25">
      <c r="A14" s="108" t="s">
        <v>279</v>
      </c>
      <c r="B14" s="79">
        <v>501</v>
      </c>
      <c r="C14" s="79"/>
    </row>
    <row r="15" spans="1:11" x14ac:dyDescent="0.25">
      <c r="A15" s="108" t="s">
        <v>617</v>
      </c>
      <c r="B15" s="79">
        <v>501</v>
      </c>
      <c r="C15" s="79"/>
    </row>
    <row r="16" spans="1:11" x14ac:dyDescent="0.25">
      <c r="A16" s="108" t="s">
        <v>281</v>
      </c>
      <c r="B16" s="79" t="s">
        <v>494</v>
      </c>
      <c r="C16" s="79"/>
    </row>
    <row r="17" spans="1:3" x14ac:dyDescent="0.25">
      <c r="A17" s="108" t="s">
        <v>282</v>
      </c>
      <c r="B17" s="203"/>
      <c r="C17" s="203"/>
    </row>
    <row r="18" spans="1:3" x14ac:dyDescent="0.25">
      <c r="A18" s="108" t="s">
        <v>283</v>
      </c>
      <c r="B18" s="142">
        <v>45135</v>
      </c>
      <c r="C18" s="79"/>
    </row>
    <row r="19" spans="1:3" x14ac:dyDescent="0.25">
      <c r="A19" s="108" t="s">
        <v>284</v>
      </c>
      <c r="B19" s="142">
        <v>45135</v>
      </c>
      <c r="C19" s="79"/>
    </row>
    <row r="20" spans="1:3" x14ac:dyDescent="0.25">
      <c r="A20" s="108" t="s">
        <v>285</v>
      </c>
      <c r="B20" s="79" t="s">
        <v>293</v>
      </c>
      <c r="C20" s="79"/>
    </row>
    <row r="21" spans="1:3" x14ac:dyDescent="0.25">
      <c r="A21" s="108" t="s">
        <v>689</v>
      </c>
      <c r="B21" s="79" t="s">
        <v>294</v>
      </c>
      <c r="C21" s="79"/>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73" t="s">
        <v>412</v>
      </c>
      <c r="B26" s="73" t="s">
        <v>719</v>
      </c>
      <c r="C26" s="73" t="s">
        <v>720</v>
      </c>
    </row>
    <row r="27" spans="1:3" x14ac:dyDescent="0.25">
      <c r="A27" s="74">
        <v>60</v>
      </c>
      <c r="B27" s="83">
        <v>20.6</v>
      </c>
      <c r="C27" s="83">
        <v>3.2</v>
      </c>
    </row>
    <row r="28" spans="1:3" x14ac:dyDescent="0.25">
      <c r="A28" s="74">
        <v>61</v>
      </c>
      <c r="B28" s="83">
        <v>19.899999999999999</v>
      </c>
      <c r="C28" s="83">
        <v>3.2</v>
      </c>
    </row>
    <row r="29" spans="1:3" x14ac:dyDescent="0.25">
      <c r="A29" s="74">
        <v>62</v>
      </c>
      <c r="B29" s="83">
        <v>19.3</v>
      </c>
      <c r="C29" s="83">
        <v>3.2</v>
      </c>
    </row>
    <row r="30" spans="1:3" x14ac:dyDescent="0.25">
      <c r="A30" s="74">
        <v>63</v>
      </c>
      <c r="B30" s="83">
        <v>18.7</v>
      </c>
      <c r="C30" s="83">
        <v>3.2</v>
      </c>
    </row>
    <row r="31" spans="1:3" x14ac:dyDescent="0.25">
      <c r="A31" s="74">
        <v>64</v>
      </c>
      <c r="B31" s="83">
        <v>18</v>
      </c>
      <c r="C31" s="83">
        <v>3.2</v>
      </c>
    </row>
    <row r="32" spans="1:3" x14ac:dyDescent="0.25">
      <c r="A32" s="74">
        <v>65</v>
      </c>
      <c r="B32" s="83">
        <v>17.399999999999999</v>
      </c>
      <c r="C32" s="83">
        <v>3.1</v>
      </c>
    </row>
    <row r="33" spans="1:3" x14ac:dyDescent="0.25">
      <c r="A33" s="74">
        <v>66</v>
      </c>
      <c r="B33" s="83">
        <v>16.7</v>
      </c>
      <c r="C33" s="83">
        <v>3.1</v>
      </c>
    </row>
    <row r="34" spans="1:3" x14ac:dyDescent="0.25">
      <c r="A34" s="74">
        <v>67</v>
      </c>
      <c r="B34" s="83">
        <v>16.100000000000001</v>
      </c>
      <c r="C34" s="83">
        <v>3.1</v>
      </c>
    </row>
    <row r="35" spans="1:3" x14ac:dyDescent="0.25">
      <c r="A35" s="74">
        <v>68</v>
      </c>
      <c r="B35" s="83">
        <v>15.4</v>
      </c>
      <c r="C35" s="83">
        <v>3.1</v>
      </c>
    </row>
    <row r="36" spans="1:3" x14ac:dyDescent="0.25">
      <c r="A36" s="74">
        <v>69</v>
      </c>
      <c r="B36" s="83">
        <v>14.8</v>
      </c>
      <c r="C36" s="83">
        <v>3</v>
      </c>
    </row>
    <row r="37" spans="1:3" x14ac:dyDescent="0.25">
      <c r="A37" s="74">
        <v>70</v>
      </c>
      <c r="B37" s="83">
        <v>14.2</v>
      </c>
      <c r="C37" s="83">
        <v>3</v>
      </c>
    </row>
    <row r="38" spans="1:3" x14ac:dyDescent="0.25">
      <c r="A38" s="74">
        <v>71</v>
      </c>
      <c r="B38" s="83">
        <v>13.5</v>
      </c>
      <c r="C38" s="83">
        <v>2.9</v>
      </c>
    </row>
    <row r="39" spans="1:3" x14ac:dyDescent="0.25">
      <c r="A39" s="74">
        <v>72</v>
      </c>
      <c r="B39" s="83">
        <v>12.9</v>
      </c>
      <c r="C39" s="83">
        <v>2.9</v>
      </c>
    </row>
    <row r="40" spans="1:3" x14ac:dyDescent="0.25">
      <c r="A40" s="74">
        <v>73</v>
      </c>
      <c r="B40" s="83">
        <v>12.2</v>
      </c>
      <c r="C40" s="83">
        <v>2.9</v>
      </c>
    </row>
    <row r="41" spans="1:3" x14ac:dyDescent="0.25">
      <c r="A41" s="74">
        <v>74</v>
      </c>
      <c r="B41" s="83">
        <v>11.6</v>
      </c>
      <c r="C41" s="83">
        <v>2.8</v>
      </c>
    </row>
    <row r="42" spans="1:3" x14ac:dyDescent="0.25">
      <c r="A42" s="74">
        <v>75</v>
      </c>
      <c r="B42" s="83">
        <v>11</v>
      </c>
      <c r="C42" s="83">
        <v>2.6</v>
      </c>
    </row>
    <row r="43" spans="1:3" x14ac:dyDescent="0.25">
      <c r="A43" s="74">
        <v>76</v>
      </c>
      <c r="B43" s="83">
        <v>10.3</v>
      </c>
      <c r="C43" s="83">
        <v>2.6</v>
      </c>
    </row>
    <row r="44" spans="1:3" x14ac:dyDescent="0.25">
      <c r="A44" s="74">
        <v>77</v>
      </c>
      <c r="B44" s="83">
        <v>9.6999999999999993</v>
      </c>
      <c r="C44" s="83">
        <v>2.5</v>
      </c>
    </row>
    <row r="45" spans="1:3" x14ac:dyDescent="0.25">
      <c r="A45" s="74">
        <v>78</v>
      </c>
      <c r="B45" s="83">
        <v>9.1</v>
      </c>
      <c r="C45" s="83">
        <v>2.5</v>
      </c>
    </row>
    <row r="46" spans="1:3" x14ac:dyDescent="0.25">
      <c r="A46" s="74">
        <v>79</v>
      </c>
      <c r="B46" s="83">
        <v>8.5</v>
      </c>
      <c r="C46" s="83">
        <v>2.2999999999999998</v>
      </c>
    </row>
    <row r="47" spans="1:3" x14ac:dyDescent="0.25">
      <c r="A47" s="74">
        <v>80</v>
      </c>
      <c r="B47" s="83">
        <v>8</v>
      </c>
      <c r="C47" s="83">
        <v>2</v>
      </c>
    </row>
    <row r="48" spans="1:3" x14ac:dyDescent="0.25">
      <c r="A48" s="74">
        <v>81</v>
      </c>
      <c r="B48" s="83">
        <v>7.4</v>
      </c>
      <c r="C48" s="83">
        <v>2</v>
      </c>
    </row>
    <row r="49" spans="1:3" x14ac:dyDescent="0.25">
      <c r="A49" s="74">
        <v>82</v>
      </c>
      <c r="B49" s="83">
        <v>6.9</v>
      </c>
      <c r="C49" s="83">
        <v>1.9</v>
      </c>
    </row>
    <row r="50" spans="1:3" x14ac:dyDescent="0.25">
      <c r="A50" s="74">
        <v>83</v>
      </c>
      <c r="B50" s="83">
        <v>6.4</v>
      </c>
      <c r="C50" s="83">
        <v>1.9</v>
      </c>
    </row>
    <row r="51" spans="1:3" x14ac:dyDescent="0.25">
      <c r="A51" s="74">
        <v>84</v>
      </c>
      <c r="B51" s="83">
        <v>5.9</v>
      </c>
      <c r="C51" s="83">
        <v>1.6</v>
      </c>
    </row>
    <row r="52" spans="1:3" x14ac:dyDescent="0.25">
      <c r="A52" s="74">
        <v>85</v>
      </c>
      <c r="B52" s="83">
        <v>5.5</v>
      </c>
      <c r="C52" s="83">
        <v>1.4</v>
      </c>
    </row>
    <row r="53" spans="1:3" x14ac:dyDescent="0.25">
      <c r="A53" s="74">
        <v>86</v>
      </c>
      <c r="B53" s="83">
        <v>5</v>
      </c>
      <c r="C53" s="83">
        <v>1.3</v>
      </c>
    </row>
    <row r="54" spans="1:3" x14ac:dyDescent="0.25">
      <c r="A54" s="74">
        <v>87</v>
      </c>
      <c r="B54" s="83">
        <v>4.5999999999999996</v>
      </c>
      <c r="C54" s="83">
        <v>1.2</v>
      </c>
    </row>
    <row r="55" spans="1:3" x14ac:dyDescent="0.25">
      <c r="A55" s="74">
        <v>88</v>
      </c>
      <c r="B55" s="83">
        <v>4.2</v>
      </c>
      <c r="C55" s="83">
        <v>1.2</v>
      </c>
    </row>
    <row r="56" spans="1:3" x14ac:dyDescent="0.25">
      <c r="A56" s="74">
        <v>89</v>
      </c>
      <c r="B56" s="83">
        <v>3.9</v>
      </c>
      <c r="C56" s="83">
        <v>0.9</v>
      </c>
    </row>
    <row r="57" spans="1:3" x14ac:dyDescent="0.25">
      <c r="A57" s="74">
        <v>90</v>
      </c>
      <c r="B57" s="83">
        <v>3.6</v>
      </c>
      <c r="C57" s="83">
        <v>0.7</v>
      </c>
    </row>
    <row r="58" spans="1:3" x14ac:dyDescent="0.25">
      <c r="A58" s="74">
        <v>91</v>
      </c>
      <c r="B58" s="83">
        <v>3.3</v>
      </c>
      <c r="C58" s="83">
        <v>0.7</v>
      </c>
    </row>
    <row r="59" spans="1:3" x14ac:dyDescent="0.25">
      <c r="A59" s="74">
        <v>92</v>
      </c>
      <c r="B59" s="83">
        <v>3</v>
      </c>
      <c r="C59" s="83">
        <v>0.6</v>
      </c>
    </row>
    <row r="60" spans="1:3" x14ac:dyDescent="0.25">
      <c r="A60" s="74">
        <v>93</v>
      </c>
      <c r="B60" s="83">
        <v>2.7</v>
      </c>
      <c r="C60" s="83">
        <v>0.6</v>
      </c>
    </row>
    <row r="61" spans="1:3" x14ac:dyDescent="0.25">
      <c r="A61" s="74">
        <v>94</v>
      </c>
      <c r="B61" s="83">
        <v>2.5</v>
      </c>
      <c r="C61" s="83">
        <v>0.5</v>
      </c>
    </row>
    <row r="62" spans="1:3" x14ac:dyDescent="0.25">
      <c r="A62" s="74">
        <v>95</v>
      </c>
      <c r="B62" s="83">
        <v>2.2999999999999998</v>
      </c>
      <c r="C62" s="83">
        <v>0.5</v>
      </c>
    </row>
    <row r="63" spans="1:3" x14ac:dyDescent="0.25">
      <c r="A63" s="74">
        <v>96</v>
      </c>
      <c r="B63" s="83">
        <v>2.1</v>
      </c>
      <c r="C63" s="83">
        <v>0.5</v>
      </c>
    </row>
    <row r="64" spans="1:3" x14ac:dyDescent="0.25">
      <c r="A64" s="74">
        <v>97</v>
      </c>
      <c r="B64" s="83">
        <v>2</v>
      </c>
      <c r="C64" s="83">
        <v>0.4</v>
      </c>
    </row>
    <row r="65" spans="1:3" x14ac:dyDescent="0.25">
      <c r="A65" s="74">
        <v>98</v>
      </c>
      <c r="B65" s="83">
        <v>1.8</v>
      </c>
      <c r="C65" s="83">
        <v>0.4</v>
      </c>
    </row>
    <row r="66" spans="1:3" x14ac:dyDescent="0.25">
      <c r="A66" s="74">
        <v>99</v>
      </c>
      <c r="B66" s="83">
        <v>1.7</v>
      </c>
      <c r="C66" s="83">
        <v>0.4</v>
      </c>
    </row>
  </sheetData>
  <sheetProtection algorithmName="SHA-512" hashValue="T/tnCRemZHbGc7s1cSatxxvtLfohTl25eDv7+rWiY+WalMn3QtTMS98w6MUQh2ssn8WenuBuY1RxqsCi4DKPhg==" saltValue="1mbhaKUL+bcxhKJ74ogWRA==" spinCount="100000" sheet="1" objects="1" scenarios="1"/>
  <conditionalFormatting sqref="A26:A66">
    <cfRule type="expression" dxfId="743" priority="21" stopIfTrue="1">
      <formula>MOD(ROW(),2)=0</formula>
    </cfRule>
    <cfRule type="expression" dxfId="742" priority="22" stopIfTrue="1">
      <formula>MOD(ROW(),2)&lt;&gt;0</formula>
    </cfRule>
  </conditionalFormatting>
  <conditionalFormatting sqref="B26:C66">
    <cfRule type="expression" dxfId="741" priority="23" stopIfTrue="1">
      <formula>MOD(ROW(),2)=0</formula>
    </cfRule>
    <cfRule type="expression" dxfId="740" priority="24" stopIfTrue="1">
      <formula>MOD(ROW(),2)&lt;&gt;0</formula>
    </cfRule>
  </conditionalFormatting>
  <conditionalFormatting sqref="A6:A21">
    <cfRule type="expression" dxfId="739" priority="15" stopIfTrue="1">
      <formula>MOD(ROW(),2)=0</formula>
    </cfRule>
    <cfRule type="expression" dxfId="738" priority="16" stopIfTrue="1">
      <formula>MOD(ROW(),2)&lt;&gt;0</formula>
    </cfRule>
  </conditionalFormatting>
  <conditionalFormatting sqref="B6:C16">
    <cfRule type="expression" dxfId="737" priority="9" stopIfTrue="1">
      <formula>MOD(ROW(),2)=0</formula>
    </cfRule>
    <cfRule type="expression" dxfId="736" priority="10" stopIfTrue="1">
      <formula>MOD(ROW(),2)&lt;&gt;0</formula>
    </cfRule>
  </conditionalFormatting>
  <conditionalFormatting sqref="B18:C18 B17">
    <cfRule type="expression" dxfId="735" priority="11" stopIfTrue="1">
      <formula>MOD(ROW(),2)=0</formula>
    </cfRule>
    <cfRule type="expression" dxfId="734" priority="12" stopIfTrue="1">
      <formula>MOD(ROW(),2)&lt;&gt;0</formula>
    </cfRule>
  </conditionalFormatting>
  <conditionalFormatting sqref="C17">
    <cfRule type="expression" dxfId="733" priority="7" stopIfTrue="1">
      <formula>MOD(ROW(),2)=0</formula>
    </cfRule>
    <cfRule type="expression" dxfId="732" priority="8" stopIfTrue="1">
      <formula>MOD(ROW(),2)&lt;&gt;0</formula>
    </cfRule>
  </conditionalFormatting>
  <conditionalFormatting sqref="B20:B21">
    <cfRule type="expression" dxfId="731" priority="3" stopIfTrue="1">
      <formula>MOD(ROW(),2)=0</formula>
    </cfRule>
    <cfRule type="expression" dxfId="730" priority="4" stopIfTrue="1">
      <formula>MOD(ROW(),2)&lt;&gt;0</formula>
    </cfRule>
  </conditionalFormatting>
  <conditionalFormatting sqref="C19:C21">
    <cfRule type="expression" dxfId="729" priority="5" stopIfTrue="1">
      <formula>MOD(ROW(),2)=0</formula>
    </cfRule>
    <cfRule type="expression" dxfId="728" priority="6" stopIfTrue="1">
      <formula>MOD(ROW(),2)&lt;&gt;0</formula>
    </cfRule>
  </conditionalFormatting>
  <conditionalFormatting sqref="B19">
    <cfRule type="expression" dxfId="727" priority="1" stopIfTrue="1">
      <formula>MOD(ROW(),2)=0</formula>
    </cfRule>
    <cfRule type="expression" dxfId="726" priority="2" stopIfTrue="1">
      <formula>MOD(ROW(),2)&lt;&gt;0</formula>
    </cfRule>
  </conditionalFormatting>
  <hyperlinks>
    <hyperlink ref="B24" location="Assumptions!A1" display="Assumptions" xr:uid="{72C982E2-9666-4A51-8485-3C41747174A5}"/>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D7E3DD-3D6D-4266-A45C-41C5FBE373FD}">
  <sheetPr codeName="Sheet12">
    <tabColor rgb="FF00B0F0"/>
  </sheetPr>
  <dimension ref="A1:I55"/>
  <sheetViews>
    <sheetView showGridLines="0" zoomScale="60" zoomScaleNormal="60" workbookViewId="0">
      <selection activeCell="A4" sqref="A4"/>
    </sheetView>
  </sheetViews>
  <sheetFormatPr defaultColWidth="8.6328125" defaultRowHeight="12.5" x14ac:dyDescent="0.25"/>
  <cols>
    <col min="1" max="1" width="55.6328125" style="28" customWidth="1"/>
    <col min="2" max="2" width="61.36328125" style="28" customWidth="1"/>
    <col min="3" max="16384" width="8.6328125" style="28"/>
  </cols>
  <sheetData>
    <row r="1" spans="1:9" ht="20" x14ac:dyDescent="0.4">
      <c r="A1" s="40" t="s">
        <v>0</v>
      </c>
      <c r="B1" s="41"/>
      <c r="C1" s="41"/>
      <c r="D1" s="41"/>
      <c r="E1" s="41"/>
      <c r="F1" s="41"/>
      <c r="G1" s="41"/>
      <c r="H1" s="41"/>
      <c r="I1" s="41"/>
    </row>
    <row r="2" spans="1:9" ht="15.5" x14ac:dyDescent="0.35">
      <c r="A2" s="156" t="str">
        <f>IF(title="&gt;Cover! Enter workbook title here","Enter workbook title in Cover sheet",title)</f>
        <v>Police_S - Consolidated Factor Spreadsheet</v>
      </c>
      <c r="B2" s="43"/>
      <c r="C2" s="43"/>
      <c r="D2" s="43"/>
      <c r="E2" s="43"/>
      <c r="F2" s="43"/>
      <c r="G2" s="43"/>
      <c r="H2" s="43"/>
      <c r="I2" s="43"/>
    </row>
    <row r="3" spans="1:9" ht="15.5" x14ac:dyDescent="0.35">
      <c r="A3" s="44" t="s">
        <v>13</v>
      </c>
      <c r="B3" s="43"/>
      <c r="C3" s="43"/>
      <c r="D3" s="43"/>
      <c r="E3" s="43"/>
      <c r="F3" s="43"/>
      <c r="G3" s="43"/>
      <c r="H3" s="43"/>
      <c r="I3" s="43"/>
    </row>
    <row r="4" spans="1:9" x14ac:dyDescent="0.25">
      <c r="A4" s="45"/>
    </row>
    <row r="5" spans="1:9" x14ac:dyDescent="0.25">
      <c r="A5" s="157"/>
      <c r="B5" s="157"/>
    </row>
    <row r="6" spans="1:9" x14ac:dyDescent="0.25">
      <c r="A6" s="158"/>
      <c r="B6" s="157"/>
    </row>
    <row r="8" spans="1:9" ht="15.5" x14ac:dyDescent="0.35">
      <c r="A8" s="159" t="s">
        <v>625</v>
      </c>
      <c r="B8" s="160" t="s">
        <v>294</v>
      </c>
    </row>
    <row r="9" spans="1:9" ht="15.5" x14ac:dyDescent="0.35">
      <c r="A9" s="161"/>
      <c r="B9" s="162"/>
    </row>
    <row r="10" spans="1:9" ht="15.5" x14ac:dyDescent="0.35">
      <c r="A10" s="160" t="s">
        <v>626</v>
      </c>
      <c r="B10" s="163"/>
    </row>
    <row r="11" spans="1:9" ht="15.5" x14ac:dyDescent="0.35">
      <c r="A11" s="164" t="s">
        <v>627</v>
      </c>
      <c r="B11" s="175">
        <v>3.7339999999999998E-2</v>
      </c>
    </row>
    <row r="12" spans="1:9" ht="15.5" x14ac:dyDescent="0.35">
      <c r="A12" s="163" t="s">
        <v>628</v>
      </c>
      <c r="B12" s="166">
        <v>0.02</v>
      </c>
    </row>
    <row r="13" spans="1:9" ht="15.5" x14ac:dyDescent="0.35">
      <c r="A13" s="167" t="s">
        <v>629</v>
      </c>
      <c r="B13" s="165" t="s">
        <v>517</v>
      </c>
    </row>
    <row r="14" spans="1:9" ht="15.5" x14ac:dyDescent="0.35">
      <c r="A14" s="163" t="s">
        <v>630</v>
      </c>
      <c r="B14" s="166" t="s">
        <v>517</v>
      </c>
    </row>
    <row r="15" spans="1:9" ht="15.5" x14ac:dyDescent="0.35">
      <c r="A15" s="164" t="s">
        <v>631</v>
      </c>
      <c r="B15" s="165">
        <v>1.4E-2</v>
      </c>
    </row>
    <row r="16" spans="1:9" ht="15.5" x14ac:dyDescent="0.35">
      <c r="A16" s="163" t="s">
        <v>632</v>
      </c>
      <c r="B16" s="166">
        <v>3.7999999999999999E-2</v>
      </c>
    </row>
    <row r="17" spans="1:2" ht="15.5" x14ac:dyDescent="0.35">
      <c r="A17" s="164" t="s">
        <v>633</v>
      </c>
      <c r="B17" s="165">
        <v>3.2500000000000001E-2</v>
      </c>
    </row>
    <row r="18" spans="1:2" ht="15.5" x14ac:dyDescent="0.35">
      <c r="A18" s="163" t="s">
        <v>634</v>
      </c>
      <c r="B18" s="166">
        <v>1.7000000000000001E-2</v>
      </c>
    </row>
    <row r="19" spans="1:2" ht="15.5" x14ac:dyDescent="0.35">
      <c r="A19" s="164" t="s">
        <v>635</v>
      </c>
      <c r="B19" s="175">
        <v>2.3019999999999999E-2</v>
      </c>
    </row>
    <row r="20" spans="1:2" ht="15.5" x14ac:dyDescent="0.35">
      <c r="A20" s="163" t="s">
        <v>636</v>
      </c>
      <c r="B20" s="163" t="s">
        <v>637</v>
      </c>
    </row>
    <row r="21" spans="1:2" ht="15.5" x14ac:dyDescent="0.35">
      <c r="A21" s="164" t="s">
        <v>638</v>
      </c>
      <c r="B21" s="168" t="s">
        <v>639</v>
      </c>
    </row>
    <row r="22" spans="1:2" ht="15.5" x14ac:dyDescent="0.35">
      <c r="A22" s="163"/>
      <c r="B22" s="169"/>
    </row>
    <row r="23" spans="1:2" ht="15.5" x14ac:dyDescent="0.35">
      <c r="A23" s="162" t="s">
        <v>640</v>
      </c>
      <c r="B23" s="164"/>
    </row>
    <row r="24" spans="1:2" ht="15.5" x14ac:dyDescent="0.35">
      <c r="A24" s="163" t="s">
        <v>641</v>
      </c>
      <c r="B24" s="163" t="s">
        <v>642</v>
      </c>
    </row>
    <row r="25" spans="1:2" ht="15.5" x14ac:dyDescent="0.35">
      <c r="A25" s="164" t="s">
        <v>643</v>
      </c>
      <c r="B25" s="164" t="s">
        <v>644</v>
      </c>
    </row>
    <row r="26" spans="1:2" ht="15.5" x14ac:dyDescent="0.35">
      <c r="A26" s="163" t="s">
        <v>645</v>
      </c>
      <c r="B26" s="163" t="s">
        <v>646</v>
      </c>
    </row>
    <row r="27" spans="1:2" ht="15.5" x14ac:dyDescent="0.35">
      <c r="A27" s="164" t="s">
        <v>647</v>
      </c>
      <c r="B27" s="164" t="s">
        <v>648</v>
      </c>
    </row>
    <row r="28" spans="1:2" ht="15.5" x14ac:dyDescent="0.35">
      <c r="A28" s="163" t="s">
        <v>649</v>
      </c>
      <c r="B28" s="163" t="s">
        <v>650</v>
      </c>
    </row>
    <row r="29" spans="1:2" ht="15.5" x14ac:dyDescent="0.35">
      <c r="A29" s="164" t="s">
        <v>651</v>
      </c>
      <c r="B29" s="164" t="s">
        <v>652</v>
      </c>
    </row>
    <row r="30" spans="1:2" ht="15.5" x14ac:dyDescent="0.35">
      <c r="A30" s="163" t="s">
        <v>653</v>
      </c>
      <c r="B30" s="163" t="s">
        <v>654</v>
      </c>
    </row>
    <row r="31" spans="1:2" ht="15.5" x14ac:dyDescent="0.35">
      <c r="A31" s="164" t="s">
        <v>655</v>
      </c>
      <c r="B31" s="164">
        <v>2024</v>
      </c>
    </row>
    <row r="32" spans="1:2" ht="15.5" x14ac:dyDescent="0.35">
      <c r="A32" s="163" t="s">
        <v>656</v>
      </c>
      <c r="B32" s="163" t="s">
        <v>637</v>
      </c>
    </row>
    <row r="33" spans="1:3" ht="15.5" x14ac:dyDescent="0.35">
      <c r="A33" s="164"/>
      <c r="B33" s="164"/>
    </row>
    <row r="34" spans="1:3" ht="15.5" x14ac:dyDescent="0.35">
      <c r="A34" s="160" t="s">
        <v>657</v>
      </c>
      <c r="B34" s="163"/>
    </row>
    <row r="35" spans="1:3" ht="15.5" x14ac:dyDescent="0.35">
      <c r="A35" s="164" t="s">
        <v>658</v>
      </c>
      <c r="B35" s="170">
        <v>0.7</v>
      </c>
    </row>
    <row r="36" spans="1:3" ht="15.5" x14ac:dyDescent="0.35">
      <c r="A36" s="163" t="s">
        <v>659</v>
      </c>
      <c r="B36" s="171">
        <v>0.3</v>
      </c>
    </row>
    <row r="37" spans="1:3" ht="31" x14ac:dyDescent="0.35">
      <c r="A37" s="164" t="s">
        <v>660</v>
      </c>
      <c r="B37" s="164" t="s">
        <v>661</v>
      </c>
    </row>
    <row r="38" spans="1:3" ht="31" x14ac:dyDescent="0.35">
      <c r="A38" s="163" t="s">
        <v>662</v>
      </c>
      <c r="B38" s="163" t="s">
        <v>663</v>
      </c>
    </row>
    <row r="39" spans="1:3" ht="93" x14ac:dyDescent="0.35">
      <c r="A39" s="168" t="s">
        <v>664</v>
      </c>
      <c r="B39" s="168" t="s">
        <v>665</v>
      </c>
    </row>
    <row r="40" spans="1:3" ht="15.5" x14ac:dyDescent="0.35">
      <c r="A40" s="169" t="s">
        <v>666</v>
      </c>
      <c r="B40" s="169" t="s">
        <v>637</v>
      </c>
    </row>
    <row r="41" spans="1:3" ht="15.5" x14ac:dyDescent="0.35">
      <c r="A41" s="168" t="s">
        <v>667</v>
      </c>
      <c r="B41" s="168" t="s">
        <v>637</v>
      </c>
    </row>
    <row r="42" spans="1:3" ht="15.5" x14ac:dyDescent="0.35">
      <c r="A42" s="169" t="s">
        <v>668</v>
      </c>
      <c r="B42" s="169" t="s">
        <v>637</v>
      </c>
      <c r="C42" s="174"/>
    </row>
    <row r="43" spans="1:3" ht="15.5" x14ac:dyDescent="0.35">
      <c r="A43" s="168" t="s">
        <v>669</v>
      </c>
      <c r="B43" s="168" t="s">
        <v>670</v>
      </c>
    </row>
    <row r="44" spans="1:3" ht="15.5" x14ac:dyDescent="0.35">
      <c r="A44" s="169" t="s">
        <v>671</v>
      </c>
      <c r="B44" s="169" t="s">
        <v>672</v>
      </c>
    </row>
    <row r="45" spans="1:3" ht="15.5" x14ac:dyDescent="0.35">
      <c r="A45" s="168" t="s">
        <v>673</v>
      </c>
      <c r="B45" s="168" t="s">
        <v>637</v>
      </c>
    </row>
    <row r="46" spans="1:3" ht="15.5" x14ac:dyDescent="0.35">
      <c r="A46" s="169" t="s">
        <v>674</v>
      </c>
      <c r="B46" s="169" t="s">
        <v>672</v>
      </c>
    </row>
    <row r="47" spans="1:3" ht="15.5" x14ac:dyDescent="0.35">
      <c r="A47" s="168" t="s">
        <v>675</v>
      </c>
      <c r="B47" s="168" t="s">
        <v>637</v>
      </c>
    </row>
    <row r="48" spans="1:3" ht="62" x14ac:dyDescent="0.35">
      <c r="A48" s="169" t="s">
        <v>676</v>
      </c>
      <c r="B48" s="169" t="s">
        <v>677</v>
      </c>
    </row>
    <row r="49" spans="1:2" ht="15.5" x14ac:dyDescent="0.35">
      <c r="A49" s="168" t="s">
        <v>678</v>
      </c>
      <c r="B49" s="168" t="s">
        <v>679</v>
      </c>
    </row>
    <row r="50" spans="1:2" ht="93" x14ac:dyDescent="0.35">
      <c r="A50" s="163" t="s">
        <v>680</v>
      </c>
      <c r="B50" s="163" t="s">
        <v>681</v>
      </c>
    </row>
    <row r="51" spans="1:2" ht="15.5" x14ac:dyDescent="0.35">
      <c r="A51" s="164"/>
      <c r="B51" s="164"/>
    </row>
    <row r="52" spans="1:2" ht="59.15" customHeight="1" x14ac:dyDescent="0.35">
      <c r="A52" s="160" t="s">
        <v>682</v>
      </c>
      <c r="B52" s="163"/>
    </row>
    <row r="53" spans="1:2" ht="15.5" x14ac:dyDescent="0.35">
      <c r="A53" s="168" t="s">
        <v>683</v>
      </c>
      <c r="B53" s="168" t="s">
        <v>684</v>
      </c>
    </row>
    <row r="54" spans="1:2" ht="31" x14ac:dyDescent="0.35">
      <c r="A54" s="163" t="s">
        <v>685</v>
      </c>
      <c r="B54" s="163" t="s">
        <v>686</v>
      </c>
    </row>
    <row r="55" spans="1:2" ht="31" x14ac:dyDescent="0.35">
      <c r="A55" s="168" t="s">
        <v>687</v>
      </c>
      <c r="B55" s="168" t="s">
        <v>688</v>
      </c>
    </row>
  </sheetData>
  <sheetProtection algorithmName="SHA-512" hashValue="klbHPB6oauDkYJFBUZuuhBjzlTh7MVXvXyS0e3MnBXLj7iJvTo6j+Ri2o6SPeWuCSYZnnTL+wGRshTMF9iItsg==" saltValue="oeXnQNQnbUawNgZahxcMdQ==" spinCount="100000" sheet="1" objects="1" scenarios="1"/>
  <pageMargins left="0.7" right="0.7" top="0.75" bottom="0.75" header="0.3" footer="0.3"/>
  <pageSetup paperSize="9" orientation="portrait" r:id="rId1"/>
  <headerFooter>
    <oddHeader>&amp;L&amp;Z&amp;F  [&amp;A]</oddHeader>
    <oddFooter>&amp;LPage &amp;P of &amp;N&amp;R&amp;T &amp;D</odd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codeName="Sheet75"/>
  <dimension ref="A1:K66"/>
  <sheetViews>
    <sheetView showGridLines="0" zoomScale="85" zoomScaleNormal="85" workbookViewId="0">
      <selection activeCell="A4" sqref="A4"/>
    </sheetView>
  </sheetViews>
  <sheetFormatPr defaultColWidth="10" defaultRowHeight="12.5" x14ac:dyDescent="0.25"/>
  <cols>
    <col min="1" max="1" width="31.6328125" style="28" customWidth="1"/>
    <col min="2" max="3" width="22.6328125" style="28" customWidth="1"/>
    <col min="4" max="4" width="10" style="28" customWidth="1"/>
    <col min="5"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Triv Comm - x-502</v>
      </c>
      <c r="B3" s="43"/>
      <c r="C3" s="43"/>
      <c r="D3" s="43"/>
      <c r="E3" s="43"/>
      <c r="F3" s="43"/>
      <c r="G3" s="43"/>
      <c r="H3" s="43"/>
      <c r="I3" s="43"/>
    </row>
    <row r="4" spans="1:11" x14ac:dyDescent="0.25">
      <c r="A4" s="45"/>
    </row>
    <row r="6" spans="1:11" ht="13" x14ac:dyDescent="0.3">
      <c r="A6" s="107" t="s">
        <v>606</v>
      </c>
      <c r="B6" s="78" t="s">
        <v>607</v>
      </c>
      <c r="C6" s="78"/>
    </row>
    <row r="7" spans="1:11" x14ac:dyDescent="0.25">
      <c r="A7" s="108" t="s">
        <v>273</v>
      </c>
      <c r="B7" s="79" t="s">
        <v>72</v>
      </c>
      <c r="C7" s="79"/>
    </row>
    <row r="8" spans="1:11" x14ac:dyDescent="0.25">
      <c r="A8" s="108" t="s">
        <v>274</v>
      </c>
      <c r="B8" s="79" t="s">
        <v>495</v>
      </c>
      <c r="C8" s="79"/>
    </row>
    <row r="9" spans="1:11" x14ac:dyDescent="0.25">
      <c r="A9" s="108" t="s">
        <v>275</v>
      </c>
      <c r="B9" s="79" t="s">
        <v>490</v>
      </c>
      <c r="C9" s="79"/>
    </row>
    <row r="10" spans="1:11" ht="25" x14ac:dyDescent="0.25">
      <c r="A10" s="108" t="s">
        <v>6</v>
      </c>
      <c r="B10" s="79" t="s">
        <v>496</v>
      </c>
      <c r="C10" s="79"/>
    </row>
    <row r="11" spans="1:11" x14ac:dyDescent="0.25">
      <c r="A11" s="108" t="s">
        <v>276</v>
      </c>
      <c r="B11" s="79" t="s">
        <v>308</v>
      </c>
      <c r="C11" s="79"/>
    </row>
    <row r="12" spans="1:11" x14ac:dyDescent="0.25">
      <c r="A12" s="108" t="s">
        <v>277</v>
      </c>
      <c r="B12" s="79" t="s">
        <v>492</v>
      </c>
      <c r="C12" s="79"/>
    </row>
    <row r="13" spans="1:11" x14ac:dyDescent="0.25">
      <c r="A13" s="108" t="s">
        <v>614</v>
      </c>
      <c r="B13" s="79">
        <v>0</v>
      </c>
      <c r="C13" s="79"/>
    </row>
    <row r="14" spans="1:11" x14ac:dyDescent="0.25">
      <c r="A14" s="108" t="s">
        <v>279</v>
      </c>
      <c r="B14" s="79">
        <v>502</v>
      </c>
      <c r="C14" s="79"/>
    </row>
    <row r="15" spans="1:11" x14ac:dyDescent="0.25">
      <c r="A15" s="108" t="s">
        <v>617</v>
      </c>
      <c r="B15" s="79">
        <v>502</v>
      </c>
      <c r="C15" s="79"/>
    </row>
    <row r="16" spans="1:11" x14ac:dyDescent="0.25">
      <c r="A16" s="108" t="s">
        <v>281</v>
      </c>
      <c r="B16" s="79" t="s">
        <v>498</v>
      </c>
      <c r="C16" s="79"/>
    </row>
    <row r="17" spans="1:3" x14ac:dyDescent="0.25">
      <c r="A17" s="108" t="s">
        <v>282</v>
      </c>
      <c r="B17" s="203"/>
      <c r="C17" s="203"/>
    </row>
    <row r="18" spans="1:3" x14ac:dyDescent="0.25">
      <c r="A18" s="108" t="s">
        <v>283</v>
      </c>
      <c r="B18" s="142">
        <v>45135</v>
      </c>
      <c r="C18" s="79"/>
    </row>
    <row r="19" spans="1:3" x14ac:dyDescent="0.25">
      <c r="A19" s="108" t="s">
        <v>284</v>
      </c>
      <c r="B19" s="142">
        <v>45135</v>
      </c>
      <c r="C19" s="79"/>
    </row>
    <row r="20" spans="1:3" x14ac:dyDescent="0.25">
      <c r="A20" s="108" t="s">
        <v>285</v>
      </c>
      <c r="B20" s="79" t="s">
        <v>293</v>
      </c>
      <c r="C20" s="79"/>
    </row>
    <row r="21" spans="1:3" x14ac:dyDescent="0.25">
      <c r="A21" s="108" t="s">
        <v>689</v>
      </c>
      <c r="B21" s="79" t="s">
        <v>294</v>
      </c>
      <c r="C21" s="79"/>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73" t="s">
        <v>412</v>
      </c>
      <c r="B26" s="73" t="s">
        <v>719</v>
      </c>
      <c r="C26" s="73" t="s">
        <v>720</v>
      </c>
    </row>
    <row r="27" spans="1:3" x14ac:dyDescent="0.25">
      <c r="A27" s="74">
        <v>60</v>
      </c>
      <c r="B27" s="83">
        <v>20.6</v>
      </c>
      <c r="C27" s="83">
        <v>3.4</v>
      </c>
    </row>
    <row r="28" spans="1:3" x14ac:dyDescent="0.25">
      <c r="A28" s="74">
        <v>61</v>
      </c>
      <c r="B28" s="83">
        <v>19.899999999999999</v>
      </c>
      <c r="C28" s="83">
        <v>3.4</v>
      </c>
    </row>
    <row r="29" spans="1:3" x14ac:dyDescent="0.25">
      <c r="A29" s="74">
        <v>62</v>
      </c>
      <c r="B29" s="83">
        <v>19.3</v>
      </c>
      <c r="C29" s="83">
        <v>3.4</v>
      </c>
    </row>
    <row r="30" spans="1:3" x14ac:dyDescent="0.25">
      <c r="A30" s="74">
        <v>63</v>
      </c>
      <c r="B30" s="83">
        <v>18.7</v>
      </c>
      <c r="C30" s="83">
        <v>3.4</v>
      </c>
    </row>
    <row r="31" spans="1:3" x14ac:dyDescent="0.25">
      <c r="A31" s="74">
        <v>64</v>
      </c>
      <c r="B31" s="83">
        <v>18</v>
      </c>
      <c r="C31" s="83">
        <v>3.3</v>
      </c>
    </row>
    <row r="32" spans="1:3" x14ac:dyDescent="0.25">
      <c r="A32" s="74">
        <v>65</v>
      </c>
      <c r="B32" s="83">
        <v>17.399999999999999</v>
      </c>
      <c r="C32" s="83">
        <v>3.2</v>
      </c>
    </row>
    <row r="33" spans="1:3" x14ac:dyDescent="0.25">
      <c r="A33" s="74">
        <v>66</v>
      </c>
      <c r="B33" s="83">
        <v>16.7</v>
      </c>
      <c r="C33" s="83">
        <v>3.2</v>
      </c>
    </row>
    <row r="34" spans="1:3" x14ac:dyDescent="0.25">
      <c r="A34" s="74">
        <v>67</v>
      </c>
      <c r="B34" s="83">
        <v>16.100000000000001</v>
      </c>
      <c r="C34" s="83">
        <v>3.2</v>
      </c>
    </row>
    <row r="35" spans="1:3" x14ac:dyDescent="0.25">
      <c r="A35" s="74">
        <v>68</v>
      </c>
      <c r="B35" s="83">
        <v>15.4</v>
      </c>
      <c r="C35" s="83">
        <v>3.2</v>
      </c>
    </row>
    <row r="36" spans="1:3" x14ac:dyDescent="0.25">
      <c r="A36" s="74">
        <v>69</v>
      </c>
      <c r="B36" s="83">
        <v>14.8</v>
      </c>
      <c r="C36" s="83">
        <v>3.1</v>
      </c>
    </row>
    <row r="37" spans="1:3" x14ac:dyDescent="0.25">
      <c r="A37" s="74">
        <v>70</v>
      </c>
      <c r="B37" s="83">
        <v>14.2</v>
      </c>
      <c r="C37" s="83">
        <v>3</v>
      </c>
    </row>
    <row r="38" spans="1:3" x14ac:dyDescent="0.25">
      <c r="A38" s="74">
        <v>71</v>
      </c>
      <c r="B38" s="83">
        <v>13.5</v>
      </c>
      <c r="C38" s="83">
        <v>3</v>
      </c>
    </row>
    <row r="39" spans="1:3" x14ac:dyDescent="0.25">
      <c r="A39" s="74">
        <v>72</v>
      </c>
      <c r="B39" s="83">
        <v>12.9</v>
      </c>
      <c r="C39" s="83">
        <v>3</v>
      </c>
    </row>
    <row r="40" spans="1:3" x14ac:dyDescent="0.25">
      <c r="A40" s="74">
        <v>73</v>
      </c>
      <c r="B40" s="83">
        <v>12.2</v>
      </c>
      <c r="C40" s="83">
        <v>3</v>
      </c>
    </row>
    <row r="41" spans="1:3" x14ac:dyDescent="0.25">
      <c r="A41" s="74">
        <v>74</v>
      </c>
      <c r="B41" s="83">
        <v>11.6</v>
      </c>
      <c r="C41" s="83">
        <v>2.8</v>
      </c>
    </row>
    <row r="42" spans="1:3" x14ac:dyDescent="0.25">
      <c r="A42" s="74">
        <v>75</v>
      </c>
      <c r="B42" s="83">
        <v>11</v>
      </c>
      <c r="C42" s="83">
        <v>2.7</v>
      </c>
    </row>
    <row r="43" spans="1:3" x14ac:dyDescent="0.25">
      <c r="A43" s="74">
        <v>76</v>
      </c>
      <c r="B43" s="83">
        <v>10.3</v>
      </c>
      <c r="C43" s="83">
        <v>2.6</v>
      </c>
    </row>
    <row r="44" spans="1:3" x14ac:dyDescent="0.25">
      <c r="A44" s="74">
        <v>77</v>
      </c>
      <c r="B44" s="83">
        <v>9.6999999999999993</v>
      </c>
      <c r="C44" s="83">
        <v>2.6</v>
      </c>
    </row>
    <row r="45" spans="1:3" x14ac:dyDescent="0.25">
      <c r="A45" s="74">
        <v>78</v>
      </c>
      <c r="B45" s="83">
        <v>9.1</v>
      </c>
      <c r="C45" s="83">
        <v>2.5</v>
      </c>
    </row>
    <row r="46" spans="1:3" x14ac:dyDescent="0.25">
      <c r="A46" s="74">
        <v>79</v>
      </c>
      <c r="B46" s="83">
        <v>8.5</v>
      </c>
      <c r="C46" s="83">
        <v>2.2999999999999998</v>
      </c>
    </row>
    <row r="47" spans="1:3" x14ac:dyDescent="0.25">
      <c r="A47" s="74">
        <v>80</v>
      </c>
      <c r="B47" s="83">
        <v>8</v>
      </c>
      <c r="C47" s="83">
        <v>2.1</v>
      </c>
    </row>
    <row r="48" spans="1:3" x14ac:dyDescent="0.25">
      <c r="A48" s="74">
        <v>81</v>
      </c>
      <c r="B48" s="83">
        <v>7.4</v>
      </c>
      <c r="C48" s="83">
        <v>2</v>
      </c>
    </row>
    <row r="49" spans="1:3" x14ac:dyDescent="0.25">
      <c r="A49" s="74">
        <v>82</v>
      </c>
      <c r="B49" s="83">
        <v>6.9</v>
      </c>
      <c r="C49" s="83">
        <v>2</v>
      </c>
    </row>
    <row r="50" spans="1:3" x14ac:dyDescent="0.25">
      <c r="A50" s="74">
        <v>83</v>
      </c>
      <c r="B50" s="83">
        <v>6.4</v>
      </c>
      <c r="C50" s="83">
        <v>1.9</v>
      </c>
    </row>
    <row r="51" spans="1:3" x14ac:dyDescent="0.25">
      <c r="A51" s="74">
        <v>84</v>
      </c>
      <c r="B51" s="83">
        <v>5.9</v>
      </c>
      <c r="C51" s="83">
        <v>1.6</v>
      </c>
    </row>
    <row r="52" spans="1:3" x14ac:dyDescent="0.25">
      <c r="A52" s="74">
        <v>85</v>
      </c>
      <c r="B52" s="83">
        <v>5.5</v>
      </c>
      <c r="C52" s="83">
        <v>1.4</v>
      </c>
    </row>
    <row r="53" spans="1:3" x14ac:dyDescent="0.25">
      <c r="A53" s="74">
        <v>86</v>
      </c>
      <c r="B53" s="83">
        <v>5</v>
      </c>
      <c r="C53" s="83">
        <v>1.3</v>
      </c>
    </row>
    <row r="54" spans="1:3" x14ac:dyDescent="0.25">
      <c r="A54" s="74">
        <v>87</v>
      </c>
      <c r="B54" s="83">
        <v>4.5999999999999996</v>
      </c>
      <c r="C54" s="83">
        <v>1.3</v>
      </c>
    </row>
    <row r="55" spans="1:3" x14ac:dyDescent="0.25">
      <c r="A55" s="74">
        <v>88</v>
      </c>
      <c r="B55" s="83">
        <v>4.2</v>
      </c>
      <c r="C55" s="83">
        <v>1.2</v>
      </c>
    </row>
    <row r="56" spans="1:3" x14ac:dyDescent="0.25">
      <c r="A56" s="74">
        <v>89</v>
      </c>
      <c r="B56" s="83">
        <v>3.9</v>
      </c>
      <c r="C56" s="83">
        <v>1</v>
      </c>
    </row>
    <row r="57" spans="1:3" x14ac:dyDescent="0.25">
      <c r="A57" s="74">
        <v>90</v>
      </c>
      <c r="B57" s="83">
        <v>3.6</v>
      </c>
      <c r="C57" s="83">
        <v>0.7</v>
      </c>
    </row>
    <row r="58" spans="1:3" x14ac:dyDescent="0.25">
      <c r="A58" s="74">
        <v>91</v>
      </c>
      <c r="B58" s="83">
        <v>3.3</v>
      </c>
      <c r="C58" s="83">
        <v>0.7</v>
      </c>
    </row>
    <row r="59" spans="1:3" x14ac:dyDescent="0.25">
      <c r="A59" s="74">
        <v>92</v>
      </c>
      <c r="B59" s="83">
        <v>3</v>
      </c>
      <c r="C59" s="83">
        <v>0.6</v>
      </c>
    </row>
    <row r="60" spans="1:3" x14ac:dyDescent="0.25">
      <c r="A60" s="74">
        <v>93</v>
      </c>
      <c r="B60" s="83">
        <v>2.7</v>
      </c>
      <c r="C60" s="83">
        <v>0.6</v>
      </c>
    </row>
    <row r="61" spans="1:3" x14ac:dyDescent="0.25">
      <c r="A61" s="74">
        <v>94</v>
      </c>
      <c r="B61" s="83">
        <v>2.5</v>
      </c>
      <c r="C61" s="83">
        <v>0.5</v>
      </c>
    </row>
    <row r="62" spans="1:3" x14ac:dyDescent="0.25">
      <c r="A62" s="74">
        <v>95</v>
      </c>
      <c r="B62" s="83">
        <v>2.2999999999999998</v>
      </c>
      <c r="C62" s="83">
        <v>0.5</v>
      </c>
    </row>
    <row r="63" spans="1:3" x14ac:dyDescent="0.25">
      <c r="A63" s="74">
        <v>96</v>
      </c>
      <c r="B63" s="83">
        <v>2.1</v>
      </c>
      <c r="C63" s="83">
        <v>0.5</v>
      </c>
    </row>
    <row r="64" spans="1:3" x14ac:dyDescent="0.25">
      <c r="A64" s="74">
        <v>97</v>
      </c>
      <c r="B64" s="83">
        <v>2</v>
      </c>
      <c r="C64" s="83">
        <v>0.4</v>
      </c>
    </row>
    <row r="65" spans="1:3" x14ac:dyDescent="0.25">
      <c r="A65" s="74">
        <v>98</v>
      </c>
      <c r="B65" s="83">
        <v>1.8</v>
      </c>
      <c r="C65" s="83">
        <v>0.4</v>
      </c>
    </row>
    <row r="66" spans="1:3" x14ac:dyDescent="0.25">
      <c r="A66" s="74">
        <v>99</v>
      </c>
      <c r="B66" s="83">
        <v>1.7</v>
      </c>
      <c r="C66" s="83">
        <v>0.4</v>
      </c>
    </row>
  </sheetData>
  <sheetProtection algorithmName="SHA-512" hashValue="kju6CTh/gX5HB59nUkPitcF8JKJa3FhqDSoS4g0+ByNkWbSShI+9C4GGAnd/2A1zvS3QH8NPWSYIW4CW2cNjMA==" saltValue="yldNrwgn+acUrBW8Vhs0Ww==" spinCount="100000" sheet="1" objects="1" scenarios="1"/>
  <conditionalFormatting sqref="A26:A66">
    <cfRule type="expression" dxfId="725" priority="23" stopIfTrue="1">
      <formula>MOD(ROW(),2)=0</formula>
    </cfRule>
    <cfRule type="expression" dxfId="724" priority="24" stopIfTrue="1">
      <formula>MOD(ROW(),2)&lt;&gt;0</formula>
    </cfRule>
  </conditionalFormatting>
  <conditionalFormatting sqref="B26:C66">
    <cfRule type="expression" dxfId="723" priority="25" stopIfTrue="1">
      <formula>MOD(ROW(),2)=0</formula>
    </cfRule>
    <cfRule type="expression" dxfId="722" priority="26" stopIfTrue="1">
      <formula>MOD(ROW(),2)&lt;&gt;0</formula>
    </cfRule>
  </conditionalFormatting>
  <conditionalFormatting sqref="A6:A21">
    <cfRule type="expression" dxfId="721" priority="15" stopIfTrue="1">
      <formula>MOD(ROW(),2)=0</formula>
    </cfRule>
    <cfRule type="expression" dxfId="720" priority="16" stopIfTrue="1">
      <formula>MOD(ROW(),2)&lt;&gt;0</formula>
    </cfRule>
  </conditionalFormatting>
  <conditionalFormatting sqref="B6:C16">
    <cfRule type="expression" dxfId="719" priority="9" stopIfTrue="1">
      <formula>MOD(ROW(),2)=0</formula>
    </cfRule>
    <cfRule type="expression" dxfId="718" priority="10" stopIfTrue="1">
      <formula>MOD(ROW(),2)&lt;&gt;0</formula>
    </cfRule>
  </conditionalFormatting>
  <conditionalFormatting sqref="B18:C18 B17">
    <cfRule type="expression" dxfId="717" priority="11" stopIfTrue="1">
      <formula>MOD(ROW(),2)=0</formula>
    </cfRule>
    <cfRule type="expression" dxfId="716" priority="12" stopIfTrue="1">
      <formula>MOD(ROW(),2)&lt;&gt;0</formula>
    </cfRule>
  </conditionalFormatting>
  <conditionalFormatting sqref="C17">
    <cfRule type="expression" dxfId="715" priority="7" stopIfTrue="1">
      <formula>MOD(ROW(),2)=0</formula>
    </cfRule>
    <cfRule type="expression" dxfId="714" priority="8" stopIfTrue="1">
      <formula>MOD(ROW(),2)&lt;&gt;0</formula>
    </cfRule>
  </conditionalFormatting>
  <conditionalFormatting sqref="B20:B21">
    <cfRule type="expression" dxfId="713" priority="3" stopIfTrue="1">
      <formula>MOD(ROW(),2)=0</formula>
    </cfRule>
    <cfRule type="expression" dxfId="712" priority="4" stopIfTrue="1">
      <formula>MOD(ROW(),2)&lt;&gt;0</formula>
    </cfRule>
  </conditionalFormatting>
  <conditionalFormatting sqref="C19:C21">
    <cfRule type="expression" dxfId="711" priority="5" stopIfTrue="1">
      <formula>MOD(ROW(),2)=0</formula>
    </cfRule>
    <cfRule type="expression" dxfId="710" priority="6" stopIfTrue="1">
      <formula>MOD(ROW(),2)&lt;&gt;0</formula>
    </cfRule>
  </conditionalFormatting>
  <conditionalFormatting sqref="B19">
    <cfRule type="expression" dxfId="709" priority="1" stopIfTrue="1">
      <formula>MOD(ROW(),2)=0</formula>
    </cfRule>
    <cfRule type="expression" dxfId="708" priority="2" stopIfTrue="1">
      <formula>MOD(ROW(),2)&lt;&gt;0</formula>
    </cfRule>
  </conditionalFormatting>
  <hyperlinks>
    <hyperlink ref="B24" location="Assumptions!A1" display="Assumptions" xr:uid="{942380C4-3175-4F76-9B99-446E31523F8E}"/>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codeName="Sheet76"/>
  <dimension ref="A1:K66"/>
  <sheetViews>
    <sheetView showGridLines="0" zoomScale="85" zoomScaleNormal="85" workbookViewId="0">
      <selection activeCell="A4" sqref="A4"/>
    </sheetView>
  </sheetViews>
  <sheetFormatPr defaultColWidth="10" defaultRowHeight="12.5" x14ac:dyDescent="0.25"/>
  <cols>
    <col min="1" max="1" width="31.6328125" style="28" customWidth="1"/>
    <col min="2" max="2" width="22.6328125" style="28" customWidth="1"/>
    <col min="3" max="3" width="10.36328125" style="28" customWidth="1"/>
    <col min="4" max="4" width="10" style="28" customWidth="1"/>
    <col min="5"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Triv Comm - x-503</v>
      </c>
      <c r="B3" s="43"/>
      <c r="C3" s="43"/>
      <c r="D3" s="43"/>
      <c r="E3" s="43"/>
      <c r="F3" s="43"/>
      <c r="G3" s="43"/>
      <c r="H3" s="43"/>
      <c r="I3" s="43"/>
    </row>
    <row r="4" spans="1:11" x14ac:dyDescent="0.25">
      <c r="A4" s="45"/>
    </row>
    <row r="6" spans="1:11" ht="13" x14ac:dyDescent="0.3">
      <c r="A6" s="76" t="s">
        <v>606</v>
      </c>
      <c r="B6" s="78" t="s">
        <v>607</v>
      </c>
      <c r="C6" s="78"/>
    </row>
    <row r="7" spans="1:11" x14ac:dyDescent="0.25">
      <c r="A7" s="77" t="s">
        <v>273</v>
      </c>
      <c r="B7" s="79" t="s">
        <v>72</v>
      </c>
      <c r="C7" s="79"/>
    </row>
    <row r="8" spans="1:11" x14ac:dyDescent="0.25">
      <c r="A8" s="77" t="s">
        <v>274</v>
      </c>
      <c r="B8" s="79" t="s">
        <v>499</v>
      </c>
      <c r="C8" s="79"/>
    </row>
    <row r="9" spans="1:11" x14ac:dyDescent="0.25">
      <c r="A9" s="77" t="s">
        <v>275</v>
      </c>
      <c r="B9" s="79" t="s">
        <v>490</v>
      </c>
      <c r="C9" s="79"/>
    </row>
    <row r="10" spans="1:11" ht="75" x14ac:dyDescent="0.25">
      <c r="A10" s="77" t="s">
        <v>6</v>
      </c>
      <c r="B10" s="79" t="s">
        <v>500</v>
      </c>
      <c r="C10" s="79"/>
    </row>
    <row r="11" spans="1:11" x14ac:dyDescent="0.25">
      <c r="A11" s="77" t="s">
        <v>276</v>
      </c>
      <c r="B11" s="79" t="s">
        <v>308</v>
      </c>
      <c r="C11" s="79"/>
    </row>
    <row r="12" spans="1:11" x14ac:dyDescent="0.25">
      <c r="A12" s="77" t="s">
        <v>277</v>
      </c>
      <c r="B12" s="79" t="s">
        <v>492</v>
      </c>
      <c r="C12" s="79"/>
    </row>
    <row r="13" spans="1:11" x14ac:dyDescent="0.25">
      <c r="A13" s="77" t="s">
        <v>614</v>
      </c>
      <c r="B13" s="79">
        <v>0</v>
      </c>
      <c r="C13" s="79"/>
    </row>
    <row r="14" spans="1:11" x14ac:dyDescent="0.25">
      <c r="A14" s="77" t="s">
        <v>279</v>
      </c>
      <c r="B14" s="79">
        <v>503</v>
      </c>
      <c r="C14" s="79"/>
    </row>
    <row r="15" spans="1:11" x14ac:dyDescent="0.25">
      <c r="A15" s="77" t="s">
        <v>617</v>
      </c>
      <c r="B15" s="79">
        <v>503</v>
      </c>
      <c r="C15" s="79"/>
    </row>
    <row r="16" spans="1:11" x14ac:dyDescent="0.25">
      <c r="A16" s="77" t="s">
        <v>281</v>
      </c>
      <c r="B16" s="79" t="s">
        <v>502</v>
      </c>
      <c r="C16" s="79"/>
    </row>
    <row r="17" spans="1:3" x14ac:dyDescent="0.25">
      <c r="A17" s="77" t="s">
        <v>282</v>
      </c>
      <c r="B17" s="203"/>
      <c r="C17" s="203"/>
    </row>
    <row r="18" spans="1:3" x14ac:dyDescent="0.25">
      <c r="A18" s="77" t="s">
        <v>283</v>
      </c>
      <c r="B18" s="142">
        <v>45135</v>
      </c>
      <c r="C18" s="79"/>
    </row>
    <row r="19" spans="1:3" x14ac:dyDescent="0.25">
      <c r="A19" s="77" t="s">
        <v>284</v>
      </c>
      <c r="B19" s="142">
        <v>45135</v>
      </c>
      <c r="C19" s="79"/>
    </row>
    <row r="20" spans="1:3" x14ac:dyDescent="0.25">
      <c r="A20" s="77" t="s">
        <v>285</v>
      </c>
      <c r="B20" s="79" t="s">
        <v>293</v>
      </c>
      <c r="C20" s="79"/>
    </row>
    <row r="21" spans="1:3" x14ac:dyDescent="0.25">
      <c r="A21" s="77" t="s">
        <v>689</v>
      </c>
      <c r="B21" s="79" t="s">
        <v>294</v>
      </c>
      <c r="C21" s="79"/>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73" t="s">
        <v>412</v>
      </c>
      <c r="B26" s="73" t="s">
        <v>721</v>
      </c>
    </row>
    <row r="27" spans="1:3" x14ac:dyDescent="0.25">
      <c r="A27" s="74">
        <v>60</v>
      </c>
      <c r="B27" s="83">
        <v>21.02</v>
      </c>
    </row>
    <row r="28" spans="1:3" x14ac:dyDescent="0.25">
      <c r="A28" s="74">
        <v>61</v>
      </c>
      <c r="B28" s="83">
        <v>20.399999999999999</v>
      </c>
    </row>
    <row r="29" spans="1:3" x14ac:dyDescent="0.25">
      <c r="A29" s="74">
        <v>62</v>
      </c>
      <c r="B29" s="83">
        <v>19.77</v>
      </c>
    </row>
    <row r="30" spans="1:3" x14ac:dyDescent="0.25">
      <c r="A30" s="74">
        <v>63</v>
      </c>
      <c r="B30" s="83">
        <v>19.14</v>
      </c>
    </row>
    <row r="31" spans="1:3" x14ac:dyDescent="0.25">
      <c r="A31" s="74">
        <v>64</v>
      </c>
      <c r="B31" s="83">
        <v>18.5</v>
      </c>
    </row>
    <row r="32" spans="1:3" x14ac:dyDescent="0.25">
      <c r="A32" s="74">
        <v>65</v>
      </c>
      <c r="B32" s="83">
        <v>17.86</v>
      </c>
    </row>
    <row r="33" spans="1:2" x14ac:dyDescent="0.25">
      <c r="A33" s="74">
        <v>66</v>
      </c>
      <c r="B33" s="83">
        <v>17.21</v>
      </c>
    </row>
    <row r="34" spans="1:2" x14ac:dyDescent="0.25">
      <c r="A34" s="74">
        <v>67</v>
      </c>
      <c r="B34" s="83">
        <v>16.559999999999999</v>
      </c>
    </row>
    <row r="35" spans="1:2" x14ac:dyDescent="0.25">
      <c r="A35" s="74">
        <v>68</v>
      </c>
      <c r="B35" s="83">
        <v>15.91</v>
      </c>
    </row>
    <row r="36" spans="1:2" x14ac:dyDescent="0.25">
      <c r="A36" s="74">
        <v>69</v>
      </c>
      <c r="B36" s="83">
        <v>15.26</v>
      </c>
    </row>
    <row r="37" spans="1:2" x14ac:dyDescent="0.25">
      <c r="A37" s="74">
        <v>70</v>
      </c>
      <c r="B37" s="83">
        <v>14.6</v>
      </c>
    </row>
    <row r="38" spans="1:2" x14ac:dyDescent="0.25">
      <c r="A38" s="74">
        <v>71</v>
      </c>
      <c r="B38" s="83">
        <v>13.95</v>
      </c>
    </row>
    <row r="39" spans="1:2" x14ac:dyDescent="0.25">
      <c r="A39" s="74">
        <v>72</v>
      </c>
      <c r="B39" s="83">
        <v>13.29</v>
      </c>
    </row>
    <row r="40" spans="1:2" x14ac:dyDescent="0.25">
      <c r="A40" s="74">
        <v>73</v>
      </c>
      <c r="B40" s="83">
        <v>12.64</v>
      </c>
    </row>
    <row r="41" spans="1:2" x14ac:dyDescent="0.25">
      <c r="A41" s="74">
        <v>74</v>
      </c>
      <c r="B41" s="83">
        <v>12</v>
      </c>
    </row>
    <row r="42" spans="1:2" x14ac:dyDescent="0.25">
      <c r="A42" s="74">
        <v>75</v>
      </c>
      <c r="B42" s="83">
        <v>11.35</v>
      </c>
    </row>
    <row r="43" spans="1:2" x14ac:dyDescent="0.25">
      <c r="A43" s="74">
        <v>76</v>
      </c>
      <c r="B43" s="83">
        <v>10.72</v>
      </c>
    </row>
    <row r="44" spans="1:2" x14ac:dyDescent="0.25">
      <c r="A44" s="74">
        <v>77</v>
      </c>
      <c r="B44" s="83">
        <v>10.09</v>
      </c>
    </row>
    <row r="45" spans="1:2" x14ac:dyDescent="0.25">
      <c r="A45" s="74">
        <v>78</v>
      </c>
      <c r="B45" s="83">
        <v>9.4700000000000006</v>
      </c>
    </row>
    <row r="46" spans="1:2" x14ac:dyDescent="0.25">
      <c r="A46" s="74">
        <v>79</v>
      </c>
      <c r="B46" s="83">
        <v>8.86</v>
      </c>
    </row>
    <row r="47" spans="1:2" x14ac:dyDescent="0.25">
      <c r="A47" s="74">
        <v>80</v>
      </c>
      <c r="B47" s="83">
        <v>8.27</v>
      </c>
    </row>
    <row r="48" spans="1:2" x14ac:dyDescent="0.25">
      <c r="A48" s="74">
        <v>81</v>
      </c>
      <c r="B48" s="83">
        <v>7.7</v>
      </c>
    </row>
    <row r="49" spans="1:2" x14ac:dyDescent="0.25">
      <c r="A49" s="74">
        <v>82</v>
      </c>
      <c r="B49" s="83">
        <v>7.15</v>
      </c>
    </row>
    <row r="50" spans="1:2" x14ac:dyDescent="0.25">
      <c r="A50" s="74">
        <v>83</v>
      </c>
      <c r="B50" s="83">
        <v>6.62</v>
      </c>
    </row>
    <row r="51" spans="1:2" x14ac:dyDescent="0.25">
      <c r="A51" s="74">
        <v>84</v>
      </c>
      <c r="B51" s="83">
        <v>6.12</v>
      </c>
    </row>
    <row r="52" spans="1:2" x14ac:dyDescent="0.25">
      <c r="A52" s="74">
        <v>85</v>
      </c>
      <c r="B52" s="83">
        <v>5.63</v>
      </c>
    </row>
    <row r="53" spans="1:2" x14ac:dyDescent="0.25">
      <c r="A53" s="74">
        <v>86</v>
      </c>
      <c r="B53" s="83">
        <v>5.18</v>
      </c>
    </row>
    <row r="54" spans="1:2" x14ac:dyDescent="0.25">
      <c r="A54" s="74">
        <v>87</v>
      </c>
      <c r="B54" s="83">
        <v>4.75</v>
      </c>
    </row>
    <row r="55" spans="1:2" x14ac:dyDescent="0.25">
      <c r="A55" s="74">
        <v>88</v>
      </c>
      <c r="B55" s="83">
        <v>4.3499999999999996</v>
      </c>
    </row>
    <row r="56" spans="1:2" x14ac:dyDescent="0.25">
      <c r="A56" s="74">
        <v>89</v>
      </c>
      <c r="B56" s="83">
        <v>3.98</v>
      </c>
    </row>
    <row r="57" spans="1:2" x14ac:dyDescent="0.25">
      <c r="A57" s="74">
        <v>90</v>
      </c>
      <c r="B57" s="83">
        <v>3.64</v>
      </c>
    </row>
    <row r="58" spans="1:2" x14ac:dyDescent="0.25">
      <c r="A58" s="74">
        <v>91</v>
      </c>
      <c r="B58" s="83">
        <v>3.33</v>
      </c>
    </row>
    <row r="59" spans="1:2" x14ac:dyDescent="0.25">
      <c r="A59" s="74">
        <v>92</v>
      </c>
      <c r="B59" s="83">
        <v>3.04</v>
      </c>
    </row>
    <row r="60" spans="1:2" x14ac:dyDescent="0.25">
      <c r="A60" s="74">
        <v>93</v>
      </c>
      <c r="B60" s="83">
        <v>2.79</v>
      </c>
    </row>
    <row r="61" spans="1:2" x14ac:dyDescent="0.25">
      <c r="A61" s="74">
        <v>94</v>
      </c>
      <c r="B61" s="83">
        <v>2.5499999999999998</v>
      </c>
    </row>
    <row r="62" spans="1:2" x14ac:dyDescent="0.25">
      <c r="A62" s="74">
        <v>95</v>
      </c>
      <c r="B62" s="83">
        <v>2.34</v>
      </c>
    </row>
    <row r="63" spans="1:2" x14ac:dyDescent="0.25">
      <c r="A63" s="74">
        <v>96</v>
      </c>
      <c r="B63" s="83">
        <v>2.16</v>
      </c>
    </row>
    <row r="64" spans="1:2" x14ac:dyDescent="0.25">
      <c r="A64" s="74">
        <v>97</v>
      </c>
      <c r="B64" s="83">
        <v>1.99</v>
      </c>
    </row>
    <row r="65" spans="1:2" x14ac:dyDescent="0.25">
      <c r="A65" s="74">
        <v>98</v>
      </c>
      <c r="B65" s="83">
        <v>1.85</v>
      </c>
    </row>
    <row r="66" spans="1:2" x14ac:dyDescent="0.25">
      <c r="A66" s="74">
        <v>99</v>
      </c>
      <c r="B66" s="83">
        <v>1.74</v>
      </c>
    </row>
  </sheetData>
  <sheetProtection algorithmName="SHA-512" hashValue="J4pzzbeOnUOIeZUROYz+UlxA1FqWh37mvMS6ibS396yYGRd9m7BeYCOJrtfdboXQ7FcF8GGJKhr0cDssaZYuXw==" saltValue="WnyJ3dNrCX6ou0bWjdt53g==" spinCount="100000" sheet="1" objects="1" scenarios="1"/>
  <conditionalFormatting sqref="A26:A66">
    <cfRule type="expression" dxfId="707" priority="25" stopIfTrue="1">
      <formula>MOD(ROW(),2)=0</formula>
    </cfRule>
    <cfRule type="expression" dxfId="706" priority="26" stopIfTrue="1">
      <formula>MOD(ROW(),2)&lt;&gt;0</formula>
    </cfRule>
  </conditionalFormatting>
  <conditionalFormatting sqref="B26:B66">
    <cfRule type="expression" dxfId="705" priority="27" stopIfTrue="1">
      <formula>MOD(ROW(),2)=0</formula>
    </cfRule>
    <cfRule type="expression" dxfId="704" priority="28" stopIfTrue="1">
      <formula>MOD(ROW(),2)&lt;&gt;0</formula>
    </cfRule>
  </conditionalFormatting>
  <conditionalFormatting sqref="A6:A21">
    <cfRule type="expression" dxfId="703" priority="15" stopIfTrue="1">
      <formula>MOD(ROW(),2)=0</formula>
    </cfRule>
    <cfRule type="expression" dxfId="702" priority="16" stopIfTrue="1">
      <formula>MOD(ROW(),2)&lt;&gt;0</formula>
    </cfRule>
  </conditionalFormatting>
  <conditionalFormatting sqref="B6:C16">
    <cfRule type="expression" dxfId="701" priority="9" stopIfTrue="1">
      <formula>MOD(ROW(),2)=0</formula>
    </cfRule>
    <cfRule type="expression" dxfId="700" priority="10" stopIfTrue="1">
      <formula>MOD(ROW(),2)&lt;&gt;0</formula>
    </cfRule>
  </conditionalFormatting>
  <conditionalFormatting sqref="B18:C18 B17">
    <cfRule type="expression" dxfId="699" priority="11" stopIfTrue="1">
      <formula>MOD(ROW(),2)=0</formula>
    </cfRule>
    <cfRule type="expression" dxfId="698" priority="12" stopIfTrue="1">
      <formula>MOD(ROW(),2)&lt;&gt;0</formula>
    </cfRule>
  </conditionalFormatting>
  <conditionalFormatting sqref="C17">
    <cfRule type="expression" dxfId="697" priority="7" stopIfTrue="1">
      <formula>MOD(ROW(),2)=0</formula>
    </cfRule>
    <cfRule type="expression" dxfId="696" priority="8" stopIfTrue="1">
      <formula>MOD(ROW(),2)&lt;&gt;0</formula>
    </cfRule>
  </conditionalFormatting>
  <conditionalFormatting sqref="B20:B21">
    <cfRule type="expression" dxfId="695" priority="3" stopIfTrue="1">
      <formula>MOD(ROW(),2)=0</formula>
    </cfRule>
    <cfRule type="expression" dxfId="694" priority="4" stopIfTrue="1">
      <formula>MOD(ROW(),2)&lt;&gt;0</formula>
    </cfRule>
  </conditionalFormatting>
  <conditionalFormatting sqref="C19:C21">
    <cfRule type="expression" dxfId="693" priority="5" stopIfTrue="1">
      <formula>MOD(ROW(),2)=0</formula>
    </cfRule>
    <cfRule type="expression" dxfId="692" priority="6" stopIfTrue="1">
      <formula>MOD(ROW(),2)&lt;&gt;0</formula>
    </cfRule>
  </conditionalFormatting>
  <conditionalFormatting sqref="B19">
    <cfRule type="expression" dxfId="691" priority="1" stopIfTrue="1">
      <formula>MOD(ROW(),2)=0</formula>
    </cfRule>
    <cfRule type="expression" dxfId="690" priority="2" stopIfTrue="1">
      <formula>MOD(ROW(),2)&lt;&gt;0</formula>
    </cfRule>
  </conditionalFormatting>
  <hyperlinks>
    <hyperlink ref="B24" location="Assumptions!A1" display="Assumptions" xr:uid="{8F334D95-4706-4F41-A05E-3F2BAC728778}"/>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codeName="Sheet77"/>
  <dimension ref="A1:M59"/>
  <sheetViews>
    <sheetView showGridLines="0" zoomScale="85" zoomScaleNormal="85" workbookViewId="0">
      <selection activeCell="A4" sqref="A4"/>
    </sheetView>
  </sheetViews>
  <sheetFormatPr defaultColWidth="10" defaultRowHeight="12.5" x14ac:dyDescent="0.25"/>
  <cols>
    <col min="1" max="1" width="31.6328125" style="28" customWidth="1"/>
    <col min="2" max="13" width="22.6328125" style="28" customWidth="1"/>
    <col min="14" max="16384" width="10" style="28"/>
  </cols>
  <sheetData>
    <row r="1" spans="1:13" ht="20" x14ac:dyDescent="0.4">
      <c r="A1" s="40" t="s">
        <v>0</v>
      </c>
      <c r="B1" s="41"/>
      <c r="C1" s="41"/>
      <c r="D1" s="41"/>
      <c r="E1" s="41"/>
      <c r="F1" s="41"/>
      <c r="G1" s="41"/>
      <c r="H1" s="41"/>
      <c r="I1" s="41"/>
      <c r="K1" s="84"/>
    </row>
    <row r="2" spans="1:13" ht="15.5" x14ac:dyDescent="0.35">
      <c r="A2" s="42" t="str">
        <f>IF(title="&gt; Enter workbook title here","Enter workbook title in Cover sheet",title)</f>
        <v>Police_S - Consolidated Factor Spreadsheet</v>
      </c>
      <c r="B2" s="43"/>
      <c r="C2" s="43"/>
      <c r="D2" s="43"/>
      <c r="E2" s="43"/>
      <c r="F2" s="43"/>
      <c r="G2" s="43"/>
      <c r="H2" s="43"/>
      <c r="I2" s="43"/>
    </row>
    <row r="3" spans="1:13" ht="15.5" x14ac:dyDescent="0.35">
      <c r="A3" s="156" t="str">
        <f>TABLE_FACTOR_TYPE_1&amp;" - x-"&amp;TABLE_SERIES_NUMBER_1</f>
        <v>Inverse Comm - x-504</v>
      </c>
      <c r="B3" s="43"/>
      <c r="C3" s="43"/>
      <c r="D3" s="43"/>
      <c r="E3" s="43"/>
      <c r="F3" s="43"/>
      <c r="G3" s="43"/>
      <c r="H3" s="43"/>
      <c r="I3" s="43"/>
    </row>
    <row r="4" spans="1:13" x14ac:dyDescent="0.25">
      <c r="A4" s="45"/>
    </row>
    <row r="6" spans="1:13" ht="13" x14ac:dyDescent="0.3">
      <c r="A6" s="76" t="s">
        <v>606</v>
      </c>
      <c r="B6" s="78" t="s">
        <v>607</v>
      </c>
      <c r="C6" s="78"/>
      <c r="D6" s="109"/>
      <c r="E6" s="109"/>
      <c r="F6" s="109"/>
      <c r="G6" s="109"/>
      <c r="H6" s="109"/>
      <c r="I6" s="109"/>
      <c r="J6" s="109"/>
      <c r="K6" s="109"/>
      <c r="L6" s="109"/>
      <c r="M6" s="109"/>
    </row>
    <row r="7" spans="1:13" x14ac:dyDescent="0.25">
      <c r="A7" s="77" t="s">
        <v>273</v>
      </c>
      <c r="B7" s="79" t="s">
        <v>72</v>
      </c>
      <c r="C7" s="79"/>
      <c r="D7" s="109"/>
      <c r="E7" s="109"/>
      <c r="F7" s="109"/>
      <c r="G7" s="109"/>
      <c r="H7" s="109"/>
      <c r="I7" s="109"/>
      <c r="J7" s="109"/>
      <c r="K7" s="109"/>
      <c r="L7" s="109"/>
      <c r="M7" s="109"/>
    </row>
    <row r="8" spans="1:13" x14ac:dyDescent="0.25">
      <c r="A8" s="77" t="s">
        <v>274</v>
      </c>
      <c r="B8" s="79">
        <v>2006</v>
      </c>
      <c r="C8" s="79"/>
      <c r="D8" s="109"/>
      <c r="E8" s="109"/>
      <c r="F8" s="109"/>
      <c r="G8" s="109"/>
      <c r="H8" s="109"/>
      <c r="I8" s="109"/>
      <c r="J8" s="109"/>
      <c r="K8" s="109"/>
      <c r="L8" s="109"/>
      <c r="M8" s="109"/>
    </row>
    <row r="9" spans="1:13" x14ac:dyDescent="0.25">
      <c r="A9" s="77" t="s">
        <v>275</v>
      </c>
      <c r="B9" s="79" t="s">
        <v>503</v>
      </c>
      <c r="C9" s="79"/>
      <c r="D9" s="109"/>
      <c r="E9" s="109"/>
      <c r="F9" s="109"/>
      <c r="G9" s="109"/>
      <c r="H9" s="109"/>
      <c r="I9" s="109"/>
      <c r="J9" s="109"/>
      <c r="K9" s="109"/>
      <c r="L9" s="109"/>
      <c r="M9" s="109"/>
    </row>
    <row r="10" spans="1:13" ht="12.65" customHeight="1" x14ac:dyDescent="0.25">
      <c r="A10" s="77" t="s">
        <v>6</v>
      </c>
      <c r="B10" s="79" t="s">
        <v>504</v>
      </c>
      <c r="C10" s="79"/>
      <c r="D10" s="109"/>
      <c r="E10" s="109"/>
      <c r="F10" s="109"/>
      <c r="G10" s="109"/>
      <c r="H10" s="109"/>
      <c r="I10" s="109"/>
      <c r="J10" s="109"/>
      <c r="K10" s="109"/>
      <c r="L10" s="109"/>
      <c r="M10" s="109"/>
    </row>
    <row r="11" spans="1:13" x14ac:dyDescent="0.25">
      <c r="A11" s="77" t="s">
        <v>276</v>
      </c>
      <c r="B11" s="79" t="s">
        <v>308</v>
      </c>
      <c r="C11" s="79"/>
      <c r="D11" s="109"/>
      <c r="E11" s="109"/>
      <c r="F11" s="109"/>
      <c r="G11" s="109"/>
      <c r="H11" s="109"/>
      <c r="I11" s="109"/>
      <c r="J11" s="109"/>
      <c r="K11" s="109"/>
      <c r="L11" s="109"/>
      <c r="M11" s="109"/>
    </row>
    <row r="12" spans="1:13" ht="12.65" customHeight="1" x14ac:dyDescent="0.25">
      <c r="A12" s="77" t="s">
        <v>277</v>
      </c>
      <c r="B12" s="79" t="s">
        <v>487</v>
      </c>
      <c r="C12" s="79"/>
      <c r="D12" s="109"/>
      <c r="E12" s="109"/>
      <c r="F12" s="109"/>
      <c r="G12" s="109"/>
      <c r="H12" s="109"/>
      <c r="I12" s="109"/>
      <c r="J12" s="109"/>
      <c r="K12" s="109"/>
      <c r="L12" s="109"/>
      <c r="M12" s="109"/>
    </row>
    <row r="13" spans="1:13" x14ac:dyDescent="0.25">
      <c r="A13" s="77" t="s">
        <v>614</v>
      </c>
      <c r="B13" s="79">
        <v>1</v>
      </c>
      <c r="C13" s="79"/>
      <c r="D13" s="109"/>
      <c r="E13" s="109"/>
      <c r="F13" s="109"/>
      <c r="G13" s="109"/>
      <c r="H13" s="109"/>
      <c r="I13" s="109"/>
      <c r="J13" s="109"/>
      <c r="K13" s="109"/>
      <c r="L13" s="109"/>
      <c r="M13" s="109"/>
    </row>
    <row r="14" spans="1:13" x14ac:dyDescent="0.25">
      <c r="A14" s="77" t="s">
        <v>279</v>
      </c>
      <c r="B14" s="79">
        <v>504</v>
      </c>
      <c r="C14" s="79"/>
      <c r="D14" s="109"/>
      <c r="E14" s="109"/>
      <c r="F14" s="109"/>
      <c r="G14" s="109"/>
      <c r="H14" s="109"/>
      <c r="I14" s="109"/>
      <c r="J14" s="109"/>
      <c r="K14" s="109"/>
      <c r="L14" s="109"/>
      <c r="M14" s="109"/>
    </row>
    <row r="15" spans="1:13" x14ac:dyDescent="0.25">
      <c r="A15" s="77" t="s">
        <v>617</v>
      </c>
      <c r="B15" s="79">
        <v>504</v>
      </c>
      <c r="C15" s="79"/>
      <c r="D15" s="109"/>
      <c r="E15" s="109"/>
      <c r="F15" s="109"/>
      <c r="G15" s="109"/>
      <c r="H15" s="109"/>
      <c r="I15" s="109"/>
      <c r="J15" s="109"/>
      <c r="K15" s="109"/>
      <c r="L15" s="109"/>
      <c r="M15" s="109"/>
    </row>
    <row r="16" spans="1:13" x14ac:dyDescent="0.25">
      <c r="A16" s="77" t="s">
        <v>281</v>
      </c>
      <c r="B16" s="79" t="s">
        <v>741</v>
      </c>
      <c r="C16" s="79"/>
      <c r="D16" s="109"/>
      <c r="E16" s="109"/>
      <c r="F16" s="109"/>
      <c r="G16" s="109"/>
      <c r="H16" s="109"/>
      <c r="I16" s="109"/>
      <c r="J16" s="109"/>
      <c r="K16" s="109"/>
      <c r="L16" s="109"/>
      <c r="M16" s="109"/>
    </row>
    <row r="17" spans="1:13" ht="63" customHeight="1" x14ac:dyDescent="0.25">
      <c r="A17" s="77" t="s">
        <v>282</v>
      </c>
      <c r="B17" s="203"/>
      <c r="C17" s="203"/>
      <c r="D17" s="109"/>
      <c r="E17" s="109"/>
      <c r="F17" s="109"/>
      <c r="G17" s="109"/>
      <c r="H17" s="109"/>
      <c r="I17" s="109"/>
      <c r="J17" s="109"/>
      <c r="K17" s="109"/>
      <c r="L17" s="109"/>
      <c r="M17" s="109"/>
    </row>
    <row r="18" spans="1:13" x14ac:dyDescent="0.25">
      <c r="A18" s="77" t="s">
        <v>283</v>
      </c>
      <c r="B18" s="142">
        <v>45135</v>
      </c>
      <c r="C18" s="79"/>
      <c r="D18" s="109"/>
      <c r="E18" s="109"/>
      <c r="F18" s="109"/>
      <c r="G18" s="109"/>
      <c r="H18" s="109"/>
      <c r="I18" s="109"/>
      <c r="J18" s="109"/>
      <c r="K18" s="109"/>
      <c r="L18" s="109"/>
      <c r="M18" s="109"/>
    </row>
    <row r="19" spans="1:13" x14ac:dyDescent="0.25">
      <c r="A19" s="77" t="s">
        <v>284</v>
      </c>
      <c r="B19" s="142">
        <v>45135</v>
      </c>
      <c r="C19" s="79"/>
      <c r="D19" s="109"/>
      <c r="E19" s="109"/>
      <c r="F19" s="109"/>
      <c r="G19" s="109"/>
      <c r="H19" s="109"/>
      <c r="I19" s="109"/>
      <c r="J19" s="109"/>
      <c r="K19" s="109"/>
      <c r="L19" s="109"/>
      <c r="M19" s="109"/>
    </row>
    <row r="20" spans="1:13" x14ac:dyDescent="0.25">
      <c r="A20" s="77" t="s">
        <v>285</v>
      </c>
      <c r="B20" s="79" t="s">
        <v>293</v>
      </c>
      <c r="C20" s="79"/>
      <c r="D20" s="109"/>
      <c r="E20" s="109"/>
      <c r="F20" s="109"/>
      <c r="G20" s="109"/>
      <c r="H20" s="109"/>
      <c r="I20" s="109"/>
      <c r="J20" s="109"/>
      <c r="K20" s="109"/>
      <c r="L20" s="109"/>
      <c r="M20" s="109"/>
    </row>
    <row r="21" spans="1:13" x14ac:dyDescent="0.25">
      <c r="A21" s="77" t="s">
        <v>689</v>
      </c>
      <c r="B21" s="79" t="s">
        <v>294</v>
      </c>
      <c r="C21" s="79"/>
      <c r="D21" s="109"/>
      <c r="E21" s="109"/>
      <c r="F21" s="109"/>
      <c r="G21" s="109"/>
      <c r="H21" s="109"/>
      <c r="I21" s="109"/>
      <c r="J21" s="109"/>
      <c r="K21" s="109"/>
      <c r="L21" s="109"/>
      <c r="M21" s="109"/>
    </row>
    <row r="23" spans="1:13" x14ac:dyDescent="0.25">
      <c r="B23" s="84" t="str">
        <f>HYPERLINK("#'Factor List'!A1","Back to Factor List")</f>
        <v>Back to Factor List</v>
      </c>
    </row>
    <row r="24" spans="1:13" x14ac:dyDescent="0.25">
      <c r="B24" s="84" t="str">
        <f>HYPERLINK("#'Assumptions'!A1","Assumptions")</f>
        <v>Assumptions</v>
      </c>
    </row>
    <row r="26" spans="1:13" ht="13" x14ac:dyDescent="0.25">
      <c r="A26" s="73" t="s">
        <v>722</v>
      </c>
      <c r="B26" s="73">
        <v>0</v>
      </c>
      <c r="C26" s="73">
        <v>1</v>
      </c>
      <c r="D26" s="73">
        <v>2</v>
      </c>
      <c r="E26" s="73">
        <v>3</v>
      </c>
      <c r="F26" s="73">
        <v>4</v>
      </c>
      <c r="G26" s="73">
        <v>5</v>
      </c>
      <c r="H26" s="73">
        <v>6</v>
      </c>
      <c r="I26" s="73">
        <v>7</v>
      </c>
      <c r="J26" s="73">
        <v>8</v>
      </c>
      <c r="K26" s="73">
        <v>9</v>
      </c>
      <c r="L26" s="73">
        <v>10</v>
      </c>
      <c r="M26" s="73">
        <v>11</v>
      </c>
    </row>
    <row r="27" spans="1:13" x14ac:dyDescent="0.25">
      <c r="A27" s="74">
        <v>55</v>
      </c>
      <c r="B27" s="75">
        <v>23.88</v>
      </c>
      <c r="C27" s="75">
        <v>23.83</v>
      </c>
      <c r="D27" s="75">
        <v>23.79</v>
      </c>
      <c r="E27" s="75">
        <v>23.74</v>
      </c>
      <c r="F27" s="75">
        <v>23.69</v>
      </c>
      <c r="G27" s="75">
        <v>23.64</v>
      </c>
      <c r="H27" s="75">
        <v>23.59</v>
      </c>
      <c r="I27" s="75">
        <v>23.54</v>
      </c>
      <c r="J27" s="75">
        <v>23.49</v>
      </c>
      <c r="K27" s="75">
        <v>23.44</v>
      </c>
      <c r="L27" s="75">
        <v>23.39</v>
      </c>
      <c r="M27" s="75">
        <v>23.34</v>
      </c>
    </row>
    <row r="28" spans="1:13" x14ac:dyDescent="0.25">
      <c r="A28" s="74">
        <v>56</v>
      </c>
      <c r="B28" s="75">
        <v>23.29</v>
      </c>
      <c r="C28" s="75">
        <v>23.24</v>
      </c>
      <c r="D28" s="75">
        <v>23.19</v>
      </c>
      <c r="E28" s="75">
        <v>23.14</v>
      </c>
      <c r="F28" s="75">
        <v>23.1</v>
      </c>
      <c r="G28" s="75">
        <v>23.05</v>
      </c>
      <c r="H28" s="75">
        <v>23</v>
      </c>
      <c r="I28" s="75">
        <v>22.95</v>
      </c>
      <c r="J28" s="75">
        <v>22.9</v>
      </c>
      <c r="K28" s="75">
        <v>22.85</v>
      </c>
      <c r="L28" s="75">
        <v>22.8</v>
      </c>
      <c r="M28" s="75">
        <v>22.75</v>
      </c>
    </row>
    <row r="29" spans="1:13" x14ac:dyDescent="0.25">
      <c r="A29" s="74">
        <v>57</v>
      </c>
      <c r="B29" s="75">
        <v>22.7</v>
      </c>
      <c r="C29" s="75">
        <v>22.65</v>
      </c>
      <c r="D29" s="75">
        <v>22.6</v>
      </c>
      <c r="E29" s="75">
        <v>22.55</v>
      </c>
      <c r="F29" s="75">
        <v>22.5</v>
      </c>
      <c r="G29" s="75">
        <v>22.45</v>
      </c>
      <c r="H29" s="75">
        <v>22.4</v>
      </c>
      <c r="I29" s="75">
        <v>22.34</v>
      </c>
      <c r="J29" s="75">
        <v>22.29</v>
      </c>
      <c r="K29" s="75">
        <v>22.24</v>
      </c>
      <c r="L29" s="75">
        <v>22.19</v>
      </c>
      <c r="M29" s="75">
        <v>22.14</v>
      </c>
    </row>
    <row r="30" spans="1:13" x14ac:dyDescent="0.25">
      <c r="A30" s="74">
        <v>58</v>
      </c>
      <c r="B30" s="75">
        <v>22.09</v>
      </c>
      <c r="C30" s="75">
        <v>22.04</v>
      </c>
      <c r="D30" s="75">
        <v>21.99</v>
      </c>
      <c r="E30" s="75">
        <v>21.94</v>
      </c>
      <c r="F30" s="75">
        <v>21.89</v>
      </c>
      <c r="G30" s="75">
        <v>21.84</v>
      </c>
      <c r="H30" s="75">
        <v>21.79</v>
      </c>
      <c r="I30" s="75">
        <v>21.74</v>
      </c>
      <c r="J30" s="75">
        <v>21.69</v>
      </c>
      <c r="K30" s="75">
        <v>21.64</v>
      </c>
      <c r="L30" s="75">
        <v>21.58</v>
      </c>
      <c r="M30" s="75">
        <v>21.53</v>
      </c>
    </row>
    <row r="31" spans="1:13" x14ac:dyDescent="0.25">
      <c r="A31" s="74">
        <v>59</v>
      </c>
      <c r="B31" s="75">
        <v>21.48</v>
      </c>
      <c r="C31" s="75">
        <v>21.43</v>
      </c>
      <c r="D31" s="75">
        <v>21.38</v>
      </c>
      <c r="E31" s="75">
        <v>21.33</v>
      </c>
      <c r="F31" s="75">
        <v>21.28</v>
      </c>
      <c r="G31" s="75">
        <v>21.23</v>
      </c>
      <c r="H31" s="75">
        <v>21.17</v>
      </c>
      <c r="I31" s="75">
        <v>21.12</v>
      </c>
      <c r="J31" s="75">
        <v>21.07</v>
      </c>
      <c r="K31" s="75">
        <v>21.02</v>
      </c>
      <c r="L31" s="75">
        <v>20.97</v>
      </c>
      <c r="M31" s="75">
        <v>20.92</v>
      </c>
    </row>
    <row r="32" spans="1:13" x14ac:dyDescent="0.25">
      <c r="A32" s="74">
        <v>60</v>
      </c>
      <c r="B32" s="75">
        <v>20.87</v>
      </c>
      <c r="C32" s="75">
        <v>20.81</v>
      </c>
      <c r="D32" s="75">
        <v>20.76</v>
      </c>
      <c r="E32" s="75">
        <v>20.71</v>
      </c>
      <c r="F32" s="75">
        <v>20.66</v>
      </c>
      <c r="G32" s="75">
        <v>20.61</v>
      </c>
      <c r="H32" s="75">
        <v>20.55</v>
      </c>
      <c r="I32" s="75">
        <v>20.5</v>
      </c>
      <c r="J32" s="75">
        <v>20.45</v>
      </c>
      <c r="K32" s="75">
        <v>20.399999999999999</v>
      </c>
      <c r="L32" s="75">
        <v>20.350000000000001</v>
      </c>
      <c r="M32" s="75">
        <v>20.29</v>
      </c>
    </row>
    <row r="33" spans="1:13" x14ac:dyDescent="0.25">
      <c r="A33" s="74">
        <v>61</v>
      </c>
      <c r="B33" s="75">
        <v>20.239999999999998</v>
      </c>
      <c r="C33" s="75">
        <v>20.190000000000001</v>
      </c>
      <c r="D33" s="75">
        <v>20.14</v>
      </c>
      <c r="E33" s="75">
        <v>20.09</v>
      </c>
      <c r="F33" s="75">
        <v>20.03</v>
      </c>
      <c r="G33" s="75">
        <v>19.98</v>
      </c>
      <c r="H33" s="75">
        <v>19.93</v>
      </c>
      <c r="I33" s="75">
        <v>19.88</v>
      </c>
      <c r="J33" s="75">
        <v>19.82</v>
      </c>
      <c r="K33" s="75">
        <v>19.77</v>
      </c>
      <c r="L33" s="75">
        <v>19.72</v>
      </c>
      <c r="M33" s="75">
        <v>19.670000000000002</v>
      </c>
    </row>
    <row r="34" spans="1:13" x14ac:dyDescent="0.25">
      <c r="A34" s="74">
        <v>62</v>
      </c>
      <c r="B34" s="75">
        <v>19.61</v>
      </c>
      <c r="C34" s="75">
        <v>19.559999999999999</v>
      </c>
      <c r="D34" s="75">
        <v>19.510000000000002</v>
      </c>
      <c r="E34" s="75">
        <v>19.46</v>
      </c>
      <c r="F34" s="75">
        <v>19.399999999999999</v>
      </c>
      <c r="G34" s="75">
        <v>19.350000000000001</v>
      </c>
      <c r="H34" s="75">
        <v>19.3</v>
      </c>
      <c r="I34" s="75">
        <v>19.25</v>
      </c>
      <c r="J34" s="75">
        <v>19.190000000000001</v>
      </c>
      <c r="K34" s="75">
        <v>19.14</v>
      </c>
      <c r="L34" s="75">
        <v>19.09</v>
      </c>
      <c r="M34" s="75">
        <v>19.03</v>
      </c>
    </row>
    <row r="35" spans="1:13" x14ac:dyDescent="0.25">
      <c r="A35" s="74">
        <v>63</v>
      </c>
      <c r="B35" s="75">
        <v>18.98</v>
      </c>
      <c r="C35" s="75">
        <v>18.93</v>
      </c>
      <c r="D35" s="75">
        <v>18.88</v>
      </c>
      <c r="E35" s="75">
        <v>18.82</v>
      </c>
      <c r="F35" s="75">
        <v>18.77</v>
      </c>
      <c r="G35" s="75">
        <v>18.72</v>
      </c>
      <c r="H35" s="75">
        <v>18.66</v>
      </c>
      <c r="I35" s="75">
        <v>18.61</v>
      </c>
      <c r="J35" s="75">
        <v>18.559999999999999</v>
      </c>
      <c r="K35" s="75">
        <v>18.5</v>
      </c>
      <c r="L35" s="75">
        <v>18.45</v>
      </c>
      <c r="M35" s="75">
        <v>18.399999999999999</v>
      </c>
    </row>
    <row r="36" spans="1:13" x14ac:dyDescent="0.25">
      <c r="A36" s="74">
        <v>64</v>
      </c>
      <c r="B36" s="75">
        <v>18.34</v>
      </c>
      <c r="C36" s="75">
        <v>18.29</v>
      </c>
      <c r="D36" s="75">
        <v>18.239999999999998</v>
      </c>
      <c r="E36" s="75">
        <v>18.18</v>
      </c>
      <c r="F36" s="75">
        <v>18.13</v>
      </c>
      <c r="G36" s="75">
        <v>18.079999999999998</v>
      </c>
      <c r="H36" s="75">
        <v>18.03</v>
      </c>
      <c r="I36" s="75">
        <v>17.97</v>
      </c>
      <c r="J36" s="75">
        <v>17.920000000000002</v>
      </c>
      <c r="K36" s="75">
        <v>17.87</v>
      </c>
      <c r="L36" s="75">
        <v>17.809999999999999</v>
      </c>
      <c r="M36" s="75">
        <v>17.760000000000002</v>
      </c>
    </row>
    <row r="37" spans="1:13" x14ac:dyDescent="0.25">
      <c r="A37" s="74">
        <v>65</v>
      </c>
      <c r="B37" s="75">
        <v>17.71</v>
      </c>
      <c r="C37" s="75"/>
      <c r="D37" s="75"/>
      <c r="E37" s="75"/>
      <c r="F37" s="75"/>
      <c r="G37" s="75"/>
      <c r="H37" s="75"/>
      <c r="I37" s="75"/>
      <c r="J37" s="75"/>
      <c r="K37" s="75"/>
      <c r="L37" s="75"/>
      <c r="M37" s="75"/>
    </row>
    <row r="38" spans="1:13" ht="39.65" customHeight="1" x14ac:dyDescent="0.25">
      <c r="A38"/>
      <c r="B38"/>
    </row>
    <row r="39" spans="1:13" x14ac:dyDescent="0.25">
      <c r="A39"/>
      <c r="B39"/>
    </row>
    <row r="40" spans="1:13" ht="27.65" customHeight="1" x14ac:dyDescent="0.25">
      <c r="A40"/>
      <c r="B40"/>
    </row>
    <row r="41" spans="1:13" x14ac:dyDescent="0.25">
      <c r="A41"/>
      <c r="B41"/>
    </row>
    <row r="42" spans="1:13" x14ac:dyDescent="0.25">
      <c r="A42"/>
      <c r="B42"/>
    </row>
    <row r="43" spans="1:13" x14ac:dyDescent="0.25">
      <c r="A43"/>
      <c r="B43"/>
    </row>
    <row r="44" spans="1:13" x14ac:dyDescent="0.25">
      <c r="A44"/>
      <c r="B44"/>
    </row>
    <row r="45" spans="1:13" x14ac:dyDescent="0.25">
      <c r="A45"/>
      <c r="B45"/>
    </row>
    <row r="46" spans="1:13" x14ac:dyDescent="0.25">
      <c r="A46"/>
      <c r="B46"/>
    </row>
    <row r="47" spans="1:13" x14ac:dyDescent="0.25">
      <c r="A47"/>
      <c r="B47"/>
    </row>
    <row r="48" spans="1:13"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sheetData>
  <sheetProtection algorithmName="SHA-512" hashValue="Zvu8boWqyQYbPhZfDypIV2Ka45DyH65YGHRgQcshxPjv7L/RcLhC3uj5uc4OcCCloogvOXsTdAzzom/CXDcjfg==" saltValue="YKO17d5FNktUgNf3FvHxLg==" spinCount="100000" sheet="1" objects="1" scenarios="1"/>
  <conditionalFormatting sqref="A26:A37">
    <cfRule type="expression" dxfId="689" priority="25" stopIfTrue="1">
      <formula>MOD(ROW(),2)=0</formula>
    </cfRule>
    <cfRule type="expression" dxfId="688" priority="26" stopIfTrue="1">
      <formula>MOD(ROW(),2)&lt;&gt;0</formula>
    </cfRule>
  </conditionalFormatting>
  <conditionalFormatting sqref="B26:M37">
    <cfRule type="expression" dxfId="687" priority="27" stopIfTrue="1">
      <formula>MOD(ROW(),2)=0</formula>
    </cfRule>
    <cfRule type="expression" dxfId="686" priority="28" stopIfTrue="1">
      <formula>MOD(ROW(),2)&lt;&gt;0</formula>
    </cfRule>
  </conditionalFormatting>
  <conditionalFormatting sqref="A6:A21">
    <cfRule type="expression" dxfId="685" priority="15" stopIfTrue="1">
      <formula>MOD(ROW(),2)=0</formula>
    </cfRule>
    <cfRule type="expression" dxfId="684" priority="16" stopIfTrue="1">
      <formula>MOD(ROW(),2)&lt;&gt;0</formula>
    </cfRule>
  </conditionalFormatting>
  <conditionalFormatting sqref="D6:M21">
    <cfRule type="expression" dxfId="683" priority="17" stopIfTrue="1">
      <formula>MOD(ROW(),2)=0</formula>
    </cfRule>
    <cfRule type="expression" dxfId="682" priority="18" stopIfTrue="1">
      <formula>MOD(ROW(),2)&lt;&gt;0</formula>
    </cfRule>
  </conditionalFormatting>
  <conditionalFormatting sqref="B6:C16">
    <cfRule type="expression" dxfId="681" priority="9" stopIfTrue="1">
      <formula>MOD(ROW(),2)=0</formula>
    </cfRule>
    <cfRule type="expression" dxfId="680" priority="10" stopIfTrue="1">
      <formula>MOD(ROW(),2)&lt;&gt;0</formula>
    </cfRule>
  </conditionalFormatting>
  <conditionalFormatting sqref="B18:C18 B17">
    <cfRule type="expression" dxfId="679" priority="11" stopIfTrue="1">
      <formula>MOD(ROW(),2)=0</formula>
    </cfRule>
    <cfRule type="expression" dxfId="678" priority="12" stopIfTrue="1">
      <formula>MOD(ROW(),2)&lt;&gt;0</formula>
    </cfRule>
  </conditionalFormatting>
  <conditionalFormatting sqref="C17">
    <cfRule type="expression" dxfId="677" priority="7" stopIfTrue="1">
      <formula>MOD(ROW(),2)=0</formula>
    </cfRule>
    <cfRule type="expression" dxfId="676" priority="8" stopIfTrue="1">
      <formula>MOD(ROW(),2)&lt;&gt;0</formula>
    </cfRule>
  </conditionalFormatting>
  <conditionalFormatting sqref="B20:B21">
    <cfRule type="expression" dxfId="675" priority="3" stopIfTrue="1">
      <formula>MOD(ROW(),2)=0</formula>
    </cfRule>
    <cfRule type="expression" dxfId="674" priority="4" stopIfTrue="1">
      <formula>MOD(ROW(),2)&lt;&gt;0</formula>
    </cfRule>
  </conditionalFormatting>
  <conditionalFormatting sqref="C19:C21">
    <cfRule type="expression" dxfId="673" priority="5" stopIfTrue="1">
      <formula>MOD(ROW(),2)=0</formula>
    </cfRule>
    <cfRule type="expression" dxfId="672" priority="6" stopIfTrue="1">
      <formula>MOD(ROW(),2)&lt;&gt;0</formula>
    </cfRule>
  </conditionalFormatting>
  <conditionalFormatting sqref="B19">
    <cfRule type="expression" dxfId="671" priority="1" stopIfTrue="1">
      <formula>MOD(ROW(),2)=0</formula>
    </cfRule>
    <cfRule type="expression" dxfId="670" priority="2" stopIfTrue="1">
      <formula>MOD(ROW(),2)&lt;&gt;0</formula>
    </cfRule>
  </conditionalFormatting>
  <hyperlinks>
    <hyperlink ref="B24" location="Assumptions!A1" display="Assumptions" xr:uid="{FD025F5A-4A3D-442A-A806-1B68E49EB69A}"/>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codeName="Sheet4"/>
  <dimension ref="A1:M55"/>
  <sheetViews>
    <sheetView showGridLines="0" zoomScale="85" zoomScaleNormal="85" workbookViewId="0">
      <selection activeCell="A3" sqref="A3"/>
    </sheetView>
  </sheetViews>
  <sheetFormatPr defaultRowHeight="12.5" x14ac:dyDescent="0.25"/>
  <cols>
    <col min="1" max="1" width="24.36328125" customWidth="1"/>
    <col min="2" max="2" width="22.36328125" customWidth="1"/>
  </cols>
  <sheetData>
    <row r="1" spans="1:13" ht="20" x14ac:dyDescent="0.4">
      <c r="A1" s="40" t="s">
        <v>0</v>
      </c>
      <c r="B1" s="41"/>
      <c r="C1" s="41"/>
      <c r="D1" s="41"/>
      <c r="E1" s="41"/>
      <c r="F1" s="41"/>
      <c r="G1" s="41"/>
      <c r="H1" s="41"/>
      <c r="I1" s="41"/>
      <c r="J1" s="41"/>
      <c r="K1" s="131"/>
      <c r="L1" s="41"/>
      <c r="M1" s="41"/>
    </row>
    <row r="2" spans="1:13" ht="15.5" x14ac:dyDescent="0.35">
      <c r="A2" s="42" t="str">
        <f>IF(title="&gt; Enter workbook title here","Enter workbook title in Cover sheet",title)</f>
        <v>Police_S - Consolidated Factor Spreadsheet</v>
      </c>
      <c r="B2" s="43"/>
      <c r="C2" s="43"/>
      <c r="D2" s="43"/>
      <c r="E2" s="43"/>
      <c r="F2" s="43"/>
      <c r="G2" s="43"/>
      <c r="H2" s="43"/>
      <c r="I2" s="43"/>
      <c r="J2" s="43"/>
      <c r="K2" s="43"/>
      <c r="L2" s="43"/>
      <c r="M2" s="43"/>
    </row>
    <row r="3" spans="1:13" ht="15.5" x14ac:dyDescent="0.35">
      <c r="A3" s="156" t="str" cm="1">
        <f t="array" ref="A3">table_factor_type_1&amp;" - x-"&amp;table_series_number_1</f>
        <v>Commutation - x-505</v>
      </c>
      <c r="B3" s="43"/>
      <c r="C3" s="43"/>
      <c r="D3" s="43"/>
      <c r="E3" s="43"/>
      <c r="F3" s="43"/>
      <c r="G3" s="43"/>
      <c r="H3" s="43"/>
      <c r="I3" s="43"/>
      <c r="J3" s="43"/>
      <c r="K3" s="43"/>
      <c r="L3" s="43"/>
      <c r="M3" s="43"/>
    </row>
    <row r="4" spans="1:13" x14ac:dyDescent="0.25">
      <c r="A4" s="45"/>
      <c r="B4" s="28"/>
      <c r="C4" s="28"/>
      <c r="D4" s="28"/>
      <c r="E4" s="28"/>
      <c r="F4" s="28"/>
      <c r="G4" s="28"/>
      <c r="H4" s="28"/>
      <c r="I4" s="28"/>
    </row>
    <row r="5" spans="1:13" x14ac:dyDescent="0.25">
      <c r="A5" s="28"/>
      <c r="B5" s="28"/>
      <c r="C5" s="28"/>
      <c r="D5" s="28"/>
      <c r="E5" s="28"/>
      <c r="F5" s="28"/>
      <c r="G5" s="28"/>
      <c r="H5" s="28"/>
      <c r="I5" s="28"/>
    </row>
    <row r="6" spans="1:13" ht="13.25" customHeight="1" x14ac:dyDescent="0.3">
      <c r="A6" s="185" t="s">
        <v>606</v>
      </c>
      <c r="B6" s="78" t="s">
        <v>607</v>
      </c>
      <c r="C6" s="78"/>
      <c r="D6" s="78"/>
      <c r="E6" s="78"/>
      <c r="F6" s="78"/>
      <c r="G6" s="78"/>
      <c r="H6" s="78"/>
      <c r="I6" s="78"/>
      <c r="J6" s="78"/>
      <c r="K6" s="78"/>
      <c r="L6" s="78"/>
      <c r="M6" s="78"/>
    </row>
    <row r="7" spans="1:13" x14ac:dyDescent="0.25">
      <c r="A7" s="186" t="s">
        <v>273</v>
      </c>
      <c r="B7" s="79" t="s">
        <v>72</v>
      </c>
      <c r="C7" s="79"/>
      <c r="D7" s="79"/>
      <c r="E7" s="79"/>
      <c r="F7" s="79"/>
      <c r="G7" s="79"/>
      <c r="H7" s="79"/>
      <c r="I7" s="79"/>
      <c r="J7" s="79"/>
      <c r="K7" s="79"/>
      <c r="L7" s="79"/>
      <c r="M7" s="79"/>
    </row>
    <row r="8" spans="1:13" x14ac:dyDescent="0.25">
      <c r="A8" s="187" t="s">
        <v>274</v>
      </c>
      <c r="B8" s="79">
        <v>1987</v>
      </c>
      <c r="C8" s="79"/>
      <c r="D8" s="79"/>
      <c r="E8" s="79"/>
      <c r="F8" s="79"/>
      <c r="G8" s="79"/>
      <c r="H8" s="79"/>
      <c r="I8" s="79"/>
      <c r="J8" s="79"/>
      <c r="K8" s="79"/>
      <c r="L8" s="79"/>
      <c r="M8" s="79"/>
    </row>
    <row r="9" spans="1:13" x14ac:dyDescent="0.25">
      <c r="A9" s="186" t="s">
        <v>275</v>
      </c>
      <c r="B9" s="79" t="s">
        <v>727</v>
      </c>
      <c r="C9" s="79"/>
      <c r="D9" s="79"/>
      <c r="E9" s="79"/>
      <c r="F9" s="79"/>
      <c r="G9" s="79"/>
      <c r="H9" s="79"/>
      <c r="I9" s="79"/>
      <c r="J9" s="79"/>
      <c r="K9" s="79"/>
      <c r="L9" s="79"/>
      <c r="M9" s="79"/>
    </row>
    <row r="10" spans="1:13" ht="12.65" customHeight="1" x14ac:dyDescent="0.25">
      <c r="A10" s="187" t="s">
        <v>6</v>
      </c>
      <c r="B10" s="79" t="s">
        <v>742</v>
      </c>
      <c r="C10" s="79"/>
      <c r="D10" s="79"/>
      <c r="E10" s="79"/>
      <c r="F10" s="79"/>
      <c r="G10" s="79"/>
      <c r="H10" s="79"/>
      <c r="I10" s="79"/>
      <c r="J10" s="79"/>
      <c r="K10" s="79"/>
      <c r="L10" s="79"/>
      <c r="M10" s="79"/>
    </row>
    <row r="11" spans="1:13" x14ac:dyDescent="0.25">
      <c r="A11" s="186" t="s">
        <v>276</v>
      </c>
      <c r="B11" s="79" t="s">
        <v>308</v>
      </c>
      <c r="C11" s="79"/>
      <c r="D11" s="79"/>
      <c r="E11" s="79"/>
      <c r="F11" s="79"/>
      <c r="G11" s="79"/>
      <c r="H11" s="79"/>
      <c r="I11" s="79"/>
      <c r="J11" s="79"/>
      <c r="K11" s="79"/>
      <c r="L11" s="79"/>
      <c r="M11" s="79"/>
    </row>
    <row r="12" spans="1:13" ht="12.65" customHeight="1" x14ac:dyDescent="0.25">
      <c r="A12" s="187" t="s">
        <v>277</v>
      </c>
      <c r="B12" s="79" t="s">
        <v>507</v>
      </c>
      <c r="C12" s="79"/>
      <c r="D12" s="79"/>
      <c r="E12" s="79"/>
      <c r="F12" s="79"/>
      <c r="G12" s="79"/>
      <c r="H12" s="79"/>
      <c r="I12" s="79"/>
      <c r="J12" s="79"/>
      <c r="K12" s="79"/>
      <c r="L12" s="79"/>
      <c r="M12" s="79"/>
    </row>
    <row r="13" spans="1:13" x14ac:dyDescent="0.25">
      <c r="A13" s="186" t="s">
        <v>614</v>
      </c>
      <c r="B13" s="79">
        <v>2</v>
      </c>
      <c r="C13" s="79"/>
      <c r="D13" s="79"/>
      <c r="E13" s="79"/>
      <c r="F13" s="79"/>
      <c r="G13" s="79"/>
      <c r="H13" s="79"/>
      <c r="I13" s="79"/>
      <c r="J13" s="79"/>
      <c r="K13" s="79"/>
      <c r="L13" s="79"/>
      <c r="M13" s="79"/>
    </row>
    <row r="14" spans="1:13" ht="25.25" customHeight="1" x14ac:dyDescent="0.25">
      <c r="A14" s="187" t="s">
        <v>279</v>
      </c>
      <c r="B14" s="79">
        <v>505</v>
      </c>
      <c r="C14" s="79"/>
      <c r="D14" s="79"/>
      <c r="E14" s="79"/>
      <c r="F14" s="79"/>
      <c r="G14" s="79"/>
      <c r="H14" s="79"/>
      <c r="I14" s="79"/>
      <c r="J14" s="79"/>
      <c r="K14" s="79"/>
      <c r="L14" s="79"/>
      <c r="M14" s="79"/>
    </row>
    <row r="15" spans="1:13" ht="12.65" customHeight="1" x14ac:dyDescent="0.25">
      <c r="A15" s="186" t="s">
        <v>617</v>
      </c>
      <c r="B15" s="79" t="s">
        <v>749</v>
      </c>
      <c r="C15" s="79"/>
      <c r="D15" s="79"/>
      <c r="E15" s="79"/>
      <c r="F15" s="79"/>
      <c r="G15" s="79"/>
      <c r="H15" s="79"/>
      <c r="I15" s="79"/>
      <c r="J15" s="79"/>
      <c r="K15" s="79"/>
      <c r="L15" s="79"/>
      <c r="M15" s="79"/>
    </row>
    <row r="16" spans="1:13" ht="25" x14ac:dyDescent="0.25">
      <c r="A16" s="187" t="s">
        <v>281</v>
      </c>
      <c r="B16" s="79" t="s">
        <v>723</v>
      </c>
      <c r="C16" s="79"/>
      <c r="D16" s="79"/>
      <c r="E16" s="79"/>
      <c r="F16" s="79"/>
      <c r="G16" s="82"/>
      <c r="H16" s="79"/>
      <c r="I16" s="79"/>
      <c r="J16" s="79"/>
      <c r="K16" s="79"/>
      <c r="L16" s="79"/>
      <c r="M16" s="79"/>
    </row>
    <row r="17" spans="1:13" x14ac:dyDescent="0.25">
      <c r="A17" s="179" t="s">
        <v>282</v>
      </c>
      <c r="B17" s="203"/>
      <c r="C17" s="203"/>
      <c r="D17" s="79"/>
      <c r="E17" s="79"/>
      <c r="F17" s="79"/>
      <c r="G17" s="79"/>
      <c r="H17" s="79"/>
      <c r="I17" s="79"/>
      <c r="J17" s="79"/>
      <c r="K17" s="79"/>
      <c r="L17" s="79"/>
      <c r="M17" s="79"/>
    </row>
    <row r="18" spans="1:13" ht="25" x14ac:dyDescent="0.25">
      <c r="A18" s="181" t="s">
        <v>283</v>
      </c>
      <c r="B18" s="142">
        <v>45019</v>
      </c>
      <c r="C18" s="79"/>
      <c r="D18" s="79"/>
      <c r="E18" s="79"/>
      <c r="F18" s="79"/>
      <c r="G18" s="79"/>
      <c r="H18" s="79"/>
      <c r="I18" s="79"/>
      <c r="J18" s="79"/>
      <c r="K18" s="79"/>
      <c r="L18" s="79"/>
      <c r="M18" s="79"/>
    </row>
    <row r="19" spans="1:13" ht="25" x14ac:dyDescent="0.25">
      <c r="A19" s="179" t="s">
        <v>284</v>
      </c>
      <c r="B19" s="142">
        <v>45019</v>
      </c>
      <c r="C19" s="79"/>
      <c r="D19" s="79"/>
      <c r="E19" s="79"/>
      <c r="F19" s="79"/>
      <c r="G19" s="79"/>
      <c r="H19" s="79"/>
      <c r="I19" s="79"/>
      <c r="J19" s="79"/>
      <c r="K19" s="79"/>
      <c r="L19" s="79"/>
      <c r="M19" s="79"/>
    </row>
    <row r="20" spans="1:13" x14ac:dyDescent="0.25">
      <c r="A20" s="181" t="s">
        <v>285</v>
      </c>
      <c r="B20" s="79" t="s">
        <v>293</v>
      </c>
      <c r="C20" s="79"/>
      <c r="D20" s="182"/>
      <c r="E20" s="182"/>
      <c r="F20" s="182"/>
      <c r="G20" s="182"/>
      <c r="H20" s="182"/>
      <c r="I20" s="182"/>
      <c r="J20" s="182"/>
      <c r="K20" s="182"/>
      <c r="L20" s="182"/>
      <c r="M20" s="182"/>
    </row>
    <row r="21" spans="1:13" x14ac:dyDescent="0.25">
      <c r="A21" s="179" t="s">
        <v>689</v>
      </c>
      <c r="B21" s="79" t="s">
        <v>294</v>
      </c>
      <c r="C21" s="79"/>
      <c r="D21" s="180"/>
      <c r="E21" s="180"/>
      <c r="F21" s="180"/>
      <c r="G21" s="180"/>
      <c r="H21" s="180"/>
      <c r="I21" s="180"/>
      <c r="J21" s="180"/>
      <c r="K21" s="180"/>
      <c r="L21" s="180"/>
      <c r="M21" s="180"/>
    </row>
    <row r="22" spans="1:13" x14ac:dyDescent="0.25">
      <c r="A22" s="28"/>
      <c r="C22" s="28"/>
      <c r="D22" s="114" t="s">
        <v>724</v>
      </c>
      <c r="E22" s="114"/>
      <c r="F22" s="114"/>
      <c r="G22" s="114"/>
      <c r="H22" s="114"/>
      <c r="I22" s="114"/>
      <c r="J22" s="114"/>
    </row>
    <row r="23" spans="1:13" ht="13" x14ac:dyDescent="0.3">
      <c r="A23" s="28"/>
      <c r="B23" s="84" t="str">
        <f>HYPERLINK("#'Factor List'!A1","Back to Factor List")</f>
        <v>Back to Factor List</v>
      </c>
      <c r="C23" s="28"/>
      <c r="D23" s="114" t="s">
        <v>725</v>
      </c>
      <c r="E23" s="114"/>
      <c r="F23" s="114"/>
      <c r="G23" s="115"/>
      <c r="H23" s="116"/>
      <c r="I23" s="114"/>
      <c r="J23" s="114"/>
    </row>
    <row r="24" spans="1:13" x14ac:dyDescent="0.25">
      <c r="A24" s="28"/>
      <c r="B24" s="84" t="str">
        <f>HYPERLINK("#'Assumptions'!A1","Assumptions")</f>
        <v>Assumptions</v>
      </c>
      <c r="C24" s="28"/>
      <c r="D24" s="28"/>
      <c r="E24" s="28"/>
      <c r="F24" s="28"/>
      <c r="G24" s="28"/>
      <c r="H24" s="28"/>
      <c r="I24" s="28"/>
    </row>
    <row r="26" spans="1:13" ht="13.5" thickBot="1" x14ac:dyDescent="0.3">
      <c r="A26" s="183" t="s">
        <v>722</v>
      </c>
      <c r="B26" s="184">
        <v>0</v>
      </c>
      <c r="C26" s="184">
        <v>1</v>
      </c>
      <c r="D26" s="184">
        <v>2</v>
      </c>
      <c r="E26" s="184">
        <v>3</v>
      </c>
      <c r="F26" s="184">
        <v>4</v>
      </c>
      <c r="G26" s="184">
        <v>5</v>
      </c>
      <c r="H26" s="184">
        <v>6</v>
      </c>
      <c r="I26" s="184">
        <v>7</v>
      </c>
      <c r="J26" s="184">
        <v>8</v>
      </c>
      <c r="K26" s="184">
        <v>9</v>
      </c>
      <c r="L26" s="184">
        <v>10</v>
      </c>
      <c r="M26" s="184">
        <v>11</v>
      </c>
    </row>
    <row r="27" spans="1:13" ht="13" thickBot="1" x14ac:dyDescent="0.3">
      <c r="A27" s="74" t="s">
        <v>726</v>
      </c>
      <c r="B27" s="122">
        <v>28.2</v>
      </c>
      <c r="C27" s="118"/>
      <c r="D27" s="118"/>
      <c r="E27" s="118"/>
      <c r="F27" s="118"/>
      <c r="G27" s="118"/>
      <c r="H27" s="75"/>
      <c r="I27" s="75"/>
      <c r="J27" s="75"/>
      <c r="K27" s="75"/>
      <c r="L27" s="75"/>
      <c r="M27" s="75"/>
    </row>
    <row r="28" spans="1:13" ht="13" thickBot="1" x14ac:dyDescent="0.3">
      <c r="A28" s="74">
        <v>48</v>
      </c>
      <c r="B28" s="122">
        <v>28.2</v>
      </c>
      <c r="C28" s="117">
        <v>28.2</v>
      </c>
      <c r="D28" s="117">
        <v>28.2</v>
      </c>
      <c r="E28" s="117">
        <v>28.2</v>
      </c>
      <c r="F28" s="117">
        <v>28.2</v>
      </c>
      <c r="G28" s="117">
        <v>28.2</v>
      </c>
      <c r="H28" s="75">
        <v>27.5</v>
      </c>
      <c r="I28" s="75">
        <v>27.466666666666669</v>
      </c>
      <c r="J28" s="75">
        <v>27.433333333333337</v>
      </c>
      <c r="K28" s="75">
        <v>27.400000000000006</v>
      </c>
      <c r="L28" s="75">
        <v>27.366666666666674</v>
      </c>
      <c r="M28" s="75">
        <v>27.333333333333343</v>
      </c>
    </row>
    <row r="29" spans="1:13" x14ac:dyDescent="0.25">
      <c r="A29" s="74">
        <v>49</v>
      </c>
      <c r="B29" s="75">
        <v>27.3</v>
      </c>
      <c r="C29" s="75">
        <v>27.266666666666666</v>
      </c>
      <c r="D29" s="75">
        <v>27.233333333333334</v>
      </c>
      <c r="E29" s="75">
        <v>27.2</v>
      </c>
      <c r="F29" s="75">
        <v>27.166666666666668</v>
      </c>
      <c r="G29" s="75">
        <v>27.133333333333333</v>
      </c>
      <c r="H29" s="75">
        <v>27.1</v>
      </c>
      <c r="I29" s="75">
        <v>27.066666666666666</v>
      </c>
      <c r="J29" s="75">
        <v>27.033333333333331</v>
      </c>
      <c r="K29" s="75">
        <v>27</v>
      </c>
      <c r="L29" s="75">
        <v>26.966666666666665</v>
      </c>
      <c r="M29" s="75">
        <v>26.933333333333334</v>
      </c>
    </row>
    <row r="30" spans="1:13" x14ac:dyDescent="0.25">
      <c r="A30" s="74">
        <v>50</v>
      </c>
      <c r="B30" s="75">
        <v>26.9</v>
      </c>
      <c r="C30" s="75">
        <v>26.858333333333331</v>
      </c>
      <c r="D30" s="75">
        <v>26.816666666666666</v>
      </c>
      <c r="E30" s="75">
        <v>26.774999999999999</v>
      </c>
      <c r="F30" s="75">
        <v>26.733333333333331</v>
      </c>
      <c r="G30" s="75">
        <v>26.691666666666666</v>
      </c>
      <c r="H30" s="75">
        <v>26.65</v>
      </c>
      <c r="I30" s="75">
        <v>26.608333333333331</v>
      </c>
      <c r="J30" s="75">
        <v>26.566666666666666</v>
      </c>
      <c r="K30" s="75">
        <v>26.524999999999999</v>
      </c>
      <c r="L30" s="75">
        <v>26.483333333333331</v>
      </c>
      <c r="M30" s="75">
        <v>26.441666666666666</v>
      </c>
    </row>
    <row r="31" spans="1:13" x14ac:dyDescent="0.25">
      <c r="A31" s="74">
        <v>51</v>
      </c>
      <c r="B31" s="75">
        <v>26.4</v>
      </c>
      <c r="C31" s="75">
        <v>26.358333333333331</v>
      </c>
      <c r="D31" s="75">
        <v>26.316666666666666</v>
      </c>
      <c r="E31" s="75">
        <v>26.274999999999999</v>
      </c>
      <c r="F31" s="75">
        <v>26.233333333333331</v>
      </c>
      <c r="G31" s="75">
        <v>26.191666666666666</v>
      </c>
      <c r="H31" s="75">
        <v>26.15</v>
      </c>
      <c r="I31" s="75">
        <v>26.108333333333331</v>
      </c>
      <c r="J31" s="75">
        <v>26.066666666666666</v>
      </c>
      <c r="K31" s="75">
        <v>26.024999999999999</v>
      </c>
      <c r="L31" s="75">
        <v>25.983333333333331</v>
      </c>
      <c r="M31" s="75">
        <v>25.941666666666666</v>
      </c>
    </row>
    <row r="32" spans="1:13" x14ac:dyDescent="0.25">
      <c r="A32" s="74">
        <v>52</v>
      </c>
      <c r="B32" s="75">
        <v>25.9</v>
      </c>
      <c r="C32" s="75">
        <v>25.858333333333331</v>
      </c>
      <c r="D32" s="75">
        <v>25.816666666666666</v>
      </c>
      <c r="E32" s="75">
        <v>25.774999999999999</v>
      </c>
      <c r="F32" s="75">
        <v>25.733333333333331</v>
      </c>
      <c r="G32" s="75">
        <v>25.691666666666666</v>
      </c>
      <c r="H32" s="75">
        <v>25.65</v>
      </c>
      <c r="I32" s="75">
        <v>25.608333333333331</v>
      </c>
      <c r="J32" s="75">
        <v>25.566666666666666</v>
      </c>
      <c r="K32" s="75">
        <v>25.524999999999999</v>
      </c>
      <c r="L32" s="75">
        <v>25.483333333333331</v>
      </c>
      <c r="M32" s="75">
        <v>25.441666666666666</v>
      </c>
    </row>
    <row r="33" spans="1:13" x14ac:dyDescent="0.25">
      <c r="A33" s="74">
        <v>53</v>
      </c>
      <c r="B33" s="75">
        <v>25.4</v>
      </c>
      <c r="C33" s="75">
        <v>25.358333333333331</v>
      </c>
      <c r="D33" s="75">
        <v>25.316666666666666</v>
      </c>
      <c r="E33" s="75">
        <v>25.274999999999999</v>
      </c>
      <c r="F33" s="75">
        <v>25.233333333333331</v>
      </c>
      <c r="G33" s="75">
        <v>25.191666666666666</v>
      </c>
      <c r="H33" s="75">
        <v>25.15</v>
      </c>
      <c r="I33" s="75">
        <v>25.108333333333331</v>
      </c>
      <c r="J33" s="75">
        <v>25.066666666666666</v>
      </c>
      <c r="K33" s="75">
        <v>25.024999999999999</v>
      </c>
      <c r="L33" s="75">
        <v>24.983333333333331</v>
      </c>
      <c r="M33" s="75">
        <v>24.941666666666666</v>
      </c>
    </row>
    <row r="34" spans="1:13" x14ac:dyDescent="0.25">
      <c r="A34" s="74">
        <v>54</v>
      </c>
      <c r="B34" s="75">
        <v>24.9</v>
      </c>
      <c r="C34" s="75">
        <v>24.849999999999998</v>
      </c>
      <c r="D34" s="75">
        <v>24.799999999999997</v>
      </c>
      <c r="E34" s="75">
        <v>24.75</v>
      </c>
      <c r="F34" s="75">
        <v>24.7</v>
      </c>
      <c r="G34" s="75">
        <v>24.65</v>
      </c>
      <c r="H34" s="75">
        <v>24.6</v>
      </c>
      <c r="I34" s="75">
        <v>24.55</v>
      </c>
      <c r="J34" s="75">
        <v>24.5</v>
      </c>
      <c r="K34" s="75">
        <v>24.45</v>
      </c>
      <c r="L34" s="75">
        <v>24.4</v>
      </c>
      <c r="M34" s="75">
        <v>24.35</v>
      </c>
    </row>
    <row r="35" spans="1:13" x14ac:dyDescent="0.25">
      <c r="A35" s="74">
        <v>55</v>
      </c>
      <c r="B35" s="75">
        <v>24.3</v>
      </c>
      <c r="C35" s="75">
        <v>24.25</v>
      </c>
      <c r="D35" s="75">
        <v>24.2</v>
      </c>
      <c r="E35" s="75">
        <v>24.15</v>
      </c>
      <c r="F35" s="75">
        <v>24.1</v>
      </c>
      <c r="G35" s="75">
        <v>24.05</v>
      </c>
      <c r="H35" s="75">
        <v>24</v>
      </c>
      <c r="I35" s="75">
        <v>23.95</v>
      </c>
      <c r="J35" s="75">
        <v>23.9</v>
      </c>
      <c r="K35" s="75">
        <v>23.85</v>
      </c>
      <c r="L35" s="75">
        <v>23.8</v>
      </c>
      <c r="M35" s="75">
        <v>23.75</v>
      </c>
    </row>
    <row r="36" spans="1:13" x14ac:dyDescent="0.25">
      <c r="A36" s="74">
        <v>56</v>
      </c>
      <c r="B36" s="75">
        <v>23.7</v>
      </c>
      <c r="C36" s="75">
        <v>23.65</v>
      </c>
      <c r="D36" s="75">
        <v>23.6</v>
      </c>
      <c r="E36" s="75">
        <v>23.55</v>
      </c>
      <c r="F36" s="75">
        <v>23.5</v>
      </c>
      <c r="G36" s="75">
        <v>23.45</v>
      </c>
      <c r="H36" s="75">
        <v>23.4</v>
      </c>
      <c r="I36" s="75">
        <v>23.35</v>
      </c>
      <c r="J36" s="75">
        <v>23.3</v>
      </c>
      <c r="K36" s="75">
        <v>23.25</v>
      </c>
      <c r="L36" s="75">
        <v>23.200000000000003</v>
      </c>
      <c r="M36" s="75">
        <v>23.150000000000002</v>
      </c>
    </row>
    <row r="37" spans="1:13" x14ac:dyDescent="0.25">
      <c r="A37" s="74">
        <v>57</v>
      </c>
      <c r="B37" s="75">
        <v>23.1</v>
      </c>
      <c r="C37" s="75">
        <v>23.05</v>
      </c>
      <c r="D37" s="75">
        <v>23</v>
      </c>
      <c r="E37" s="75">
        <v>22.950000000000003</v>
      </c>
      <c r="F37" s="75">
        <v>22.900000000000002</v>
      </c>
      <c r="G37" s="75">
        <v>22.85</v>
      </c>
      <c r="H37" s="75">
        <v>22.8</v>
      </c>
      <c r="I37" s="75">
        <v>22.75</v>
      </c>
      <c r="J37" s="75">
        <v>22.7</v>
      </c>
      <c r="K37" s="75">
        <v>22.65</v>
      </c>
      <c r="L37" s="75">
        <v>22.6</v>
      </c>
      <c r="M37" s="75">
        <v>22.55</v>
      </c>
    </row>
    <row r="38" spans="1:13" x14ac:dyDescent="0.25">
      <c r="A38" s="74">
        <v>58</v>
      </c>
      <c r="B38" s="75">
        <v>22.5</v>
      </c>
      <c r="C38" s="75">
        <v>22.45</v>
      </c>
      <c r="D38" s="75">
        <v>22.4</v>
      </c>
      <c r="E38" s="75">
        <v>22.35</v>
      </c>
      <c r="F38" s="75">
        <v>22.3</v>
      </c>
      <c r="G38" s="75">
        <v>22.25</v>
      </c>
      <c r="H38" s="75">
        <v>22.2</v>
      </c>
      <c r="I38" s="75">
        <v>22.15</v>
      </c>
      <c r="J38" s="75">
        <v>22.099999999999998</v>
      </c>
      <c r="K38" s="75">
        <v>22.049999999999997</v>
      </c>
      <c r="L38" s="75">
        <v>22</v>
      </c>
      <c r="M38" s="75">
        <v>21.95</v>
      </c>
    </row>
    <row r="39" spans="1:13" x14ac:dyDescent="0.25">
      <c r="A39" s="74">
        <v>59</v>
      </c>
      <c r="B39" s="75">
        <v>21.9</v>
      </c>
      <c r="C39" s="75">
        <v>21.858333333333331</v>
      </c>
      <c r="D39" s="75">
        <v>21.816666666666666</v>
      </c>
      <c r="E39" s="75">
        <v>21.774999999999999</v>
      </c>
      <c r="F39" s="75">
        <v>21.733333333333331</v>
      </c>
      <c r="G39" s="75">
        <v>21.691666666666666</v>
      </c>
      <c r="H39" s="75">
        <v>21.65</v>
      </c>
      <c r="I39" s="75">
        <v>21.608333333333331</v>
      </c>
      <c r="J39" s="75">
        <v>21.566666666666666</v>
      </c>
      <c r="K39" s="75">
        <v>21.524999999999999</v>
      </c>
      <c r="L39" s="75">
        <v>21.483333333333331</v>
      </c>
      <c r="M39" s="75">
        <v>21.441666666666666</v>
      </c>
    </row>
    <row r="40" spans="1:13" x14ac:dyDescent="0.25">
      <c r="A40" s="74">
        <v>60</v>
      </c>
      <c r="B40" s="75">
        <v>21.4</v>
      </c>
      <c r="C40" s="75">
        <v>21.341666666666665</v>
      </c>
      <c r="D40" s="75">
        <v>21.283333333333331</v>
      </c>
      <c r="E40" s="75">
        <v>21.224999999999998</v>
      </c>
      <c r="F40" s="75">
        <v>21.166666666666664</v>
      </c>
      <c r="G40" s="75">
        <v>21.108333333333331</v>
      </c>
      <c r="H40" s="75">
        <v>21.049999999999997</v>
      </c>
      <c r="I40" s="75">
        <v>20.991666666666667</v>
      </c>
      <c r="J40" s="75">
        <v>20.933333333333334</v>
      </c>
      <c r="K40" s="75">
        <v>20.875</v>
      </c>
      <c r="L40" s="75">
        <v>20.816666666666666</v>
      </c>
      <c r="M40" s="75">
        <v>20.758333333333333</v>
      </c>
    </row>
    <row r="41" spans="1:13" x14ac:dyDescent="0.25">
      <c r="A41" s="74">
        <v>61</v>
      </c>
      <c r="B41" s="75">
        <v>20.7</v>
      </c>
      <c r="C41" s="75">
        <v>20.65</v>
      </c>
      <c r="D41" s="75">
        <v>20.6</v>
      </c>
      <c r="E41" s="75">
        <v>20.55</v>
      </c>
      <c r="F41" s="75">
        <v>20.5</v>
      </c>
      <c r="G41" s="75">
        <v>20.45</v>
      </c>
      <c r="H41" s="75">
        <v>20.399999999999999</v>
      </c>
      <c r="I41" s="75">
        <v>20.350000000000001</v>
      </c>
      <c r="J41" s="75">
        <v>20.3</v>
      </c>
      <c r="K41" s="75">
        <v>20.25</v>
      </c>
      <c r="L41" s="75">
        <v>20.200000000000003</v>
      </c>
      <c r="M41" s="75">
        <v>20.150000000000002</v>
      </c>
    </row>
    <row r="42" spans="1:13" x14ac:dyDescent="0.25">
      <c r="A42" s="74">
        <v>62</v>
      </c>
      <c r="B42" s="75">
        <v>20.100000000000001</v>
      </c>
      <c r="C42" s="75">
        <v>20.05</v>
      </c>
      <c r="D42" s="75">
        <v>20</v>
      </c>
      <c r="E42" s="75">
        <v>19.950000000000003</v>
      </c>
      <c r="F42" s="75">
        <v>19.900000000000002</v>
      </c>
      <c r="G42" s="75">
        <v>19.850000000000001</v>
      </c>
      <c r="H42" s="75">
        <v>19.8</v>
      </c>
      <c r="I42" s="75">
        <v>19.75</v>
      </c>
      <c r="J42" s="75">
        <v>19.7</v>
      </c>
      <c r="K42" s="75">
        <v>19.649999999999999</v>
      </c>
      <c r="L42" s="75">
        <v>19.600000000000001</v>
      </c>
      <c r="M42" s="75">
        <v>19.55</v>
      </c>
    </row>
    <row r="43" spans="1:13" x14ac:dyDescent="0.25">
      <c r="A43" s="74">
        <v>63</v>
      </c>
      <c r="B43" s="75">
        <v>19.5</v>
      </c>
      <c r="C43" s="75">
        <v>19.441666666666666</v>
      </c>
      <c r="D43" s="75">
        <v>19.383333333333333</v>
      </c>
      <c r="E43" s="75">
        <v>19.324999999999999</v>
      </c>
      <c r="F43" s="75">
        <v>19.266666666666666</v>
      </c>
      <c r="G43" s="75">
        <v>19.208333333333332</v>
      </c>
      <c r="H43" s="75">
        <v>19.149999999999999</v>
      </c>
      <c r="I43" s="75">
        <v>19.091666666666669</v>
      </c>
      <c r="J43" s="75">
        <v>19.033333333333335</v>
      </c>
      <c r="K43" s="75">
        <v>18.975000000000001</v>
      </c>
      <c r="L43" s="75">
        <v>18.916666666666668</v>
      </c>
      <c r="M43" s="75">
        <v>18.858333333333334</v>
      </c>
    </row>
    <row r="44" spans="1:13" x14ac:dyDescent="0.25">
      <c r="A44" s="74">
        <v>64</v>
      </c>
      <c r="B44" s="75">
        <v>18.8</v>
      </c>
      <c r="C44" s="75">
        <v>18.75</v>
      </c>
      <c r="D44" s="75">
        <v>18.7</v>
      </c>
      <c r="E44" s="75">
        <v>18.649999999999999</v>
      </c>
      <c r="F44" s="75">
        <v>18.600000000000001</v>
      </c>
      <c r="G44" s="75">
        <v>18.55</v>
      </c>
      <c r="H44" s="75">
        <v>18.5</v>
      </c>
      <c r="I44" s="75">
        <v>18.45</v>
      </c>
      <c r="J44" s="75">
        <v>18.399999999999999</v>
      </c>
      <c r="K44" s="75">
        <v>18.350000000000001</v>
      </c>
      <c r="L44" s="75">
        <v>18.3</v>
      </c>
      <c r="M44" s="75">
        <v>18.25</v>
      </c>
    </row>
    <row r="45" spans="1:13" x14ac:dyDescent="0.25">
      <c r="A45" s="74">
        <v>65</v>
      </c>
      <c r="B45" s="75">
        <v>18.2</v>
      </c>
      <c r="C45" s="75">
        <v>18.149999999999999</v>
      </c>
      <c r="D45" s="75">
        <v>18.100000000000001</v>
      </c>
      <c r="E45" s="75">
        <v>18.05</v>
      </c>
      <c r="F45" s="75">
        <v>18</v>
      </c>
      <c r="G45" s="75">
        <v>17.95</v>
      </c>
      <c r="H45" s="75">
        <v>17.899999999999999</v>
      </c>
      <c r="I45" s="75">
        <v>17.850000000000001</v>
      </c>
      <c r="J45" s="75">
        <v>17.8</v>
      </c>
      <c r="K45" s="75">
        <v>17.75</v>
      </c>
      <c r="L45" s="75">
        <v>17.700000000000003</v>
      </c>
      <c r="M45" s="75">
        <v>17.650000000000002</v>
      </c>
    </row>
    <row r="46" spans="1:13" x14ac:dyDescent="0.25">
      <c r="A46" s="74">
        <v>66</v>
      </c>
      <c r="B46" s="75">
        <v>17.600000000000001</v>
      </c>
      <c r="C46" s="75">
        <v>17.541666666666668</v>
      </c>
      <c r="D46" s="75">
        <v>17.483333333333334</v>
      </c>
      <c r="E46" s="75">
        <v>17.425000000000001</v>
      </c>
      <c r="F46" s="75">
        <v>17.366666666666667</v>
      </c>
      <c r="G46" s="75">
        <v>17.308333333333334</v>
      </c>
      <c r="H46" s="75">
        <v>17.25</v>
      </c>
      <c r="I46" s="75">
        <v>17.191666666666666</v>
      </c>
      <c r="J46" s="75">
        <v>17.133333333333333</v>
      </c>
      <c r="K46" s="75">
        <v>17.074999999999999</v>
      </c>
      <c r="L46" s="75">
        <v>17.016666666666666</v>
      </c>
      <c r="M46" s="75">
        <v>16.958333333333332</v>
      </c>
    </row>
    <row r="47" spans="1:13" x14ac:dyDescent="0.25">
      <c r="A47" s="74">
        <v>67</v>
      </c>
      <c r="B47" s="75">
        <v>16.899999999999999</v>
      </c>
      <c r="C47" s="75">
        <v>16.849999999999998</v>
      </c>
      <c r="D47" s="75">
        <v>16.799999999999997</v>
      </c>
      <c r="E47" s="75">
        <v>16.75</v>
      </c>
      <c r="F47" s="75">
        <v>16.7</v>
      </c>
      <c r="G47" s="75">
        <v>16.649999999999999</v>
      </c>
      <c r="H47" s="75">
        <v>16.600000000000001</v>
      </c>
      <c r="I47" s="75">
        <v>16.55</v>
      </c>
      <c r="J47" s="75">
        <v>16.5</v>
      </c>
      <c r="K47" s="75">
        <v>16.45</v>
      </c>
      <c r="L47" s="75">
        <v>16.399999999999999</v>
      </c>
      <c r="M47" s="75">
        <v>16.350000000000001</v>
      </c>
    </row>
    <row r="48" spans="1:13" x14ac:dyDescent="0.25">
      <c r="A48" s="74">
        <v>68</v>
      </c>
      <c r="B48" s="75">
        <v>16.3</v>
      </c>
      <c r="C48" s="75">
        <v>16.241666666666667</v>
      </c>
      <c r="D48" s="75">
        <v>16.183333333333334</v>
      </c>
      <c r="E48" s="75">
        <v>16.125</v>
      </c>
      <c r="F48" s="75">
        <v>16.066666666666666</v>
      </c>
      <c r="G48" s="75">
        <v>16.008333333333333</v>
      </c>
      <c r="H48" s="75">
        <v>15.95</v>
      </c>
      <c r="I48" s="75">
        <v>15.891666666666667</v>
      </c>
      <c r="J48" s="75">
        <v>15.833333333333334</v>
      </c>
      <c r="K48" s="75">
        <v>15.775</v>
      </c>
      <c r="L48" s="75">
        <v>15.716666666666667</v>
      </c>
      <c r="M48" s="75">
        <v>15.658333333333333</v>
      </c>
    </row>
    <row r="49" spans="1:13" x14ac:dyDescent="0.25">
      <c r="A49" s="74">
        <v>69</v>
      </c>
      <c r="B49" s="75">
        <v>15.6</v>
      </c>
      <c r="C49" s="75">
        <v>15.549999999999999</v>
      </c>
      <c r="D49" s="75">
        <v>15.5</v>
      </c>
      <c r="E49" s="75">
        <v>15.45</v>
      </c>
      <c r="F49" s="75">
        <v>15.4</v>
      </c>
      <c r="G49" s="75">
        <v>15.35</v>
      </c>
      <c r="H49" s="75">
        <v>15.3</v>
      </c>
      <c r="I49" s="75">
        <v>15.25</v>
      </c>
      <c r="J49" s="75">
        <v>15.2</v>
      </c>
      <c r="K49" s="75">
        <v>15.15</v>
      </c>
      <c r="L49" s="75">
        <v>15.1</v>
      </c>
      <c r="M49" s="75">
        <v>15.05</v>
      </c>
    </row>
    <row r="50" spans="1:13" x14ac:dyDescent="0.25">
      <c r="A50" s="74">
        <v>70</v>
      </c>
      <c r="B50" s="75">
        <v>15</v>
      </c>
      <c r="C50" s="75">
        <v>14.941666666666666</v>
      </c>
      <c r="D50" s="75">
        <v>14.883333333333333</v>
      </c>
      <c r="E50" s="75">
        <v>14.824999999999999</v>
      </c>
      <c r="F50" s="75">
        <v>14.766666666666667</v>
      </c>
      <c r="G50" s="75">
        <v>14.708333333333334</v>
      </c>
      <c r="H50" s="75">
        <v>14.65</v>
      </c>
      <c r="I50" s="75">
        <v>14.591666666666667</v>
      </c>
      <c r="J50" s="75">
        <v>14.533333333333333</v>
      </c>
      <c r="K50" s="75">
        <v>14.475000000000001</v>
      </c>
      <c r="L50" s="75">
        <v>14.416666666666668</v>
      </c>
      <c r="M50" s="75">
        <v>14.358333333333334</v>
      </c>
    </row>
    <row r="51" spans="1:13" x14ac:dyDescent="0.25">
      <c r="A51" s="74">
        <v>71</v>
      </c>
      <c r="B51" s="75">
        <v>14.3</v>
      </c>
      <c r="C51" s="75">
        <v>14.25</v>
      </c>
      <c r="D51" s="75">
        <v>14.200000000000001</v>
      </c>
      <c r="E51" s="75">
        <v>14.15</v>
      </c>
      <c r="F51" s="75">
        <v>14.1</v>
      </c>
      <c r="G51" s="75">
        <v>14.05</v>
      </c>
      <c r="H51" s="75">
        <v>14</v>
      </c>
      <c r="I51" s="75">
        <v>13.95</v>
      </c>
      <c r="J51" s="75">
        <v>13.9</v>
      </c>
      <c r="K51" s="75">
        <v>13.85</v>
      </c>
      <c r="L51" s="75">
        <v>13.799999999999999</v>
      </c>
      <c r="M51" s="75">
        <v>13.75</v>
      </c>
    </row>
    <row r="52" spans="1:13" x14ac:dyDescent="0.25">
      <c r="A52" s="74">
        <v>72</v>
      </c>
      <c r="B52" s="75">
        <v>13.7</v>
      </c>
      <c r="C52" s="75">
        <v>13.641666666666666</v>
      </c>
      <c r="D52" s="75">
        <v>13.583333333333332</v>
      </c>
      <c r="E52" s="75">
        <v>13.524999999999999</v>
      </c>
      <c r="F52" s="75">
        <v>13.466666666666667</v>
      </c>
      <c r="G52" s="75">
        <v>13.408333333333333</v>
      </c>
      <c r="H52" s="75">
        <v>13.35</v>
      </c>
      <c r="I52" s="75">
        <v>13.291666666666666</v>
      </c>
      <c r="J52" s="75">
        <v>13.233333333333333</v>
      </c>
      <c r="K52" s="75">
        <v>13.175000000000001</v>
      </c>
      <c r="L52" s="75">
        <v>13.116666666666667</v>
      </c>
      <c r="M52" s="75">
        <v>13.058333333333334</v>
      </c>
    </row>
    <row r="53" spans="1:13" x14ac:dyDescent="0.25">
      <c r="A53" s="74">
        <v>73</v>
      </c>
      <c r="B53" s="75">
        <v>13</v>
      </c>
      <c r="C53" s="75">
        <v>12.95</v>
      </c>
      <c r="D53" s="75">
        <v>12.9</v>
      </c>
      <c r="E53" s="75">
        <v>12.85</v>
      </c>
      <c r="F53" s="75">
        <v>12.8</v>
      </c>
      <c r="G53" s="75">
        <v>12.75</v>
      </c>
      <c r="H53" s="75">
        <v>12.7</v>
      </c>
      <c r="I53" s="75">
        <v>12.65</v>
      </c>
      <c r="J53" s="75">
        <v>12.6</v>
      </c>
      <c r="K53" s="75">
        <v>12.55</v>
      </c>
      <c r="L53" s="75">
        <v>12.5</v>
      </c>
      <c r="M53" s="75">
        <v>12.450000000000001</v>
      </c>
    </row>
    <row r="54" spans="1:13" x14ac:dyDescent="0.25">
      <c r="A54" s="74">
        <v>74</v>
      </c>
      <c r="B54" s="75">
        <v>12.4</v>
      </c>
      <c r="C54" s="75">
        <v>12.35</v>
      </c>
      <c r="D54" s="75">
        <v>12.3</v>
      </c>
      <c r="E54" s="75">
        <v>12.25</v>
      </c>
      <c r="F54" s="75">
        <v>12.200000000000001</v>
      </c>
      <c r="G54" s="75">
        <v>12.15</v>
      </c>
      <c r="H54" s="75">
        <v>12.100000000000001</v>
      </c>
      <c r="I54" s="75">
        <v>12.05</v>
      </c>
      <c r="J54" s="75">
        <v>12</v>
      </c>
      <c r="K54" s="75">
        <v>11.950000000000001</v>
      </c>
      <c r="L54" s="75">
        <v>11.9</v>
      </c>
      <c r="M54" s="75">
        <v>11.850000000000001</v>
      </c>
    </row>
    <row r="55" spans="1:13" x14ac:dyDescent="0.25">
      <c r="A55" s="74">
        <v>75</v>
      </c>
      <c r="B55" s="75">
        <v>11.8</v>
      </c>
      <c r="C55" s="75"/>
      <c r="D55" s="75"/>
      <c r="E55" s="75"/>
      <c r="F55" s="75"/>
      <c r="G55" s="75"/>
      <c r="H55" s="75"/>
      <c r="I55" s="75"/>
      <c r="J55" s="75"/>
      <c r="K55" s="75"/>
      <c r="L55" s="75"/>
      <c r="M55" s="75"/>
    </row>
  </sheetData>
  <sheetProtection algorithmName="SHA-512" hashValue="WSY1vrp4tQrCRyVU0KllZ7fWdoXUA+TN5r7fTDZfpku4OlwcXv+TJLhP509yvOlrJFT5w0aVH5n+SsYePVuCVg==" saltValue="RyDCSnpexa3wrqYwIuRmZA==" spinCount="100000" sheet="1" objects="1" scenarios="1"/>
  <conditionalFormatting sqref="D6:M19">
    <cfRule type="expression" dxfId="669" priority="47" stopIfTrue="1">
      <formula>MOD(ROW(),2)=0</formula>
    </cfRule>
    <cfRule type="expression" dxfId="668" priority="48" stopIfTrue="1">
      <formula>MOD(ROW(),2)&lt;&gt;0</formula>
    </cfRule>
  </conditionalFormatting>
  <conditionalFormatting sqref="A28:A40">
    <cfRule type="expression" dxfId="667" priority="39" stopIfTrue="1">
      <formula>MOD(ROW(),2)=0</formula>
    </cfRule>
    <cfRule type="expression" dxfId="666" priority="40" stopIfTrue="1">
      <formula>MOD(ROW(),2)&lt;&gt;0</formula>
    </cfRule>
  </conditionalFormatting>
  <conditionalFormatting sqref="A41:A52">
    <cfRule type="expression" dxfId="665" priority="35" stopIfTrue="1">
      <formula>MOD(ROW(),2)=0</formula>
    </cfRule>
    <cfRule type="expression" dxfId="664" priority="36" stopIfTrue="1">
      <formula>MOD(ROW(),2)&lt;&gt;0</formula>
    </cfRule>
  </conditionalFormatting>
  <conditionalFormatting sqref="B41:M52">
    <cfRule type="expression" dxfId="663" priority="37" stopIfTrue="1">
      <formula>MOD(ROW(),2)=0</formula>
    </cfRule>
    <cfRule type="expression" dxfId="662" priority="38" stopIfTrue="1">
      <formula>MOD(ROW(),2)&lt;&gt;0</formula>
    </cfRule>
  </conditionalFormatting>
  <conditionalFormatting sqref="A53:A55">
    <cfRule type="expression" dxfId="661" priority="31" stopIfTrue="1">
      <formula>MOD(ROW(),2)=0</formula>
    </cfRule>
    <cfRule type="expression" dxfId="660" priority="32" stopIfTrue="1">
      <formula>MOD(ROW(),2)&lt;&gt;0</formula>
    </cfRule>
  </conditionalFormatting>
  <conditionalFormatting sqref="B53:M55">
    <cfRule type="expression" dxfId="659" priority="33" stopIfTrue="1">
      <formula>MOD(ROW(),2)=0</formula>
    </cfRule>
    <cfRule type="expression" dxfId="658" priority="34" stopIfTrue="1">
      <formula>MOD(ROW(),2)&lt;&gt;0</formula>
    </cfRule>
  </conditionalFormatting>
  <conditionalFormatting sqref="A27">
    <cfRule type="expression" dxfId="657" priority="27" stopIfTrue="1">
      <formula>MOD(ROW(),2)=0</formula>
    </cfRule>
    <cfRule type="expression" dxfId="656" priority="28" stopIfTrue="1">
      <formula>MOD(ROW(),2)&lt;&gt;0</formula>
    </cfRule>
  </conditionalFormatting>
  <conditionalFormatting sqref="B29:M40">
    <cfRule type="expression" dxfId="655" priority="41" stopIfTrue="1">
      <formula>MOD(ROW(),2)=0</formula>
    </cfRule>
    <cfRule type="expression" dxfId="654" priority="42" stopIfTrue="1">
      <formula>MOD(ROW(),2)&lt;&gt;0</formula>
    </cfRule>
  </conditionalFormatting>
  <conditionalFormatting sqref="B6:C16">
    <cfRule type="expression" dxfId="653" priority="9" stopIfTrue="1">
      <formula>MOD(ROW(),2)=0</formula>
    </cfRule>
    <cfRule type="expression" dxfId="652" priority="10" stopIfTrue="1">
      <formula>MOD(ROW(),2)&lt;&gt;0</formula>
    </cfRule>
  </conditionalFormatting>
  <conditionalFormatting sqref="B18:C18 B17">
    <cfRule type="expression" dxfId="651" priority="11" stopIfTrue="1">
      <formula>MOD(ROW(),2)=0</formula>
    </cfRule>
    <cfRule type="expression" dxfId="650" priority="12" stopIfTrue="1">
      <formula>MOD(ROW(),2)&lt;&gt;0</formula>
    </cfRule>
  </conditionalFormatting>
  <conditionalFormatting sqref="C17">
    <cfRule type="expression" dxfId="649" priority="7" stopIfTrue="1">
      <formula>MOD(ROW(),2)=0</formula>
    </cfRule>
    <cfRule type="expression" dxfId="648" priority="8" stopIfTrue="1">
      <formula>MOD(ROW(),2)&lt;&gt;0</formula>
    </cfRule>
  </conditionalFormatting>
  <conditionalFormatting sqref="B20:B21">
    <cfRule type="expression" dxfId="647" priority="3" stopIfTrue="1">
      <formula>MOD(ROW(),2)=0</formula>
    </cfRule>
    <cfRule type="expression" dxfId="646" priority="4" stopIfTrue="1">
      <formula>MOD(ROW(),2)&lt;&gt;0</formula>
    </cfRule>
  </conditionalFormatting>
  <conditionalFormatting sqref="C19:C21">
    <cfRule type="expression" dxfId="645" priority="5" stopIfTrue="1">
      <formula>MOD(ROW(),2)=0</formula>
    </cfRule>
    <cfRule type="expression" dxfId="644" priority="6" stopIfTrue="1">
      <formula>MOD(ROW(),2)&lt;&gt;0</formula>
    </cfRule>
  </conditionalFormatting>
  <conditionalFormatting sqref="B19">
    <cfRule type="expression" dxfId="643" priority="1" stopIfTrue="1">
      <formula>MOD(ROW(),2)=0</formula>
    </cfRule>
    <cfRule type="expression" dxfId="642" priority="2" stopIfTrue="1">
      <formula>MOD(ROW(),2)&lt;&gt;0</formula>
    </cfRule>
  </conditionalFormatting>
  <hyperlinks>
    <hyperlink ref="B24" location="Assumptions!A1" display="Assumptions" xr:uid="{32FCECFB-09FD-4F38-B537-14FAB589918F}"/>
  </hyperlinks>
  <pageMargins left="0.7" right="0.7" top="0.75" bottom="0.75" header="0.3" footer="0.3"/>
  <pageSetup paperSize="9" orientation="portrait" horizontalDpi="1200" verticalDpi="1200" r:id="rId1"/>
  <headerFooter>
    <oddHeader>&amp;L&amp;Z&amp;F  [&amp;A]</oddHeader>
    <oddFooter>&amp;LPage &amp;P of &amp;N&amp;R&amp;T &amp;D</odd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codeName="Sheet11"/>
  <dimension ref="A1:R42"/>
  <sheetViews>
    <sheetView showGridLines="0" zoomScale="85" zoomScaleNormal="85" workbookViewId="0">
      <selection activeCell="A4" sqref="A4"/>
    </sheetView>
  </sheetViews>
  <sheetFormatPr defaultColWidth="10" defaultRowHeight="12.5" x14ac:dyDescent="0.25"/>
  <cols>
    <col min="1" max="1" width="31.54296875" style="28" customWidth="1"/>
    <col min="2" max="2" width="22.6328125" style="28" customWidth="1"/>
    <col min="3" max="16384" width="10" style="28"/>
  </cols>
  <sheetData>
    <row r="1" spans="1:17" ht="20" x14ac:dyDescent="0.4">
      <c r="A1" s="40" t="s">
        <v>0</v>
      </c>
      <c r="B1" s="41"/>
      <c r="C1" s="41"/>
      <c r="D1" s="41"/>
      <c r="E1" s="41"/>
      <c r="F1" s="41"/>
      <c r="G1" s="41"/>
      <c r="H1" s="41"/>
      <c r="I1" s="41"/>
      <c r="J1" s="41"/>
      <c r="K1" s="131"/>
      <c r="L1" s="41"/>
      <c r="M1" s="41"/>
    </row>
    <row r="2" spans="1:17" ht="15.5" x14ac:dyDescent="0.35">
      <c r="A2" s="42" t="str">
        <f>IF(title="&gt; Enter workbook title here","Enter workbook title in Cover sheet",title)</f>
        <v>Police_S - Consolidated Factor Spreadsheet</v>
      </c>
      <c r="B2" s="43"/>
      <c r="C2" s="43"/>
      <c r="D2" s="43"/>
      <c r="E2" s="43"/>
      <c r="F2" s="43"/>
      <c r="G2" s="43"/>
      <c r="H2" s="43"/>
      <c r="I2" s="43"/>
      <c r="J2" s="43"/>
      <c r="K2" s="43"/>
      <c r="L2" s="43"/>
      <c r="M2" s="43"/>
    </row>
    <row r="3" spans="1:17" ht="15.5" x14ac:dyDescent="0.35">
      <c r="A3" s="156" t="str">
        <f>TABLE_FACTOR_TYPE_1&amp;" - x-"&amp;TABLE_SERIES_NUMBER_1</f>
        <v>Commutation - x-505A</v>
      </c>
      <c r="B3" s="43"/>
      <c r="C3" s="43"/>
      <c r="D3" s="43"/>
      <c r="E3" s="43"/>
      <c r="F3" s="43"/>
      <c r="G3" s="43"/>
      <c r="H3" s="43"/>
      <c r="I3" s="43"/>
      <c r="J3" s="43"/>
      <c r="K3" s="43"/>
      <c r="L3" s="43"/>
      <c r="M3" s="43"/>
    </row>
    <row r="4" spans="1:17" x14ac:dyDescent="0.25">
      <c r="A4" s="45"/>
    </row>
    <row r="6" spans="1:17" ht="13" x14ac:dyDescent="0.3">
      <c r="A6" s="76" t="s">
        <v>606</v>
      </c>
      <c r="B6" s="78" t="s">
        <v>607</v>
      </c>
      <c r="C6" s="78"/>
      <c r="D6" s="109"/>
      <c r="E6" s="109"/>
      <c r="F6" s="109"/>
      <c r="G6" s="109"/>
      <c r="H6" s="109"/>
      <c r="I6" s="109"/>
      <c r="J6" s="109"/>
      <c r="K6" s="109"/>
      <c r="L6" s="109"/>
      <c r="M6" s="109"/>
      <c r="Q6" s="113"/>
    </row>
    <row r="7" spans="1:17" x14ac:dyDescent="0.25">
      <c r="A7" s="77" t="s">
        <v>273</v>
      </c>
      <c r="B7" s="79" t="s">
        <v>72</v>
      </c>
      <c r="C7" s="79"/>
      <c r="D7" s="109"/>
      <c r="E7" s="109"/>
      <c r="F7" s="109"/>
      <c r="G7" s="109"/>
      <c r="H7" s="109"/>
      <c r="I7" s="109"/>
      <c r="J7" s="109"/>
      <c r="K7" s="109"/>
      <c r="L7" s="109"/>
      <c r="M7" s="109"/>
    </row>
    <row r="8" spans="1:17" x14ac:dyDescent="0.25">
      <c r="A8" s="77" t="s">
        <v>274</v>
      </c>
      <c r="B8" s="79">
        <v>1987</v>
      </c>
      <c r="C8" s="79"/>
      <c r="D8" s="109"/>
      <c r="E8" s="109"/>
      <c r="F8" s="109"/>
      <c r="G8" s="109"/>
      <c r="H8" s="109"/>
      <c r="I8" s="109"/>
      <c r="J8" s="109"/>
      <c r="K8" s="109"/>
      <c r="L8" s="109"/>
      <c r="M8" s="109"/>
    </row>
    <row r="9" spans="1:17" x14ac:dyDescent="0.25">
      <c r="A9" s="77" t="s">
        <v>275</v>
      </c>
      <c r="B9" s="79" t="s">
        <v>727</v>
      </c>
      <c r="C9" s="79"/>
      <c r="D9" s="109"/>
      <c r="E9" s="109"/>
      <c r="F9" s="109"/>
      <c r="G9" s="109"/>
      <c r="H9" s="109"/>
      <c r="I9" s="109"/>
      <c r="J9" s="109"/>
      <c r="K9" s="109"/>
      <c r="L9" s="109"/>
      <c r="M9" s="109"/>
    </row>
    <row r="10" spans="1:17" ht="25" x14ac:dyDescent="0.25">
      <c r="A10" s="77" t="s">
        <v>6</v>
      </c>
      <c r="B10" s="79" t="s">
        <v>746</v>
      </c>
      <c r="C10" s="79"/>
      <c r="D10" s="109"/>
      <c r="E10" s="109"/>
      <c r="F10" s="109"/>
      <c r="G10" s="109"/>
      <c r="H10" s="109"/>
      <c r="I10" s="109"/>
      <c r="J10" s="109"/>
      <c r="K10" s="109"/>
      <c r="L10" s="109"/>
      <c r="M10" s="109"/>
    </row>
    <row r="11" spans="1:17" x14ac:dyDescent="0.25">
      <c r="A11" s="77" t="s">
        <v>276</v>
      </c>
      <c r="B11" s="79" t="s">
        <v>308</v>
      </c>
      <c r="C11" s="79"/>
      <c r="D11" s="109"/>
      <c r="E11" s="109"/>
      <c r="F11" s="109"/>
      <c r="G11" s="109"/>
      <c r="H11" s="109"/>
      <c r="I11" s="109"/>
      <c r="J11" s="109"/>
      <c r="K11" s="109"/>
      <c r="L11" s="109"/>
      <c r="M11" s="109"/>
    </row>
    <row r="12" spans="1:17" x14ac:dyDescent="0.25">
      <c r="A12" s="77" t="s">
        <v>277</v>
      </c>
      <c r="B12" s="79" t="s">
        <v>728</v>
      </c>
      <c r="C12" s="79"/>
      <c r="D12" s="109"/>
      <c r="E12" s="109"/>
      <c r="F12" s="109"/>
      <c r="G12" s="109"/>
      <c r="H12" s="109"/>
      <c r="I12" s="109"/>
      <c r="J12" s="109"/>
      <c r="K12" s="109"/>
      <c r="L12" s="109"/>
      <c r="M12" s="109"/>
    </row>
    <row r="13" spans="1:17" x14ac:dyDescent="0.25">
      <c r="A13" s="77" t="s">
        <v>614</v>
      </c>
      <c r="B13" s="79">
        <v>2</v>
      </c>
      <c r="C13" s="79"/>
      <c r="D13" s="109"/>
      <c r="E13" s="109"/>
      <c r="F13" s="109"/>
      <c r="G13" s="109"/>
      <c r="H13" s="109"/>
      <c r="I13" s="109"/>
      <c r="J13" s="109"/>
      <c r="K13" s="109"/>
      <c r="L13" s="109"/>
      <c r="M13" s="109"/>
    </row>
    <row r="14" spans="1:17" x14ac:dyDescent="0.25">
      <c r="A14" s="77" t="s">
        <v>279</v>
      </c>
      <c r="B14" s="79" t="s">
        <v>510</v>
      </c>
      <c r="C14" s="79"/>
      <c r="D14" s="109"/>
      <c r="E14" s="109"/>
      <c r="F14" s="109"/>
      <c r="G14" s="109"/>
      <c r="H14" s="109"/>
      <c r="I14" s="109"/>
      <c r="J14" s="109"/>
      <c r="K14" s="109"/>
      <c r="L14" s="109"/>
      <c r="M14" s="109"/>
    </row>
    <row r="15" spans="1:17" x14ac:dyDescent="0.25">
      <c r="A15" s="77" t="s">
        <v>617</v>
      </c>
      <c r="B15" s="79" t="s">
        <v>510</v>
      </c>
      <c r="C15" s="79"/>
      <c r="D15" s="109"/>
      <c r="E15" s="109"/>
      <c r="F15" s="109"/>
      <c r="G15" s="109"/>
      <c r="H15" s="109"/>
      <c r="I15" s="109"/>
      <c r="J15" s="109"/>
      <c r="K15" s="109"/>
      <c r="L15" s="109"/>
      <c r="M15" s="109"/>
    </row>
    <row r="16" spans="1:17" x14ac:dyDescent="0.25">
      <c r="A16" s="77" t="s">
        <v>281</v>
      </c>
      <c r="B16" s="79" t="s">
        <v>511</v>
      </c>
      <c r="C16" s="79"/>
      <c r="D16" s="109"/>
      <c r="E16" s="109"/>
      <c r="F16" s="109"/>
      <c r="G16" s="109"/>
      <c r="H16" s="109"/>
      <c r="I16" s="109"/>
      <c r="J16" s="109"/>
      <c r="K16" s="109"/>
      <c r="L16" s="109"/>
      <c r="M16" s="109"/>
    </row>
    <row r="17" spans="1:18" x14ac:dyDescent="0.25">
      <c r="A17" s="77" t="s">
        <v>282</v>
      </c>
      <c r="B17" s="203"/>
      <c r="C17" s="203"/>
      <c r="D17" s="109"/>
      <c r="E17" s="109"/>
      <c r="F17" s="109"/>
      <c r="G17" s="109"/>
      <c r="H17" s="109"/>
      <c r="I17" s="109"/>
      <c r="J17" s="109"/>
      <c r="K17" s="109"/>
      <c r="L17" s="109"/>
      <c r="M17" s="109"/>
    </row>
    <row r="18" spans="1:18" x14ac:dyDescent="0.25">
      <c r="A18" s="77" t="s">
        <v>283</v>
      </c>
      <c r="B18" s="142" t="str">
        <f>"3 April 2023"</f>
        <v>3 April 2023</v>
      </c>
      <c r="C18" s="79"/>
      <c r="D18" s="109"/>
      <c r="E18" s="109"/>
      <c r="F18" s="109"/>
      <c r="G18" s="109"/>
      <c r="H18" s="109"/>
      <c r="I18" s="109"/>
      <c r="J18" s="109"/>
      <c r="K18" s="109"/>
      <c r="L18" s="109"/>
      <c r="M18" s="109"/>
    </row>
    <row r="19" spans="1:18" x14ac:dyDescent="0.25">
      <c r="A19" s="77" t="s">
        <v>284</v>
      </c>
      <c r="B19" s="142" t="str">
        <f>"3 April 2023"</f>
        <v>3 April 2023</v>
      </c>
      <c r="C19" s="79"/>
      <c r="D19" s="109"/>
      <c r="E19" s="109"/>
      <c r="F19" s="109"/>
      <c r="G19" s="109"/>
      <c r="H19" s="109"/>
      <c r="I19" s="109"/>
      <c r="J19" s="109"/>
      <c r="K19" s="109"/>
      <c r="L19" s="109"/>
      <c r="M19" s="109"/>
    </row>
    <row r="20" spans="1:18" x14ac:dyDescent="0.25">
      <c r="A20" s="77" t="s">
        <v>285</v>
      </c>
      <c r="B20" s="79" t="s">
        <v>293</v>
      </c>
      <c r="C20" s="79"/>
      <c r="D20" s="109"/>
      <c r="E20" s="109"/>
      <c r="F20" s="109"/>
      <c r="G20" s="109"/>
      <c r="H20" s="109"/>
      <c r="I20" s="109"/>
      <c r="J20" s="109"/>
      <c r="K20" s="109"/>
      <c r="L20" s="109"/>
      <c r="M20" s="109"/>
    </row>
    <row r="21" spans="1:18" x14ac:dyDescent="0.25">
      <c r="A21" s="77" t="s">
        <v>689</v>
      </c>
      <c r="B21" s="79" t="s">
        <v>294</v>
      </c>
      <c r="C21" s="79"/>
      <c r="D21" s="109"/>
      <c r="E21" s="109"/>
      <c r="F21" s="109"/>
      <c r="G21" s="109"/>
      <c r="H21" s="109"/>
      <c r="I21" s="109"/>
      <c r="J21" s="109"/>
      <c r="K21" s="109"/>
      <c r="L21" s="109"/>
      <c r="M21" s="109"/>
    </row>
    <row r="22" spans="1:18" ht="13" x14ac:dyDescent="0.3">
      <c r="F22" s="112"/>
      <c r="G22" s="112"/>
      <c r="H22" s="112"/>
      <c r="I22" s="112"/>
      <c r="J22" s="112"/>
      <c r="K22" s="119"/>
      <c r="L22" s="120"/>
      <c r="M22" s="26"/>
      <c r="N22" s="26"/>
      <c r="O22" s="1"/>
      <c r="P22" s="121"/>
      <c r="Q22" s="26"/>
      <c r="R22" s="26"/>
    </row>
    <row r="23" spans="1:18" x14ac:dyDescent="0.25">
      <c r="B23" s="84" t="str">
        <f>HYPERLINK("#'Factor List'!A1","Back to Factor List")</f>
        <v>Back to Factor List</v>
      </c>
    </row>
    <row r="24" spans="1:18" x14ac:dyDescent="0.25">
      <c r="B24" s="84" t="str">
        <f>HYPERLINK("#'Assumptions'!A1","Assumptions")</f>
        <v>Assumptions</v>
      </c>
    </row>
    <row r="26" spans="1:18" ht="13" x14ac:dyDescent="0.25">
      <c r="A26" s="90" t="s">
        <v>722</v>
      </c>
      <c r="B26" s="90">
        <v>0</v>
      </c>
      <c r="C26" s="90">
        <v>1</v>
      </c>
      <c r="D26" s="90">
        <v>2</v>
      </c>
      <c r="E26" s="90">
        <v>3</v>
      </c>
      <c r="F26" s="90">
        <v>4</v>
      </c>
      <c r="G26" s="90">
        <v>5</v>
      </c>
      <c r="H26" s="90">
        <v>6</v>
      </c>
      <c r="I26" s="90">
        <v>7</v>
      </c>
      <c r="J26" s="90">
        <v>8</v>
      </c>
      <c r="K26" s="90">
        <v>9</v>
      </c>
      <c r="L26" s="90">
        <v>10</v>
      </c>
      <c r="M26" s="90">
        <v>11</v>
      </c>
    </row>
    <row r="27" spans="1:18" x14ac:dyDescent="0.25">
      <c r="A27" s="91">
        <v>60</v>
      </c>
      <c r="B27" s="92">
        <v>20.8</v>
      </c>
      <c r="C27" s="92">
        <v>20.75</v>
      </c>
      <c r="D27" s="92">
        <v>20.7</v>
      </c>
      <c r="E27" s="92">
        <v>20.65</v>
      </c>
      <c r="F27" s="92">
        <v>20.599999999999998</v>
      </c>
      <c r="G27" s="92">
        <v>20.549999999999997</v>
      </c>
      <c r="H27" s="92">
        <v>20.499999999999996</v>
      </c>
      <c r="I27" s="92">
        <v>20.449999999999996</v>
      </c>
      <c r="J27" s="92">
        <v>20.399999999999995</v>
      </c>
      <c r="K27" s="92">
        <v>20.349999999999994</v>
      </c>
      <c r="L27" s="92">
        <v>20.299999999999994</v>
      </c>
      <c r="M27" s="92">
        <v>20.249999999999993</v>
      </c>
    </row>
    <row r="28" spans="1:18" x14ac:dyDescent="0.25">
      <c r="A28" s="91">
        <v>61</v>
      </c>
      <c r="B28" s="92">
        <v>20.2</v>
      </c>
      <c r="C28" s="92">
        <v>20.149999999999999</v>
      </c>
      <c r="D28" s="92">
        <v>20.099999999999998</v>
      </c>
      <c r="E28" s="92">
        <v>20.049999999999997</v>
      </c>
      <c r="F28" s="92">
        <v>19.999999999999996</v>
      </c>
      <c r="G28" s="92">
        <v>19.949999999999996</v>
      </c>
      <c r="H28" s="92">
        <v>19.899999999999995</v>
      </c>
      <c r="I28" s="92">
        <v>19.849999999999994</v>
      </c>
      <c r="J28" s="92">
        <v>19.799999999999994</v>
      </c>
      <c r="K28" s="92">
        <v>19.749999999999993</v>
      </c>
      <c r="L28" s="92">
        <v>19.699999999999992</v>
      </c>
      <c r="M28" s="92">
        <v>19.649999999999991</v>
      </c>
    </row>
    <row r="29" spans="1:18" x14ac:dyDescent="0.25">
      <c r="A29" s="91">
        <v>62</v>
      </c>
      <c r="B29" s="92">
        <v>19.600000000000001</v>
      </c>
      <c r="C29" s="92">
        <v>19.541666666666668</v>
      </c>
      <c r="D29" s="92">
        <v>19.483333333333334</v>
      </c>
      <c r="E29" s="92">
        <v>19.425000000000001</v>
      </c>
      <c r="F29" s="92">
        <v>19.366666666666667</v>
      </c>
      <c r="G29" s="92">
        <v>19.308333333333334</v>
      </c>
      <c r="H29" s="92">
        <v>19.25</v>
      </c>
      <c r="I29" s="92">
        <v>19.191666666666666</v>
      </c>
      <c r="J29" s="92">
        <v>19.133333333333333</v>
      </c>
      <c r="K29" s="92">
        <v>19.074999999999999</v>
      </c>
      <c r="L29" s="92">
        <v>19.016666666666666</v>
      </c>
      <c r="M29" s="92">
        <v>18.958333333333332</v>
      </c>
    </row>
    <row r="30" spans="1:18" x14ac:dyDescent="0.25">
      <c r="A30" s="91">
        <v>63</v>
      </c>
      <c r="B30" s="92">
        <v>18.899999999999999</v>
      </c>
      <c r="C30" s="92">
        <v>18.849999999999998</v>
      </c>
      <c r="D30" s="92">
        <v>18.799999999999997</v>
      </c>
      <c r="E30" s="92">
        <v>18.749999999999996</v>
      </c>
      <c r="F30" s="92">
        <v>18.699999999999996</v>
      </c>
      <c r="G30" s="92">
        <v>18.649999999999995</v>
      </c>
      <c r="H30" s="92">
        <v>18.599999999999994</v>
      </c>
      <c r="I30" s="92">
        <v>18.549999999999994</v>
      </c>
      <c r="J30" s="92">
        <v>18.499999999999993</v>
      </c>
      <c r="K30" s="92">
        <v>18.449999999999992</v>
      </c>
      <c r="L30" s="92">
        <v>18.399999999999991</v>
      </c>
      <c r="M30" s="92">
        <v>18.349999999999991</v>
      </c>
    </row>
    <row r="31" spans="1:18" x14ac:dyDescent="0.25">
      <c r="A31" s="91">
        <v>64</v>
      </c>
      <c r="B31" s="92">
        <v>18.3</v>
      </c>
      <c r="C31" s="92">
        <v>18.241666666666667</v>
      </c>
      <c r="D31" s="92">
        <v>18.183333333333334</v>
      </c>
      <c r="E31" s="92">
        <v>18.125</v>
      </c>
      <c r="F31" s="92">
        <v>18.066666666666666</v>
      </c>
      <c r="G31" s="92">
        <v>18.008333333333333</v>
      </c>
      <c r="H31" s="92">
        <v>17.95</v>
      </c>
      <c r="I31" s="92">
        <v>17.891666666666666</v>
      </c>
      <c r="J31" s="92">
        <v>17.833333333333332</v>
      </c>
      <c r="K31" s="92">
        <v>17.774999999999999</v>
      </c>
      <c r="L31" s="92">
        <v>17.716666666666665</v>
      </c>
      <c r="M31" s="92">
        <v>17.658333333333331</v>
      </c>
    </row>
    <row r="32" spans="1:18" x14ac:dyDescent="0.25">
      <c r="A32" s="91">
        <v>65</v>
      </c>
      <c r="B32" s="92">
        <v>17.600000000000001</v>
      </c>
      <c r="C32" s="92">
        <v>17.55</v>
      </c>
      <c r="D32" s="92">
        <v>17.5</v>
      </c>
      <c r="E32" s="92">
        <v>17.45</v>
      </c>
      <c r="F32" s="92">
        <v>17.399999999999999</v>
      </c>
      <c r="G32" s="92">
        <v>17.349999999999998</v>
      </c>
      <c r="H32" s="92">
        <v>17.299999999999997</v>
      </c>
      <c r="I32" s="92">
        <v>17.249999999999996</v>
      </c>
      <c r="J32" s="92">
        <v>17.199999999999996</v>
      </c>
      <c r="K32" s="92">
        <v>17.149999999999995</v>
      </c>
      <c r="L32" s="92">
        <v>17.099999999999994</v>
      </c>
      <c r="M32" s="92">
        <v>17.049999999999994</v>
      </c>
    </row>
    <row r="33" spans="1:13" x14ac:dyDescent="0.25">
      <c r="A33" s="91">
        <v>66</v>
      </c>
      <c r="B33" s="92">
        <v>17</v>
      </c>
      <c r="C33" s="92">
        <v>16.95</v>
      </c>
      <c r="D33" s="92">
        <v>16.899999999999999</v>
      </c>
      <c r="E33" s="92">
        <v>16.849999999999998</v>
      </c>
      <c r="F33" s="92">
        <v>16.799999999999997</v>
      </c>
      <c r="G33" s="92">
        <v>16.749999999999996</v>
      </c>
      <c r="H33" s="92">
        <v>16.699999999999996</v>
      </c>
      <c r="I33" s="92">
        <v>16.649999999999995</v>
      </c>
      <c r="J33" s="92">
        <v>16.599999999999994</v>
      </c>
      <c r="K33" s="92">
        <v>16.549999999999994</v>
      </c>
      <c r="L33" s="92">
        <v>16.499999999999993</v>
      </c>
      <c r="M33" s="92">
        <v>16.449999999999992</v>
      </c>
    </row>
    <row r="34" spans="1:13" x14ac:dyDescent="0.25">
      <c r="A34" s="91">
        <v>67</v>
      </c>
      <c r="B34" s="92">
        <v>16.399999999999999</v>
      </c>
      <c r="C34" s="92">
        <v>16.341666666666665</v>
      </c>
      <c r="D34" s="92">
        <v>16.283333333333331</v>
      </c>
      <c r="E34" s="92">
        <v>16.224999999999998</v>
      </c>
      <c r="F34" s="92">
        <v>16.166666666666664</v>
      </c>
      <c r="G34" s="92">
        <v>16.108333333333331</v>
      </c>
      <c r="H34" s="92">
        <v>16.049999999999997</v>
      </c>
      <c r="I34" s="92">
        <v>15.991666666666664</v>
      </c>
      <c r="J34" s="92">
        <v>15.93333333333333</v>
      </c>
      <c r="K34" s="92">
        <v>15.874999999999996</v>
      </c>
      <c r="L34" s="92">
        <v>15.816666666666663</v>
      </c>
      <c r="M34" s="92">
        <v>15.758333333333329</v>
      </c>
    </row>
    <row r="35" spans="1:13" x14ac:dyDescent="0.25">
      <c r="A35" s="91">
        <v>68</v>
      </c>
      <c r="B35" s="92">
        <v>15.7</v>
      </c>
      <c r="C35" s="92">
        <v>15.649999999999999</v>
      </c>
      <c r="D35" s="92">
        <v>15.599999999999998</v>
      </c>
      <c r="E35" s="92">
        <v>15.549999999999997</v>
      </c>
      <c r="F35" s="92">
        <v>15.499999999999996</v>
      </c>
      <c r="G35" s="92">
        <v>15.449999999999996</v>
      </c>
      <c r="H35" s="92">
        <v>15.399999999999995</v>
      </c>
      <c r="I35" s="92">
        <v>15.349999999999994</v>
      </c>
      <c r="J35" s="92">
        <v>15.299999999999994</v>
      </c>
      <c r="K35" s="92">
        <v>15.249999999999993</v>
      </c>
      <c r="L35" s="92">
        <v>15.199999999999992</v>
      </c>
      <c r="M35" s="92">
        <v>15.149999999999991</v>
      </c>
    </row>
    <row r="36" spans="1:13" x14ac:dyDescent="0.25">
      <c r="A36" s="91">
        <v>69</v>
      </c>
      <c r="B36" s="92">
        <v>15.1</v>
      </c>
      <c r="C36" s="92">
        <v>15.041666666666666</v>
      </c>
      <c r="D36" s="92">
        <v>14.983333333333333</v>
      </c>
      <c r="E36" s="92">
        <v>14.924999999999999</v>
      </c>
      <c r="F36" s="92">
        <v>14.866666666666665</v>
      </c>
      <c r="G36" s="92">
        <v>14.808333333333332</v>
      </c>
      <c r="H36" s="92">
        <v>14.749999999999998</v>
      </c>
      <c r="I36" s="92">
        <v>14.691666666666665</v>
      </c>
      <c r="J36" s="92">
        <v>14.633333333333331</v>
      </c>
      <c r="K36" s="92">
        <v>14.574999999999998</v>
      </c>
      <c r="L36" s="92">
        <v>14.516666666666664</v>
      </c>
      <c r="M36" s="92">
        <v>14.45833333333333</v>
      </c>
    </row>
    <row r="37" spans="1:13" x14ac:dyDescent="0.25">
      <c r="A37" s="91">
        <v>70</v>
      </c>
      <c r="B37" s="92">
        <v>14.4</v>
      </c>
      <c r="C37" s="92">
        <v>14.35</v>
      </c>
      <c r="D37" s="92">
        <v>14.299999999999999</v>
      </c>
      <c r="E37" s="92">
        <v>14.249999999999998</v>
      </c>
      <c r="F37" s="92">
        <v>14.199999999999998</v>
      </c>
      <c r="G37" s="92">
        <v>14.149999999999997</v>
      </c>
      <c r="H37" s="92">
        <v>14.099999999999996</v>
      </c>
      <c r="I37" s="92">
        <v>14.049999999999995</v>
      </c>
      <c r="J37" s="92">
        <v>13.999999999999995</v>
      </c>
      <c r="K37" s="92">
        <v>13.949999999999994</v>
      </c>
      <c r="L37" s="92">
        <v>13.899999999999993</v>
      </c>
      <c r="M37" s="92">
        <v>13.849999999999993</v>
      </c>
    </row>
    <row r="38" spans="1:13" x14ac:dyDescent="0.25">
      <c r="A38" s="91">
        <v>71</v>
      </c>
      <c r="B38" s="92">
        <v>13.8</v>
      </c>
      <c r="C38" s="92">
        <v>13.741666666666667</v>
      </c>
      <c r="D38" s="92">
        <v>13.683333333333334</v>
      </c>
      <c r="E38" s="92">
        <v>13.625</v>
      </c>
      <c r="F38" s="92">
        <v>13.566666666666666</v>
      </c>
      <c r="G38" s="92">
        <v>13.508333333333333</v>
      </c>
      <c r="H38" s="92">
        <v>13.45</v>
      </c>
      <c r="I38" s="92">
        <v>13.391666666666666</v>
      </c>
      <c r="J38" s="92">
        <v>13.333333333333332</v>
      </c>
      <c r="K38" s="92">
        <v>13.274999999999999</v>
      </c>
      <c r="L38" s="92">
        <v>13.216666666666665</v>
      </c>
      <c r="M38" s="92">
        <v>13.158333333333331</v>
      </c>
    </row>
    <row r="39" spans="1:13" x14ac:dyDescent="0.25">
      <c r="A39" s="91">
        <v>72</v>
      </c>
      <c r="B39" s="92">
        <v>13.1</v>
      </c>
      <c r="C39" s="92">
        <v>13.049999999999999</v>
      </c>
      <c r="D39" s="92">
        <v>12.999999999999998</v>
      </c>
      <c r="E39" s="92">
        <v>12.949999999999998</v>
      </c>
      <c r="F39" s="92">
        <v>12.899999999999997</v>
      </c>
      <c r="G39" s="92">
        <v>12.849999999999996</v>
      </c>
      <c r="H39" s="92">
        <v>12.799999999999995</v>
      </c>
      <c r="I39" s="92">
        <v>12.749999999999995</v>
      </c>
      <c r="J39" s="92">
        <v>12.699999999999994</v>
      </c>
      <c r="K39" s="92">
        <v>12.649999999999993</v>
      </c>
      <c r="L39" s="92">
        <v>12.599999999999993</v>
      </c>
      <c r="M39" s="92">
        <v>12.549999999999992</v>
      </c>
    </row>
    <row r="40" spans="1:13" x14ac:dyDescent="0.25">
      <c r="A40" s="91">
        <v>73</v>
      </c>
      <c r="B40" s="92">
        <v>12.5</v>
      </c>
      <c r="C40" s="92">
        <v>12.45</v>
      </c>
      <c r="D40" s="92">
        <v>12.399999999999999</v>
      </c>
      <c r="E40" s="92">
        <v>12.349999999999998</v>
      </c>
      <c r="F40" s="92">
        <v>12.299999999999997</v>
      </c>
      <c r="G40" s="92">
        <v>12.249999999999996</v>
      </c>
      <c r="H40" s="92">
        <v>12.199999999999996</v>
      </c>
      <c r="I40" s="92">
        <v>12.149999999999995</v>
      </c>
      <c r="J40" s="92">
        <v>12.099999999999994</v>
      </c>
      <c r="K40" s="92">
        <v>12.049999999999994</v>
      </c>
      <c r="L40" s="92">
        <v>11.999999999999993</v>
      </c>
      <c r="M40" s="92">
        <v>11.949999999999992</v>
      </c>
    </row>
    <row r="41" spans="1:13" x14ac:dyDescent="0.25">
      <c r="A41" s="91">
        <v>74</v>
      </c>
      <c r="B41" s="92">
        <v>11.9</v>
      </c>
      <c r="C41" s="92">
        <v>11.841666666666667</v>
      </c>
      <c r="D41" s="92">
        <v>11.783333333333333</v>
      </c>
      <c r="E41" s="92">
        <v>11.725</v>
      </c>
      <c r="F41" s="92">
        <v>11.666666666666666</v>
      </c>
      <c r="G41" s="92">
        <v>11.608333333333333</v>
      </c>
      <c r="H41" s="92">
        <v>11.549999999999999</v>
      </c>
      <c r="I41" s="92">
        <v>11.491666666666665</v>
      </c>
      <c r="J41" s="92">
        <v>11.433333333333332</v>
      </c>
      <c r="K41" s="92">
        <v>11.374999999999998</v>
      </c>
      <c r="L41" s="92">
        <v>11.316666666666665</v>
      </c>
      <c r="M41" s="92">
        <v>11.258333333333331</v>
      </c>
    </row>
    <row r="42" spans="1:13" x14ac:dyDescent="0.25">
      <c r="A42" s="91">
        <v>75</v>
      </c>
      <c r="B42" s="92">
        <v>11.2</v>
      </c>
      <c r="C42" s="92"/>
      <c r="D42" s="92"/>
      <c r="E42" s="92"/>
      <c r="F42" s="92"/>
      <c r="G42" s="92"/>
      <c r="H42" s="92"/>
      <c r="I42" s="92"/>
      <c r="J42" s="92"/>
      <c r="K42" s="92"/>
      <c r="L42" s="92"/>
      <c r="M42" s="92"/>
    </row>
  </sheetData>
  <sheetProtection algorithmName="SHA-512" hashValue="quOyy0FHa+65ygixDBVMGklVefuUr58rZACWc0CdjRJKBRLq40ChG2HN5AiiYMcnCPRH6AHRPtffk32dbhCUEA==" saltValue="vp0RFy0Juzb7a2SzOtFZQw==" spinCount="100000" sheet="1" objects="1" scenarios="1"/>
  <conditionalFormatting sqref="A27:A42 A6:A21">
    <cfRule type="expression" dxfId="641" priority="21" stopIfTrue="1">
      <formula>MOD(ROW(),2)=0</formula>
    </cfRule>
    <cfRule type="expression" dxfId="640" priority="22" stopIfTrue="1">
      <formula>MOD(ROW(),2)&lt;&gt;0</formula>
    </cfRule>
  </conditionalFormatting>
  <conditionalFormatting sqref="B26:M42 D6:M21">
    <cfRule type="expression" dxfId="639" priority="23" stopIfTrue="1">
      <formula>MOD(ROW(),2)=0</formula>
    </cfRule>
    <cfRule type="expression" dxfId="638" priority="24" stopIfTrue="1">
      <formula>MOD(ROW(),2)&lt;&gt;0</formula>
    </cfRule>
  </conditionalFormatting>
  <conditionalFormatting sqref="D13:M21">
    <cfRule type="expression" dxfId="637" priority="19" stopIfTrue="1">
      <formula>MOD(ROW(),2)=0</formula>
    </cfRule>
    <cfRule type="expression" dxfId="636" priority="20" stopIfTrue="1">
      <formula>MOD(ROW(),2)&lt;&gt;0</formula>
    </cfRule>
  </conditionalFormatting>
  <conditionalFormatting sqref="A26">
    <cfRule type="expression" dxfId="635" priority="15" stopIfTrue="1">
      <formula>MOD(ROW(),2)=0</formula>
    </cfRule>
    <cfRule type="expression" dxfId="634" priority="16" stopIfTrue="1">
      <formula>MOD(ROW(),2)&lt;&gt;0</formula>
    </cfRule>
  </conditionalFormatting>
  <conditionalFormatting sqref="B6:C16">
    <cfRule type="expression" dxfId="633" priority="9" stopIfTrue="1">
      <formula>MOD(ROW(),2)=0</formula>
    </cfRule>
    <cfRule type="expression" dxfId="632" priority="10" stopIfTrue="1">
      <formula>MOD(ROW(),2)&lt;&gt;0</formula>
    </cfRule>
  </conditionalFormatting>
  <conditionalFormatting sqref="B18:C18 B17">
    <cfRule type="expression" dxfId="631" priority="11" stopIfTrue="1">
      <formula>MOD(ROW(),2)=0</formula>
    </cfRule>
    <cfRule type="expression" dxfId="630" priority="12" stopIfTrue="1">
      <formula>MOD(ROW(),2)&lt;&gt;0</formula>
    </cfRule>
  </conditionalFormatting>
  <conditionalFormatting sqref="C17">
    <cfRule type="expression" dxfId="629" priority="7" stopIfTrue="1">
      <formula>MOD(ROW(),2)=0</formula>
    </cfRule>
    <cfRule type="expression" dxfId="628" priority="8" stopIfTrue="1">
      <formula>MOD(ROW(),2)&lt;&gt;0</formula>
    </cfRule>
  </conditionalFormatting>
  <conditionalFormatting sqref="B20:B21">
    <cfRule type="expression" dxfId="627" priority="3" stopIfTrue="1">
      <formula>MOD(ROW(),2)=0</formula>
    </cfRule>
    <cfRule type="expression" dxfId="626" priority="4" stopIfTrue="1">
      <formula>MOD(ROW(),2)&lt;&gt;0</formula>
    </cfRule>
  </conditionalFormatting>
  <conditionalFormatting sqref="C19:C21">
    <cfRule type="expression" dxfId="625" priority="5" stopIfTrue="1">
      <formula>MOD(ROW(),2)=0</formula>
    </cfRule>
    <cfRule type="expression" dxfId="624" priority="6" stopIfTrue="1">
      <formula>MOD(ROW(),2)&lt;&gt;0</formula>
    </cfRule>
  </conditionalFormatting>
  <conditionalFormatting sqref="B19">
    <cfRule type="expression" dxfId="623" priority="1" stopIfTrue="1">
      <formula>MOD(ROW(),2)=0</formula>
    </cfRule>
    <cfRule type="expression" dxfId="622" priority="2" stopIfTrue="1">
      <formula>MOD(ROW(),2)&lt;&gt;0</formula>
    </cfRule>
  </conditionalFormatting>
  <hyperlinks>
    <hyperlink ref="B24" location="Assumptions!A1" display="Assumptions" xr:uid="{E0BBB4FA-16F5-46FA-8676-DC6D0AC4A943}"/>
  </hyperlinks>
  <pageMargins left="0.7" right="0.7" top="0.75" bottom="0.75" header="0.3" footer="0.3"/>
  <pageSetup paperSize="9" orientation="portrait" r:id="rId1"/>
  <headerFooter>
    <oddHeader>&amp;L&amp;Z&amp;F  [&amp;A]</oddHeader>
    <oddFooter>&amp;LPage &amp;P of &amp;N&amp;R&amp;T &amp;D</odd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codeName="Sheet5"/>
  <dimension ref="A1:M34"/>
  <sheetViews>
    <sheetView showGridLines="0" zoomScale="85" zoomScaleNormal="85" workbookViewId="0">
      <selection activeCell="A3" sqref="A3"/>
    </sheetView>
  </sheetViews>
  <sheetFormatPr defaultRowHeight="12.5" x14ac:dyDescent="0.25"/>
  <cols>
    <col min="1" max="1" width="34.6328125" customWidth="1"/>
    <col min="2" max="2" width="18.6328125" customWidth="1"/>
  </cols>
  <sheetData>
    <row r="1" spans="1:13" ht="20" x14ac:dyDescent="0.4">
      <c r="A1" s="40" t="s">
        <v>0</v>
      </c>
      <c r="B1" s="41"/>
      <c r="C1" s="41"/>
      <c r="D1" s="41"/>
      <c r="E1" s="41"/>
      <c r="F1" s="41"/>
      <c r="G1" s="41"/>
      <c r="H1" s="41"/>
      <c r="I1" s="41"/>
      <c r="J1" s="41"/>
      <c r="K1" s="131"/>
      <c r="L1" s="41"/>
      <c r="M1" s="41"/>
    </row>
    <row r="2" spans="1:13" ht="15.5" x14ac:dyDescent="0.35">
      <c r="A2" s="42" t="str">
        <f>IF(title="&gt; Enter workbook title here","Enter workbook title in Cover sheet",title)</f>
        <v>Police_S - Consolidated Factor Spreadsheet</v>
      </c>
      <c r="B2" s="43"/>
      <c r="C2" s="43"/>
      <c r="D2" s="43"/>
      <c r="E2" s="43"/>
      <c r="F2" s="43"/>
      <c r="G2" s="43"/>
      <c r="H2" s="43"/>
      <c r="I2" s="43"/>
      <c r="J2" s="43"/>
      <c r="K2" s="43"/>
      <c r="L2" s="43"/>
      <c r="M2" s="43"/>
    </row>
    <row r="3" spans="1:13" ht="15.5" x14ac:dyDescent="0.35">
      <c r="A3" s="156" t="str" cm="1">
        <f t="array" ref="A3">table_factor_type_1&amp;" - x-"&amp;table_series_number_1</f>
        <v>Commutation - x-506</v>
      </c>
      <c r="B3" s="43"/>
      <c r="C3" s="43"/>
      <c r="D3" s="43"/>
      <c r="E3" s="43"/>
      <c r="F3" s="43"/>
      <c r="G3" s="43"/>
      <c r="H3" s="43"/>
      <c r="I3" s="43"/>
      <c r="J3" s="43"/>
      <c r="K3" s="43"/>
      <c r="L3" s="43"/>
      <c r="M3" s="43"/>
    </row>
    <row r="4" spans="1:13" x14ac:dyDescent="0.25">
      <c r="A4" s="45"/>
      <c r="B4" s="28"/>
      <c r="C4" s="28"/>
      <c r="D4" s="28"/>
      <c r="E4" s="28"/>
      <c r="F4" s="28"/>
      <c r="G4" s="28"/>
      <c r="H4" s="28"/>
      <c r="I4" s="28"/>
    </row>
    <row r="5" spans="1:13" x14ac:dyDescent="0.25">
      <c r="A5" s="28"/>
      <c r="B5" s="28"/>
      <c r="C5" s="28"/>
      <c r="D5" s="28"/>
      <c r="E5" s="28"/>
      <c r="F5" s="28"/>
      <c r="G5" s="28"/>
      <c r="H5" s="28"/>
      <c r="I5" s="28"/>
    </row>
    <row r="6" spans="1:13" ht="13.25" customHeight="1" x14ac:dyDescent="0.3">
      <c r="A6" s="188" t="s">
        <v>606</v>
      </c>
      <c r="B6" s="78" t="s">
        <v>607</v>
      </c>
      <c r="C6" s="78"/>
      <c r="D6" s="78"/>
      <c r="E6" s="78"/>
      <c r="F6" s="78"/>
      <c r="G6" s="78"/>
      <c r="H6" s="78"/>
      <c r="I6" s="78"/>
      <c r="J6" s="78"/>
      <c r="K6" s="78"/>
      <c r="L6" s="78"/>
      <c r="M6" s="78"/>
    </row>
    <row r="7" spans="1:13" x14ac:dyDescent="0.25">
      <c r="A7" s="179" t="s">
        <v>273</v>
      </c>
      <c r="B7" s="79" t="s">
        <v>72</v>
      </c>
      <c r="C7" s="79"/>
      <c r="D7" s="79"/>
      <c r="E7" s="79"/>
      <c r="F7" s="79"/>
      <c r="G7" s="79"/>
      <c r="H7" s="79"/>
      <c r="I7" s="79"/>
      <c r="J7" s="79"/>
      <c r="K7" s="79"/>
      <c r="L7" s="79"/>
      <c r="M7" s="79"/>
    </row>
    <row r="8" spans="1:13" x14ac:dyDescent="0.25">
      <c r="A8" s="181" t="s">
        <v>274</v>
      </c>
      <c r="B8" s="79">
        <v>1987</v>
      </c>
      <c r="C8" s="79"/>
      <c r="D8" s="79"/>
      <c r="E8" s="79"/>
      <c r="F8" s="79"/>
      <c r="G8" s="79"/>
      <c r="H8" s="79"/>
      <c r="I8" s="79"/>
      <c r="J8" s="79"/>
      <c r="K8" s="79"/>
      <c r="L8" s="79"/>
      <c r="M8" s="79"/>
    </row>
    <row r="9" spans="1:13" x14ac:dyDescent="0.25">
      <c r="A9" s="179" t="s">
        <v>275</v>
      </c>
      <c r="B9" s="79" t="s">
        <v>727</v>
      </c>
      <c r="C9" s="79"/>
      <c r="D9" s="79"/>
      <c r="E9" s="79"/>
      <c r="F9" s="79"/>
      <c r="G9" s="79"/>
      <c r="H9" s="79"/>
      <c r="I9" s="79"/>
      <c r="J9" s="79"/>
      <c r="K9" s="79"/>
      <c r="L9" s="79"/>
      <c r="M9" s="79"/>
    </row>
    <row r="10" spans="1:13" ht="12.65" customHeight="1" x14ac:dyDescent="0.25">
      <c r="A10" s="181" t="s">
        <v>6</v>
      </c>
      <c r="B10" s="79" t="s">
        <v>743</v>
      </c>
      <c r="C10" s="79"/>
      <c r="D10" s="79"/>
      <c r="E10" s="79"/>
      <c r="F10" s="79"/>
      <c r="G10" s="79"/>
      <c r="H10" s="79"/>
      <c r="I10" s="79"/>
      <c r="J10" s="79"/>
      <c r="K10" s="79"/>
      <c r="L10" s="79"/>
      <c r="M10" s="79"/>
    </row>
    <row r="11" spans="1:13" x14ac:dyDescent="0.25">
      <c r="A11" s="179" t="s">
        <v>276</v>
      </c>
      <c r="B11" s="79" t="s">
        <v>308</v>
      </c>
      <c r="C11" s="79"/>
      <c r="D11" s="79"/>
      <c r="E11" s="79"/>
      <c r="F11" s="79"/>
      <c r="G11" s="79"/>
      <c r="H11" s="79"/>
      <c r="I11" s="79"/>
      <c r="J11" s="79"/>
      <c r="K11" s="79"/>
      <c r="L11" s="79"/>
      <c r="M11" s="79"/>
    </row>
    <row r="12" spans="1:13" ht="12.65" customHeight="1" x14ac:dyDescent="0.25">
      <c r="A12" s="181" t="s">
        <v>277</v>
      </c>
      <c r="B12" s="79" t="s">
        <v>507</v>
      </c>
      <c r="C12" s="79"/>
      <c r="D12" s="79"/>
      <c r="E12" s="79"/>
      <c r="F12" s="79"/>
      <c r="G12" s="79"/>
      <c r="H12" s="79"/>
      <c r="I12" s="79"/>
      <c r="J12" s="79"/>
      <c r="K12" s="79"/>
      <c r="L12" s="79"/>
      <c r="M12" s="79"/>
    </row>
    <row r="13" spans="1:13" x14ac:dyDescent="0.25">
      <c r="A13" s="179" t="s">
        <v>614</v>
      </c>
      <c r="B13" s="79">
        <v>2</v>
      </c>
      <c r="C13" s="79"/>
      <c r="D13" s="79"/>
      <c r="E13" s="79"/>
      <c r="F13" s="79"/>
      <c r="G13" s="79"/>
      <c r="H13" s="79"/>
      <c r="I13" s="79"/>
      <c r="J13" s="79"/>
      <c r="K13" s="79"/>
      <c r="L13" s="79"/>
      <c r="M13" s="79"/>
    </row>
    <row r="14" spans="1:13" ht="25.25" customHeight="1" x14ac:dyDescent="0.25">
      <c r="A14" s="181" t="s">
        <v>279</v>
      </c>
      <c r="B14" s="79">
        <v>506</v>
      </c>
      <c r="C14" s="79"/>
      <c r="D14" s="79"/>
      <c r="E14" s="79"/>
      <c r="F14" s="79"/>
      <c r="G14" s="79"/>
      <c r="H14" s="79"/>
      <c r="I14" s="79"/>
      <c r="J14" s="79"/>
      <c r="K14" s="79"/>
      <c r="L14" s="79"/>
      <c r="M14" s="79"/>
    </row>
    <row r="15" spans="1:13" x14ac:dyDescent="0.25">
      <c r="A15" s="179" t="s">
        <v>617</v>
      </c>
      <c r="B15" s="79" t="s">
        <v>750</v>
      </c>
      <c r="C15" s="79"/>
      <c r="D15" s="79"/>
      <c r="E15" s="79"/>
      <c r="F15" s="79"/>
      <c r="G15" s="79"/>
      <c r="H15" s="79"/>
      <c r="I15" s="79"/>
      <c r="J15" s="79"/>
      <c r="K15" s="79"/>
      <c r="L15" s="79"/>
      <c r="M15" s="79"/>
    </row>
    <row r="16" spans="1:13" ht="25" x14ac:dyDescent="0.25">
      <c r="A16" s="181" t="s">
        <v>281</v>
      </c>
      <c r="B16" s="79" t="s">
        <v>729</v>
      </c>
      <c r="C16" s="79"/>
      <c r="D16" s="79"/>
      <c r="E16" s="79"/>
      <c r="F16" s="79"/>
      <c r="G16" s="79"/>
      <c r="H16" s="79"/>
      <c r="I16" s="79"/>
      <c r="J16" s="79"/>
      <c r="K16" s="79"/>
      <c r="L16" s="79"/>
      <c r="M16" s="79"/>
    </row>
    <row r="17" spans="1:13" x14ac:dyDescent="0.25">
      <c r="A17" s="179" t="s">
        <v>282</v>
      </c>
      <c r="B17" s="203"/>
      <c r="C17" s="203"/>
      <c r="D17" s="203"/>
      <c r="E17" s="203"/>
      <c r="F17" s="203"/>
      <c r="G17" s="203"/>
      <c r="H17" s="203"/>
      <c r="I17" s="203"/>
      <c r="J17" s="203"/>
      <c r="K17" s="203"/>
      <c r="L17" s="203"/>
      <c r="M17" s="203"/>
    </row>
    <row r="18" spans="1:13" ht="13.25" customHeight="1" x14ac:dyDescent="0.25">
      <c r="A18" s="181" t="s">
        <v>283</v>
      </c>
      <c r="B18" s="142">
        <v>45019</v>
      </c>
      <c r="C18" s="79"/>
      <c r="D18" s="142"/>
      <c r="E18" s="79"/>
      <c r="F18" s="142"/>
      <c r="G18" s="79"/>
      <c r="H18" s="142"/>
      <c r="I18" s="79"/>
      <c r="J18" s="142"/>
      <c r="K18" s="79"/>
      <c r="L18" s="142"/>
      <c r="M18" s="79"/>
    </row>
    <row r="19" spans="1:13" x14ac:dyDescent="0.25">
      <c r="A19" s="179" t="s">
        <v>284</v>
      </c>
      <c r="B19" s="142">
        <v>45019</v>
      </c>
      <c r="C19" s="79"/>
      <c r="D19" s="142"/>
      <c r="E19" s="79"/>
      <c r="F19" s="142"/>
      <c r="G19" s="79"/>
      <c r="H19" s="142"/>
      <c r="I19" s="79"/>
      <c r="J19" s="142"/>
      <c r="K19" s="79"/>
      <c r="L19" s="142"/>
      <c r="M19" s="79"/>
    </row>
    <row r="20" spans="1:13" x14ac:dyDescent="0.25">
      <c r="A20" s="181" t="s">
        <v>285</v>
      </c>
      <c r="B20" s="79" t="s">
        <v>293</v>
      </c>
      <c r="C20" s="79"/>
      <c r="D20" s="79"/>
      <c r="E20" s="79"/>
      <c r="F20" s="79"/>
      <c r="G20" s="79"/>
      <c r="H20" s="79"/>
      <c r="I20" s="79"/>
      <c r="J20" s="79"/>
      <c r="K20" s="79"/>
      <c r="L20" s="79"/>
      <c r="M20" s="79"/>
    </row>
    <row r="21" spans="1:13" x14ac:dyDescent="0.25">
      <c r="A21" s="179" t="s">
        <v>689</v>
      </c>
      <c r="B21" s="79" t="s">
        <v>294</v>
      </c>
      <c r="C21" s="79"/>
      <c r="D21" s="79"/>
      <c r="E21" s="79"/>
      <c r="F21" s="79"/>
      <c r="G21" s="79"/>
      <c r="H21" s="79"/>
      <c r="I21" s="79"/>
      <c r="J21" s="79"/>
      <c r="K21" s="79"/>
      <c r="L21" s="79"/>
      <c r="M21" s="79"/>
    </row>
    <row r="22" spans="1:13" x14ac:dyDescent="0.25">
      <c r="A22" s="26"/>
      <c r="C22" s="26"/>
      <c r="D22" s="189" t="s">
        <v>724</v>
      </c>
      <c r="E22" s="189"/>
      <c r="F22" s="189"/>
      <c r="G22" s="189"/>
      <c r="H22" s="189"/>
      <c r="I22" s="189"/>
      <c r="J22" s="189"/>
    </row>
    <row r="23" spans="1:13" ht="13" x14ac:dyDescent="0.3">
      <c r="A23" s="26"/>
      <c r="B23" s="84" t="str">
        <f>HYPERLINK("#'Factor List'!A1","Back to Factor List")</f>
        <v>Back to Factor List</v>
      </c>
      <c r="C23" s="26"/>
      <c r="D23" s="189" t="s">
        <v>725</v>
      </c>
      <c r="E23" s="189"/>
      <c r="F23" s="189"/>
      <c r="G23" s="191"/>
      <c r="H23" s="191"/>
      <c r="I23" s="189"/>
      <c r="J23" s="189"/>
    </row>
    <row r="24" spans="1:13" x14ac:dyDescent="0.25">
      <c r="A24" s="26"/>
      <c r="B24" s="84" t="str">
        <f>HYPERLINK("#'Assumptions'!A1","Assumptions")</f>
        <v>Assumptions</v>
      </c>
      <c r="C24" s="26"/>
      <c r="D24" s="26"/>
      <c r="E24" s="26"/>
      <c r="F24" s="26"/>
      <c r="G24" s="26"/>
      <c r="H24" s="26"/>
      <c r="I24" s="26"/>
    </row>
    <row r="26" spans="1:13" ht="13.5" thickBot="1" x14ac:dyDescent="0.3">
      <c r="A26" s="183" t="s">
        <v>722</v>
      </c>
      <c r="B26" s="184">
        <v>0</v>
      </c>
      <c r="C26" s="184">
        <v>1</v>
      </c>
      <c r="D26" s="184">
        <v>2</v>
      </c>
      <c r="E26" s="184">
        <v>3</v>
      </c>
      <c r="F26" s="184">
        <v>4</v>
      </c>
      <c r="G26" s="184">
        <v>5</v>
      </c>
      <c r="H26" s="184">
        <v>6</v>
      </c>
      <c r="I26" s="184">
        <v>7</v>
      </c>
      <c r="J26" s="184">
        <v>8</v>
      </c>
      <c r="K26" s="184">
        <v>9</v>
      </c>
      <c r="L26" s="184">
        <v>10</v>
      </c>
      <c r="M26" s="184">
        <v>11</v>
      </c>
    </row>
    <row r="27" spans="1:13" ht="13" thickBot="1" x14ac:dyDescent="0.3">
      <c r="A27" s="192" t="s">
        <v>726</v>
      </c>
      <c r="B27" s="193">
        <v>19.5</v>
      </c>
      <c r="H27" s="74"/>
      <c r="I27" s="74"/>
      <c r="J27" s="74"/>
      <c r="K27" s="74"/>
      <c r="L27" s="74"/>
      <c r="M27" s="74"/>
    </row>
    <row r="28" spans="1:13" ht="13" thickBot="1" x14ac:dyDescent="0.3">
      <c r="A28" s="194">
        <v>48</v>
      </c>
      <c r="B28" s="193">
        <v>19.5</v>
      </c>
      <c r="C28" s="193">
        <v>19.5</v>
      </c>
      <c r="D28" s="193">
        <v>19.5</v>
      </c>
      <c r="E28" s="193">
        <v>19.5</v>
      </c>
      <c r="F28" s="193">
        <v>19.5</v>
      </c>
      <c r="G28" s="193">
        <v>19.5</v>
      </c>
      <c r="H28" s="74">
        <v>21.8</v>
      </c>
      <c r="I28" s="74">
        <v>21.83</v>
      </c>
      <c r="J28" s="74">
        <v>21.87</v>
      </c>
      <c r="K28" s="74">
        <v>21.9</v>
      </c>
      <c r="L28" s="74">
        <v>21.93</v>
      </c>
      <c r="M28" s="74">
        <v>21.97</v>
      </c>
    </row>
    <row r="29" spans="1:13" x14ac:dyDescent="0.25">
      <c r="A29" s="192">
        <v>49</v>
      </c>
      <c r="B29" s="195">
        <v>22</v>
      </c>
      <c r="C29" s="195">
        <v>22.03</v>
      </c>
      <c r="D29" s="195">
        <v>22.05</v>
      </c>
      <c r="E29" s="195">
        <v>22.08</v>
      </c>
      <c r="F29" s="195">
        <v>22.1</v>
      </c>
      <c r="G29" s="195">
        <v>22.13</v>
      </c>
      <c r="H29" s="195">
        <v>22.15</v>
      </c>
      <c r="I29" s="195">
        <v>22.18</v>
      </c>
      <c r="J29" s="195">
        <v>22.2</v>
      </c>
      <c r="K29" s="195">
        <v>22.23</v>
      </c>
      <c r="L29" s="195">
        <v>22.25</v>
      </c>
      <c r="M29" s="195">
        <v>22.28</v>
      </c>
    </row>
    <row r="30" spans="1:13" x14ac:dyDescent="0.25">
      <c r="A30" s="194">
        <v>50</v>
      </c>
      <c r="B30" s="196">
        <v>22.3</v>
      </c>
      <c r="C30" s="196">
        <v>22.33</v>
      </c>
      <c r="D30" s="196">
        <v>22.37</v>
      </c>
      <c r="E30" s="196">
        <v>22.4</v>
      </c>
      <c r="F30" s="196">
        <v>22.43</v>
      </c>
      <c r="G30" s="196">
        <v>22.47</v>
      </c>
      <c r="H30" s="196">
        <v>22.5</v>
      </c>
      <c r="I30" s="196">
        <v>22.53</v>
      </c>
      <c r="J30" s="196">
        <v>22.57</v>
      </c>
      <c r="K30" s="196">
        <v>22.6</v>
      </c>
      <c r="L30" s="196">
        <v>22.63</v>
      </c>
      <c r="M30" s="196">
        <v>22.67</v>
      </c>
    </row>
    <row r="31" spans="1:13" x14ac:dyDescent="0.25">
      <c r="A31" s="192">
        <v>51</v>
      </c>
      <c r="B31" s="195">
        <v>22.7</v>
      </c>
      <c r="C31" s="195">
        <v>22.73</v>
      </c>
      <c r="D31" s="195">
        <v>22.77</v>
      </c>
      <c r="E31" s="195">
        <v>22.8</v>
      </c>
      <c r="F31" s="195">
        <v>22.83</v>
      </c>
      <c r="G31" s="195">
        <v>22.87</v>
      </c>
      <c r="H31" s="195">
        <v>22.9</v>
      </c>
      <c r="I31" s="195">
        <v>22.93</v>
      </c>
      <c r="J31" s="195">
        <v>22.97</v>
      </c>
      <c r="K31" s="195">
        <v>23</v>
      </c>
      <c r="L31" s="195">
        <v>23.03</v>
      </c>
      <c r="M31" s="195">
        <v>23.07</v>
      </c>
    </row>
    <row r="32" spans="1:13" x14ac:dyDescent="0.25">
      <c r="A32" s="194">
        <v>52</v>
      </c>
      <c r="B32" s="196">
        <v>23.1</v>
      </c>
      <c r="C32" s="196">
        <v>23.13</v>
      </c>
      <c r="D32" s="196">
        <v>23.17</v>
      </c>
      <c r="E32" s="196">
        <v>23.2</v>
      </c>
      <c r="F32" s="196">
        <v>23.23</v>
      </c>
      <c r="G32" s="196">
        <v>23.27</v>
      </c>
      <c r="H32" s="196">
        <v>23.3</v>
      </c>
      <c r="I32" s="196">
        <v>23.33</v>
      </c>
      <c r="J32" s="196">
        <v>23.37</v>
      </c>
      <c r="K32" s="196">
        <v>23.4</v>
      </c>
      <c r="L32" s="196">
        <v>23.43</v>
      </c>
      <c r="M32" s="196">
        <v>23.47</v>
      </c>
    </row>
    <row r="33" spans="1:13" x14ac:dyDescent="0.25">
      <c r="A33" s="192">
        <v>53</v>
      </c>
      <c r="B33" s="195">
        <v>23.5</v>
      </c>
      <c r="C33" s="195">
        <v>23.53</v>
      </c>
      <c r="D33" s="195">
        <v>23.57</v>
      </c>
      <c r="E33" s="195">
        <v>23.6</v>
      </c>
      <c r="F33" s="195">
        <v>23.63</v>
      </c>
      <c r="G33" s="195">
        <v>23.67</v>
      </c>
      <c r="H33" s="195">
        <v>23.7</v>
      </c>
      <c r="I33" s="195">
        <v>23.73</v>
      </c>
      <c r="J33" s="195">
        <v>23.77</v>
      </c>
      <c r="K33" s="195">
        <v>23.8</v>
      </c>
      <c r="L33" s="195">
        <v>23.83</v>
      </c>
      <c r="M33" s="195">
        <v>23.87</v>
      </c>
    </row>
    <row r="34" spans="1:13" x14ac:dyDescent="0.25">
      <c r="A34" s="194">
        <v>54</v>
      </c>
      <c r="B34" s="196">
        <v>23.9</v>
      </c>
      <c r="C34" s="196">
        <v>23.93</v>
      </c>
      <c r="D34" s="196">
        <v>23.97</v>
      </c>
      <c r="E34" s="196">
        <v>24</v>
      </c>
      <c r="F34" s="196">
        <v>24.03</v>
      </c>
      <c r="G34" s="196">
        <v>24.07</v>
      </c>
      <c r="H34" s="196">
        <v>24.1</v>
      </c>
      <c r="I34" s="196">
        <v>24.13</v>
      </c>
      <c r="J34" s="196">
        <v>24.17</v>
      </c>
      <c r="K34" s="196">
        <v>24.2</v>
      </c>
      <c r="L34" s="196">
        <v>24.23</v>
      </c>
      <c r="M34" s="196">
        <v>24.27</v>
      </c>
    </row>
  </sheetData>
  <sheetProtection algorithmName="SHA-512" hashValue="cgoZiaOSKBCl8qyPe4UL/7u34k5YZGdf9IAIMyruMavHfgjAIGnY00GdwxZh6eHQmzhGY9yrH9gKQhugDru10A==" saltValue="+vnYSEaDhc49zsLdutTOcg==" spinCount="100000" sheet="1" objects="1" scenarios="1"/>
  <conditionalFormatting sqref="B6:M16">
    <cfRule type="expression" dxfId="621" priority="9" stopIfTrue="1">
      <formula>MOD(ROW(),2)=0</formula>
    </cfRule>
    <cfRule type="expression" dxfId="620" priority="10" stopIfTrue="1">
      <formula>MOD(ROW(),2)&lt;&gt;0</formula>
    </cfRule>
  </conditionalFormatting>
  <conditionalFormatting sqref="B18:M18 B17 D17 F17 H17 J17 L17">
    <cfRule type="expression" dxfId="619" priority="11" stopIfTrue="1">
      <formula>MOD(ROW(),2)=0</formula>
    </cfRule>
    <cfRule type="expression" dxfId="618" priority="12" stopIfTrue="1">
      <formula>MOD(ROW(),2)&lt;&gt;0</formula>
    </cfRule>
  </conditionalFormatting>
  <conditionalFormatting sqref="C17 E17 G17 I17 K17 M17">
    <cfRule type="expression" dxfId="617" priority="7" stopIfTrue="1">
      <formula>MOD(ROW(),2)=0</formula>
    </cfRule>
    <cfRule type="expression" dxfId="616" priority="8" stopIfTrue="1">
      <formula>MOD(ROW(),2)&lt;&gt;0</formula>
    </cfRule>
  </conditionalFormatting>
  <conditionalFormatting sqref="B20:B21 D20:D21 F20:F21 H20:H21 J20:J21 L20:L21">
    <cfRule type="expression" dxfId="615" priority="3" stopIfTrue="1">
      <formula>MOD(ROW(),2)=0</formula>
    </cfRule>
    <cfRule type="expression" dxfId="614" priority="4" stopIfTrue="1">
      <formula>MOD(ROW(),2)&lt;&gt;0</formula>
    </cfRule>
  </conditionalFormatting>
  <conditionalFormatting sqref="C19:C21 E19:E21 G19:G21 I19:I21 K19:K21 M19:M21">
    <cfRule type="expression" dxfId="613" priority="5" stopIfTrue="1">
      <formula>MOD(ROW(),2)=0</formula>
    </cfRule>
    <cfRule type="expression" dxfId="612" priority="6" stopIfTrue="1">
      <formula>MOD(ROW(),2)&lt;&gt;0</formula>
    </cfRule>
  </conditionalFormatting>
  <conditionalFormatting sqref="B19 D19 F19 H19 J19 L19">
    <cfRule type="expression" dxfId="611" priority="1" stopIfTrue="1">
      <formula>MOD(ROW(),2)=0</formula>
    </cfRule>
    <cfRule type="expression" dxfId="610" priority="2" stopIfTrue="1">
      <formula>MOD(ROW(),2)&lt;&gt;0</formula>
    </cfRule>
  </conditionalFormatting>
  <hyperlinks>
    <hyperlink ref="B24" location="Assumptions!A1" display="Assumptions" xr:uid="{73F4651A-171A-4BCF-A898-70EEDD69AF2F}"/>
  </hyperlinks>
  <pageMargins left="0.7" right="0.7" top="0.75" bottom="0.75" header="0.3" footer="0.3"/>
  <pageSetup paperSize="9" orientation="portrait" horizontalDpi="1200" verticalDpi="1200" r:id="rId1"/>
  <headerFooter>
    <oddHeader>&amp;L&amp;Z&amp;F  [&amp;A]</oddHeader>
    <oddFooter>&amp;LPage &amp;P of &amp;N&amp;R&amp;T &amp;D</odd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codeName="Sheet6"/>
  <dimension ref="A1:M34"/>
  <sheetViews>
    <sheetView showGridLines="0" zoomScale="85" zoomScaleNormal="85" workbookViewId="0">
      <selection activeCell="B14" sqref="B14"/>
    </sheetView>
  </sheetViews>
  <sheetFormatPr defaultRowHeight="12.5" x14ac:dyDescent="0.25"/>
  <cols>
    <col min="1" max="1" width="28" customWidth="1"/>
    <col min="2" max="2" width="25.453125" customWidth="1"/>
  </cols>
  <sheetData>
    <row r="1" spans="1:13" ht="20" x14ac:dyDescent="0.4">
      <c r="A1" s="40" t="s">
        <v>0</v>
      </c>
      <c r="B1" s="41"/>
      <c r="C1" s="41"/>
      <c r="D1" s="41"/>
      <c r="E1" s="41"/>
      <c r="F1" s="41"/>
      <c r="G1" s="41"/>
      <c r="H1" s="41"/>
      <c r="I1" s="41"/>
      <c r="J1" s="41"/>
      <c r="K1" s="131"/>
      <c r="L1" s="41"/>
      <c r="M1" s="41"/>
    </row>
    <row r="2" spans="1:13" ht="15.5" x14ac:dyDescent="0.35">
      <c r="A2" s="42" t="str">
        <f>IF(title="&gt; Enter workbook title here","Enter workbook title in Cover sheet",title)</f>
        <v>Police_S - Consolidated Factor Spreadsheet</v>
      </c>
      <c r="B2" s="43"/>
      <c r="C2" s="43"/>
      <c r="D2" s="43"/>
      <c r="E2" s="43"/>
      <c r="F2" s="43"/>
      <c r="G2" s="43"/>
      <c r="H2" s="43"/>
      <c r="I2" s="43"/>
      <c r="J2" s="43"/>
      <c r="K2" s="43"/>
      <c r="L2" s="43"/>
      <c r="M2" s="43"/>
    </row>
    <row r="3" spans="1:13" ht="15.5" x14ac:dyDescent="0.35">
      <c r="A3" s="156" t="str" cm="1">
        <f t="array" ref="A3">table_factor_type_1&amp;" - x-"&amp;table_series_number_1</f>
        <v>Commutation - x-507</v>
      </c>
      <c r="B3" s="43"/>
      <c r="C3" s="43"/>
      <c r="D3" s="43"/>
      <c r="E3" s="43"/>
      <c r="F3" s="43"/>
      <c r="G3" s="43"/>
      <c r="H3" s="43"/>
      <c r="I3" s="43"/>
      <c r="J3" s="43"/>
      <c r="K3" s="43"/>
      <c r="L3" s="43"/>
      <c r="M3" s="43"/>
    </row>
    <row r="4" spans="1:13" x14ac:dyDescent="0.25">
      <c r="A4" s="45"/>
      <c r="B4" s="28"/>
      <c r="C4" s="28"/>
      <c r="D4" s="28"/>
      <c r="E4" s="28"/>
      <c r="F4" s="28"/>
      <c r="G4" s="28"/>
      <c r="H4" s="28"/>
      <c r="I4" s="28"/>
    </row>
    <row r="5" spans="1:13" x14ac:dyDescent="0.25">
      <c r="A5" s="28"/>
      <c r="B5" s="28"/>
      <c r="C5" s="28"/>
      <c r="D5" s="28"/>
      <c r="E5" s="28"/>
      <c r="F5" s="28"/>
      <c r="G5" s="28"/>
      <c r="H5" s="28"/>
      <c r="I5" s="28"/>
    </row>
    <row r="6" spans="1:13" ht="13" x14ac:dyDescent="0.3">
      <c r="A6" s="188" t="s">
        <v>606</v>
      </c>
      <c r="B6" s="78" t="s">
        <v>607</v>
      </c>
      <c r="C6" s="78"/>
      <c r="D6" s="78"/>
      <c r="E6" s="78"/>
      <c r="F6" s="78"/>
      <c r="G6" s="78"/>
      <c r="H6" s="78"/>
      <c r="I6" s="78"/>
      <c r="J6" s="78"/>
      <c r="K6" s="78"/>
      <c r="L6" s="78"/>
      <c r="M6" s="78"/>
    </row>
    <row r="7" spans="1:13" x14ac:dyDescent="0.25">
      <c r="A7" s="179" t="s">
        <v>273</v>
      </c>
      <c r="B7" s="79" t="s">
        <v>72</v>
      </c>
      <c r="C7" s="79"/>
      <c r="D7" s="79"/>
      <c r="E7" s="79"/>
      <c r="F7" s="79"/>
      <c r="G7" s="79"/>
      <c r="H7" s="79"/>
      <c r="I7" s="79"/>
      <c r="J7" s="79"/>
      <c r="K7" s="79"/>
      <c r="L7" s="79"/>
      <c r="M7" s="79"/>
    </row>
    <row r="8" spans="1:13" x14ac:dyDescent="0.25">
      <c r="A8" s="181" t="s">
        <v>274</v>
      </c>
      <c r="B8" s="79">
        <v>1987</v>
      </c>
      <c r="C8" s="79"/>
      <c r="D8" s="79"/>
      <c r="E8" s="79"/>
      <c r="F8" s="79"/>
      <c r="G8" s="79"/>
      <c r="H8" s="79"/>
      <c r="I8" s="79"/>
      <c r="J8" s="79"/>
      <c r="K8" s="79"/>
      <c r="L8" s="79"/>
      <c r="M8" s="79"/>
    </row>
    <row r="9" spans="1:13" x14ac:dyDescent="0.25">
      <c r="A9" s="179" t="s">
        <v>275</v>
      </c>
      <c r="B9" s="79" t="s">
        <v>727</v>
      </c>
      <c r="C9" s="79"/>
      <c r="D9" s="79"/>
      <c r="E9" s="79"/>
      <c r="F9" s="79"/>
      <c r="G9" s="79"/>
      <c r="H9" s="79"/>
      <c r="I9" s="79"/>
      <c r="J9" s="79"/>
      <c r="K9" s="79"/>
      <c r="L9" s="79"/>
      <c r="M9" s="79"/>
    </row>
    <row r="10" spans="1:13" x14ac:dyDescent="0.25">
      <c r="A10" s="181" t="s">
        <v>6</v>
      </c>
      <c r="B10" s="79" t="s">
        <v>744</v>
      </c>
      <c r="C10" s="79"/>
      <c r="D10" s="79"/>
      <c r="E10" s="79"/>
      <c r="F10" s="79"/>
      <c r="G10" s="79"/>
      <c r="H10" s="79"/>
      <c r="I10" s="79"/>
      <c r="J10" s="79"/>
      <c r="K10" s="79"/>
      <c r="L10" s="79"/>
      <c r="M10" s="79"/>
    </row>
    <row r="11" spans="1:13" x14ac:dyDescent="0.25">
      <c r="A11" s="179" t="s">
        <v>276</v>
      </c>
      <c r="B11" s="79" t="s">
        <v>308</v>
      </c>
      <c r="C11" s="79"/>
      <c r="D11" s="79"/>
      <c r="E11" s="79"/>
      <c r="F11" s="79"/>
      <c r="G11" s="79"/>
      <c r="H11" s="79"/>
      <c r="I11" s="79"/>
      <c r="J11" s="79"/>
      <c r="K11" s="79"/>
      <c r="L11" s="79"/>
      <c r="M11" s="79"/>
    </row>
    <row r="12" spans="1:13" x14ac:dyDescent="0.25">
      <c r="A12" s="181" t="s">
        <v>277</v>
      </c>
      <c r="B12" s="79" t="s">
        <v>507</v>
      </c>
      <c r="C12" s="79"/>
      <c r="D12" s="79"/>
      <c r="E12" s="79"/>
      <c r="F12" s="79"/>
      <c r="G12" s="79"/>
      <c r="H12" s="79"/>
      <c r="I12" s="79"/>
      <c r="J12" s="79"/>
      <c r="K12" s="79"/>
      <c r="L12" s="79"/>
      <c r="M12" s="79"/>
    </row>
    <row r="13" spans="1:13" x14ac:dyDescent="0.25">
      <c r="A13" s="179" t="s">
        <v>614</v>
      </c>
      <c r="B13" s="79">
        <v>2</v>
      </c>
      <c r="C13" s="79"/>
      <c r="D13" s="79"/>
      <c r="E13" s="79"/>
      <c r="F13" s="79"/>
      <c r="G13" s="79"/>
      <c r="H13" s="79"/>
      <c r="I13" s="79"/>
      <c r="J13" s="79"/>
      <c r="K13" s="79"/>
      <c r="L13" s="79"/>
      <c r="M13" s="79"/>
    </row>
    <row r="14" spans="1:13" x14ac:dyDescent="0.25">
      <c r="A14" s="181" t="s">
        <v>279</v>
      </c>
      <c r="B14" s="79">
        <v>507</v>
      </c>
      <c r="C14" s="79"/>
      <c r="D14" s="79"/>
      <c r="E14" s="79"/>
      <c r="F14" s="79"/>
      <c r="G14" s="79"/>
      <c r="H14" s="79"/>
      <c r="I14" s="79"/>
      <c r="J14" s="79"/>
      <c r="K14" s="79"/>
      <c r="L14" s="79"/>
      <c r="M14" s="79"/>
    </row>
    <row r="15" spans="1:13" x14ac:dyDescent="0.25">
      <c r="A15" s="179" t="s">
        <v>617</v>
      </c>
      <c r="B15" s="79" t="s">
        <v>751</v>
      </c>
      <c r="C15" s="79"/>
      <c r="D15" s="79"/>
      <c r="E15" s="79"/>
      <c r="F15" s="79"/>
      <c r="G15" s="79"/>
      <c r="H15" s="79"/>
      <c r="I15" s="79"/>
      <c r="J15" s="79"/>
      <c r="K15" s="79"/>
      <c r="L15" s="79"/>
      <c r="M15" s="79"/>
    </row>
    <row r="16" spans="1:13" x14ac:dyDescent="0.25">
      <c r="A16" s="181" t="s">
        <v>281</v>
      </c>
      <c r="B16" s="79" t="s">
        <v>730</v>
      </c>
      <c r="C16" s="79"/>
      <c r="D16" s="79"/>
      <c r="E16" s="79"/>
      <c r="F16" s="79"/>
      <c r="G16" s="79"/>
      <c r="H16" s="79"/>
      <c r="I16" s="79"/>
      <c r="J16" s="79"/>
      <c r="K16" s="79"/>
      <c r="L16" s="79"/>
      <c r="M16" s="79"/>
    </row>
    <row r="17" spans="1:13" x14ac:dyDescent="0.25">
      <c r="A17" s="179" t="s">
        <v>282</v>
      </c>
      <c r="B17" s="203"/>
      <c r="C17" s="203"/>
      <c r="D17" s="203"/>
      <c r="E17" s="203"/>
      <c r="F17" s="203"/>
      <c r="G17" s="203"/>
      <c r="H17" s="203"/>
      <c r="I17" s="203"/>
      <c r="J17" s="203"/>
      <c r="K17" s="203"/>
      <c r="L17" s="203"/>
      <c r="M17" s="203"/>
    </row>
    <row r="18" spans="1:13" x14ac:dyDescent="0.25">
      <c r="A18" s="181" t="s">
        <v>283</v>
      </c>
      <c r="B18" s="142">
        <v>45019</v>
      </c>
      <c r="C18" s="79"/>
      <c r="D18" s="142"/>
      <c r="E18" s="79"/>
      <c r="F18" s="142"/>
      <c r="G18" s="79"/>
      <c r="H18" s="142"/>
      <c r="I18" s="79"/>
      <c r="J18" s="142"/>
      <c r="K18" s="79"/>
      <c r="L18" s="142"/>
      <c r="M18" s="79"/>
    </row>
    <row r="19" spans="1:13" ht="25" x14ac:dyDescent="0.25">
      <c r="A19" s="179" t="s">
        <v>284</v>
      </c>
      <c r="B19" s="142">
        <v>45019</v>
      </c>
      <c r="C19" s="79"/>
      <c r="D19" s="142"/>
      <c r="E19" s="79"/>
      <c r="F19" s="142"/>
      <c r="G19" s="79"/>
      <c r="H19" s="142"/>
      <c r="I19" s="79"/>
      <c r="J19" s="142"/>
      <c r="K19" s="79"/>
      <c r="L19" s="142"/>
      <c r="M19" s="79"/>
    </row>
    <row r="20" spans="1:13" x14ac:dyDescent="0.25">
      <c r="A20" s="181" t="s">
        <v>285</v>
      </c>
      <c r="B20" s="79" t="s">
        <v>293</v>
      </c>
      <c r="C20" s="79"/>
      <c r="D20" s="79"/>
      <c r="E20" s="79"/>
      <c r="F20" s="79"/>
      <c r="G20" s="79"/>
      <c r="H20" s="79"/>
      <c r="I20" s="79"/>
      <c r="J20" s="79"/>
      <c r="K20" s="79"/>
      <c r="L20" s="79"/>
      <c r="M20" s="79"/>
    </row>
    <row r="21" spans="1:13" x14ac:dyDescent="0.25">
      <c r="A21" s="179" t="s">
        <v>689</v>
      </c>
      <c r="B21" s="79" t="s">
        <v>294</v>
      </c>
      <c r="C21" s="79"/>
      <c r="D21" s="79"/>
      <c r="E21" s="79"/>
      <c r="F21" s="79"/>
      <c r="G21" s="79"/>
      <c r="H21" s="79"/>
      <c r="I21" s="79"/>
      <c r="J21" s="79"/>
      <c r="K21" s="79"/>
      <c r="L21" s="79"/>
      <c r="M21" s="79"/>
    </row>
    <row r="22" spans="1:13" x14ac:dyDescent="0.25">
      <c r="A22" s="26"/>
      <c r="B22" s="26"/>
      <c r="C22" s="26"/>
      <c r="D22" s="26"/>
      <c r="E22" s="26"/>
      <c r="F22" s="26"/>
    </row>
    <row r="23" spans="1:13" x14ac:dyDescent="0.25">
      <c r="A23" s="26"/>
      <c r="B23" s="190" t="str">
        <f>HYPERLINK("#'Factor List'!A1","Back to Factor List")</f>
        <v>Back to Factor List</v>
      </c>
      <c r="C23" s="26"/>
      <c r="D23" s="189" t="s">
        <v>724</v>
      </c>
      <c r="E23" s="189"/>
      <c r="F23" s="189"/>
      <c r="G23" s="189"/>
      <c r="H23" s="189"/>
      <c r="I23" s="189"/>
      <c r="J23" s="189"/>
    </row>
    <row r="24" spans="1:13" x14ac:dyDescent="0.25">
      <c r="A24" s="26"/>
      <c r="B24" s="84" t="str">
        <f>HYPERLINK("#'Assumptions'!A1","Assumptions")</f>
        <v>Assumptions</v>
      </c>
      <c r="C24" s="26"/>
      <c r="D24" s="26"/>
      <c r="E24" s="26"/>
      <c r="F24" s="26"/>
      <c r="G24" s="26"/>
      <c r="H24" s="26"/>
      <c r="I24" s="26"/>
    </row>
    <row r="26" spans="1:13" ht="13.5" thickBot="1" x14ac:dyDescent="0.3">
      <c r="A26" s="183" t="s">
        <v>722</v>
      </c>
      <c r="B26" s="184">
        <v>0</v>
      </c>
      <c r="C26" s="184">
        <v>1</v>
      </c>
      <c r="D26" s="184">
        <v>2</v>
      </c>
      <c r="E26" s="184">
        <v>3</v>
      </c>
      <c r="F26" s="184">
        <v>4</v>
      </c>
      <c r="G26" s="184">
        <v>5</v>
      </c>
      <c r="H26" s="184">
        <v>6</v>
      </c>
      <c r="I26" s="184">
        <v>7</v>
      </c>
      <c r="J26" s="184">
        <v>8</v>
      </c>
      <c r="K26" s="184">
        <v>9</v>
      </c>
      <c r="L26" s="184">
        <v>10</v>
      </c>
      <c r="M26" s="184">
        <v>11</v>
      </c>
    </row>
    <row r="27" spans="1:13" ht="13" thickBot="1" x14ac:dyDescent="0.3">
      <c r="A27" s="192" t="s">
        <v>726</v>
      </c>
      <c r="B27" s="193">
        <v>0.70399999999999996</v>
      </c>
      <c r="H27" s="74"/>
      <c r="I27" s="74"/>
      <c r="J27" s="74"/>
      <c r="K27" s="74"/>
      <c r="L27" s="74"/>
      <c r="M27" s="74"/>
    </row>
    <row r="28" spans="1:13" ht="13" thickBot="1" x14ac:dyDescent="0.3">
      <c r="A28" s="194">
        <v>48</v>
      </c>
      <c r="B28" s="193">
        <v>0.70399999999999996</v>
      </c>
      <c r="C28" s="193">
        <v>0.70399999999999996</v>
      </c>
      <c r="D28" s="193">
        <v>0.70399999999999996</v>
      </c>
      <c r="E28" s="193">
        <v>0.70399999999999996</v>
      </c>
      <c r="F28" s="193">
        <v>0.70399999999999996</v>
      </c>
      <c r="G28" s="193">
        <v>0.70399999999999996</v>
      </c>
      <c r="H28" s="74">
        <v>0.78800000000000003</v>
      </c>
      <c r="I28" s="74">
        <v>0.79100000000000004</v>
      </c>
      <c r="J28" s="74">
        <v>0.79400000000000004</v>
      </c>
      <c r="K28" s="74">
        <v>0.79700000000000004</v>
      </c>
      <c r="L28" s="74">
        <v>0.8</v>
      </c>
      <c r="M28" s="74">
        <v>0.80300000000000005</v>
      </c>
    </row>
    <row r="29" spans="1:13" x14ac:dyDescent="0.25">
      <c r="A29" s="192">
        <v>49</v>
      </c>
      <c r="B29" s="195">
        <v>0.80300000000000005</v>
      </c>
      <c r="C29" s="195">
        <v>0.80500000000000005</v>
      </c>
      <c r="D29" s="195">
        <v>0.80700000000000005</v>
      </c>
      <c r="E29" s="195">
        <v>0.81</v>
      </c>
      <c r="F29" s="195">
        <v>0.81200000000000006</v>
      </c>
      <c r="G29" s="195">
        <v>0.81499999999999995</v>
      </c>
      <c r="H29" s="195">
        <v>0.81699999999999995</v>
      </c>
      <c r="I29" s="195">
        <v>0.82</v>
      </c>
      <c r="J29" s="195">
        <v>0.82199999999999995</v>
      </c>
      <c r="K29" s="195">
        <v>0.82499999999999996</v>
      </c>
      <c r="L29" s="195">
        <v>0.82699999999999996</v>
      </c>
      <c r="M29" s="195">
        <v>0.83</v>
      </c>
    </row>
    <row r="30" spans="1:13" x14ac:dyDescent="0.25">
      <c r="A30" s="194">
        <v>50</v>
      </c>
      <c r="B30" s="196">
        <v>0.83299999999999996</v>
      </c>
      <c r="C30" s="196">
        <v>0.83499999999999996</v>
      </c>
      <c r="D30" s="196">
        <v>0.83799999999999997</v>
      </c>
      <c r="E30" s="196">
        <v>0.84</v>
      </c>
      <c r="F30" s="196">
        <v>0.84299999999999997</v>
      </c>
      <c r="G30" s="196">
        <v>0.84499999999999997</v>
      </c>
      <c r="H30" s="196">
        <v>0.84799999999999998</v>
      </c>
      <c r="I30" s="196">
        <v>0.85099999999999998</v>
      </c>
      <c r="J30" s="196">
        <v>0.85299999999999998</v>
      </c>
      <c r="K30" s="196">
        <v>0.85599999999999998</v>
      </c>
      <c r="L30" s="196">
        <v>0.85799999999999998</v>
      </c>
      <c r="M30" s="196">
        <v>0.86099999999999999</v>
      </c>
    </row>
    <row r="31" spans="1:13" x14ac:dyDescent="0.25">
      <c r="A31" s="192">
        <v>51</v>
      </c>
      <c r="B31" s="195">
        <v>0.86399999999999999</v>
      </c>
      <c r="C31" s="195">
        <v>0.86599999999999999</v>
      </c>
      <c r="D31" s="195">
        <v>0.86899999999999999</v>
      </c>
      <c r="E31" s="195">
        <v>0.872</v>
      </c>
      <c r="F31" s="195">
        <v>0.874</v>
      </c>
      <c r="G31" s="195">
        <v>0.877</v>
      </c>
      <c r="H31" s="195">
        <v>0.88</v>
      </c>
      <c r="I31" s="195">
        <v>0.88200000000000001</v>
      </c>
      <c r="J31" s="195">
        <v>0.88500000000000001</v>
      </c>
      <c r="K31" s="195">
        <v>0.88800000000000001</v>
      </c>
      <c r="L31" s="195">
        <v>0.89</v>
      </c>
      <c r="M31" s="195">
        <v>0.89300000000000002</v>
      </c>
    </row>
    <row r="32" spans="1:13" x14ac:dyDescent="0.25">
      <c r="A32" s="194">
        <v>52</v>
      </c>
      <c r="B32" s="196">
        <v>0.89600000000000002</v>
      </c>
      <c r="C32" s="196">
        <v>0.89900000000000002</v>
      </c>
      <c r="D32" s="196">
        <v>0.90100000000000002</v>
      </c>
      <c r="E32" s="196">
        <v>0.90400000000000003</v>
      </c>
      <c r="F32" s="196">
        <v>0.90700000000000003</v>
      </c>
      <c r="G32" s="196">
        <v>0.91</v>
      </c>
      <c r="H32" s="196">
        <v>0.91200000000000003</v>
      </c>
      <c r="I32" s="196">
        <v>0.91500000000000004</v>
      </c>
      <c r="J32" s="196">
        <v>0.91800000000000004</v>
      </c>
      <c r="K32" s="196">
        <v>0.92100000000000004</v>
      </c>
      <c r="L32" s="196">
        <v>0.92400000000000004</v>
      </c>
      <c r="M32" s="196">
        <v>0.92600000000000005</v>
      </c>
    </row>
    <row r="33" spans="1:13" x14ac:dyDescent="0.25">
      <c r="A33" s="192">
        <v>53</v>
      </c>
      <c r="B33" s="195">
        <v>0.92900000000000005</v>
      </c>
      <c r="C33" s="195">
        <v>0.93200000000000005</v>
      </c>
      <c r="D33" s="195">
        <v>0.93500000000000005</v>
      </c>
      <c r="E33" s="195">
        <v>0.93799999999999994</v>
      </c>
      <c r="F33" s="195">
        <v>0.94099999999999995</v>
      </c>
      <c r="G33" s="195">
        <v>0.94399999999999995</v>
      </c>
      <c r="H33" s="195">
        <v>0.94599999999999995</v>
      </c>
      <c r="I33" s="195">
        <v>0.94899999999999995</v>
      </c>
      <c r="J33" s="195">
        <v>0.95199999999999996</v>
      </c>
      <c r="K33" s="195">
        <v>0.95499999999999996</v>
      </c>
      <c r="L33" s="195">
        <v>0.95799999999999996</v>
      </c>
      <c r="M33" s="195">
        <v>0.96099999999999997</v>
      </c>
    </row>
    <row r="34" spans="1:13" x14ac:dyDescent="0.25">
      <c r="A34" s="194">
        <v>54</v>
      </c>
      <c r="B34" s="196">
        <v>0.96</v>
      </c>
      <c r="C34" s="196">
        <v>0.97</v>
      </c>
      <c r="D34" s="196">
        <v>0.97</v>
      </c>
      <c r="E34" s="196">
        <v>0.97</v>
      </c>
      <c r="F34" s="196">
        <v>0.98</v>
      </c>
      <c r="G34" s="196">
        <v>0.98</v>
      </c>
      <c r="H34" s="196">
        <v>0.98</v>
      </c>
      <c r="I34" s="196">
        <v>0.99</v>
      </c>
      <c r="J34" s="196">
        <v>0.99</v>
      </c>
      <c r="K34" s="196">
        <v>0.99</v>
      </c>
      <c r="L34" s="196">
        <v>0.99</v>
      </c>
      <c r="M34" s="196">
        <v>1</v>
      </c>
    </row>
  </sheetData>
  <sheetProtection algorithmName="SHA-512" hashValue="OSUixA9XGfMo0Fh8e4Tm94uHG31QAdf8WljzhSjzlI/gnvrCFa0p0v2aBm9E9TzU5zrYyhiz2JahFF64uj88Ug==" saltValue="SenuKc3TqfE5FQWh1iIzfA==" spinCount="100000" sheet="1" objects="1" scenarios="1"/>
  <conditionalFormatting sqref="B6:M16">
    <cfRule type="expression" dxfId="609" priority="9" stopIfTrue="1">
      <formula>MOD(ROW(),2)=0</formula>
    </cfRule>
    <cfRule type="expression" dxfId="608" priority="10" stopIfTrue="1">
      <formula>MOD(ROW(),2)&lt;&gt;0</formula>
    </cfRule>
  </conditionalFormatting>
  <conditionalFormatting sqref="B18:M18 B17 D17 F17 H17 J17 L17">
    <cfRule type="expression" dxfId="607" priority="11" stopIfTrue="1">
      <formula>MOD(ROW(),2)=0</formula>
    </cfRule>
    <cfRule type="expression" dxfId="606" priority="12" stopIfTrue="1">
      <formula>MOD(ROW(),2)&lt;&gt;0</formula>
    </cfRule>
  </conditionalFormatting>
  <conditionalFormatting sqref="C17 E17 G17 I17 K17 M17">
    <cfRule type="expression" dxfId="605" priority="7" stopIfTrue="1">
      <formula>MOD(ROW(),2)=0</formula>
    </cfRule>
    <cfRule type="expression" dxfId="604" priority="8" stopIfTrue="1">
      <formula>MOD(ROW(),2)&lt;&gt;0</formula>
    </cfRule>
  </conditionalFormatting>
  <conditionalFormatting sqref="B20:B21 D20:D21 F20:F21 H20:H21 J20:J21 L20:L21">
    <cfRule type="expression" dxfId="603" priority="3" stopIfTrue="1">
      <formula>MOD(ROW(),2)=0</formula>
    </cfRule>
    <cfRule type="expression" dxfId="602" priority="4" stopIfTrue="1">
      <formula>MOD(ROW(),2)&lt;&gt;0</formula>
    </cfRule>
  </conditionalFormatting>
  <conditionalFormatting sqref="C19:C21 E19:E21 G19:G21 I19:I21 K19:K21 M19:M21">
    <cfRule type="expression" dxfId="601" priority="5" stopIfTrue="1">
      <formula>MOD(ROW(),2)=0</formula>
    </cfRule>
    <cfRule type="expression" dxfId="600" priority="6" stopIfTrue="1">
      <formula>MOD(ROW(),2)&lt;&gt;0</formula>
    </cfRule>
  </conditionalFormatting>
  <conditionalFormatting sqref="B19 D19 F19 H19 J19 L19">
    <cfRule type="expression" dxfId="599" priority="1" stopIfTrue="1">
      <formula>MOD(ROW(),2)=0</formula>
    </cfRule>
    <cfRule type="expression" dxfId="598" priority="2" stopIfTrue="1">
      <formula>MOD(ROW(),2)&lt;&gt;0</formula>
    </cfRule>
  </conditionalFormatting>
  <hyperlinks>
    <hyperlink ref="B24" location="Assumptions!A1" display="Assumptions!A1" xr:uid="{31663596-8293-4D3E-B790-FF1C6FA46DC5}"/>
  </hyperlinks>
  <pageMargins left="0.7" right="0.7" top="0.75" bottom="0.75" header="0.3" footer="0.3"/>
  <pageSetup paperSize="9" orientation="portrait" horizontalDpi="1200" verticalDpi="1200" r:id="rId1"/>
  <headerFooter>
    <oddHeader>&amp;L&amp;Z&amp;F  [&amp;A]</oddHeader>
    <oddFooter>&amp;LPage &amp;P of &amp;N&amp;R&amp;T &amp;D</odd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codeName="Sheet108"/>
  <dimension ref="A1:K27"/>
  <sheetViews>
    <sheetView showGridLines="0" zoomScale="85" zoomScaleNormal="85" workbookViewId="0">
      <selection activeCell="A4" sqref="A4"/>
    </sheetView>
  </sheetViews>
  <sheetFormatPr defaultColWidth="10" defaultRowHeight="12.5" x14ac:dyDescent="0.25"/>
  <cols>
    <col min="1" max="1" width="31.6328125" style="28" customWidth="1"/>
    <col min="2" max="2" width="22.6328125" style="28" customWidth="1"/>
    <col min="3" max="3" width="10.36328125" style="28" customWidth="1"/>
    <col min="4" max="4" width="10" style="28" customWidth="1"/>
    <col min="5"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Max commutation - x-508</v>
      </c>
      <c r="B3" s="43"/>
      <c r="C3" s="43"/>
      <c r="D3" s="43"/>
      <c r="E3" s="43"/>
      <c r="F3" s="43"/>
      <c r="G3" s="43"/>
      <c r="H3" s="43"/>
      <c r="I3" s="43"/>
    </row>
    <row r="4" spans="1:11" x14ac:dyDescent="0.25">
      <c r="A4" s="45"/>
    </row>
    <row r="6" spans="1:11" ht="13" x14ac:dyDescent="0.3">
      <c r="A6" s="201" t="s">
        <v>606</v>
      </c>
      <c r="B6" s="78" t="s">
        <v>607</v>
      </c>
      <c r="C6" s="78"/>
    </row>
    <row r="7" spans="1:11" x14ac:dyDescent="0.25">
      <c r="A7" s="200" t="s">
        <v>273</v>
      </c>
      <c r="B7" s="79" t="s">
        <v>72</v>
      </c>
      <c r="C7" s="79"/>
    </row>
    <row r="8" spans="1:11" x14ac:dyDescent="0.25">
      <c r="A8" s="200" t="s">
        <v>274</v>
      </c>
      <c r="B8" s="79">
        <v>2015</v>
      </c>
      <c r="C8" s="79"/>
    </row>
    <row r="9" spans="1:11" x14ac:dyDescent="0.25">
      <c r="A9" s="200" t="s">
        <v>275</v>
      </c>
      <c r="B9" s="79" t="s">
        <v>512</v>
      </c>
      <c r="C9" s="79"/>
    </row>
    <row r="10" spans="1:11" ht="37.5" x14ac:dyDescent="0.25">
      <c r="A10" s="200" t="s">
        <v>6</v>
      </c>
      <c r="B10" s="79" t="s">
        <v>513</v>
      </c>
      <c r="C10" s="79"/>
    </row>
    <row r="11" spans="1:11" x14ac:dyDescent="0.25">
      <c r="A11" s="200" t="s">
        <v>276</v>
      </c>
      <c r="B11" s="79" t="s">
        <v>308</v>
      </c>
      <c r="C11" s="79"/>
    </row>
    <row r="12" spans="1:11" x14ac:dyDescent="0.25">
      <c r="A12" s="200" t="s">
        <v>277</v>
      </c>
      <c r="B12" s="79" t="s">
        <v>412</v>
      </c>
      <c r="C12" s="79"/>
    </row>
    <row r="13" spans="1:11" x14ac:dyDescent="0.25">
      <c r="A13" s="200" t="s">
        <v>614</v>
      </c>
      <c r="B13" s="79">
        <v>0</v>
      </c>
      <c r="C13" s="79"/>
    </row>
    <row r="14" spans="1:11" x14ac:dyDescent="0.25">
      <c r="A14" s="200" t="s">
        <v>279</v>
      </c>
      <c r="B14" s="79">
        <v>508</v>
      </c>
      <c r="C14" s="79"/>
    </row>
    <row r="15" spans="1:11" x14ac:dyDescent="0.25">
      <c r="A15" s="200" t="s">
        <v>617</v>
      </c>
      <c r="B15" s="79">
        <v>508</v>
      </c>
      <c r="C15" s="79"/>
    </row>
    <row r="16" spans="1:11" x14ac:dyDescent="0.25">
      <c r="A16" s="202" t="s">
        <v>281</v>
      </c>
      <c r="B16" s="79" t="s">
        <v>494</v>
      </c>
      <c r="C16" s="79"/>
    </row>
    <row r="17" spans="1:3" x14ac:dyDescent="0.25">
      <c r="A17" s="200" t="s">
        <v>282</v>
      </c>
      <c r="B17" s="203"/>
      <c r="C17" s="203"/>
    </row>
    <row r="18" spans="1:3" x14ac:dyDescent="0.25">
      <c r="A18" s="200" t="s">
        <v>283</v>
      </c>
      <c r="B18" s="142">
        <v>45135</v>
      </c>
      <c r="C18" s="79"/>
    </row>
    <row r="19" spans="1:3" x14ac:dyDescent="0.25">
      <c r="A19" s="200" t="s">
        <v>284</v>
      </c>
      <c r="B19" s="142">
        <v>45135</v>
      </c>
      <c r="C19" s="79"/>
    </row>
    <row r="20" spans="1:3" x14ac:dyDescent="0.25">
      <c r="A20" s="200" t="s">
        <v>285</v>
      </c>
      <c r="B20" s="79" t="s">
        <v>293</v>
      </c>
      <c r="C20" s="79"/>
    </row>
    <row r="21" spans="1:3" x14ac:dyDescent="0.25">
      <c r="A21" s="200" t="s">
        <v>689</v>
      </c>
      <c r="B21" s="79" t="s">
        <v>294</v>
      </c>
      <c r="C21" s="79"/>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85" t="s">
        <v>412</v>
      </c>
      <c r="B26" s="85" t="s">
        <v>731</v>
      </c>
    </row>
    <row r="27" spans="1:3" x14ac:dyDescent="0.25">
      <c r="A27" s="86" t="s">
        <v>732</v>
      </c>
      <c r="B27" s="89">
        <v>0.35699999999999998</v>
      </c>
    </row>
  </sheetData>
  <sheetProtection algorithmName="SHA-512" hashValue="yXxRa6GOsZBwHY+Ur98h6xhi/9LNSgFcw3HY+ew120Wlg58LxH7CfjB3dTZSWJPzQfm2obUkwff2pmMr457CfQ==" saltValue="0h5pbvpRZC89N2/KiyRAiQ==" spinCount="100000" sheet="1" objects="1" scenarios="1"/>
  <conditionalFormatting sqref="A26:A27">
    <cfRule type="expression" dxfId="597" priority="29" stopIfTrue="1">
      <formula>MOD(ROW(),2)=0</formula>
    </cfRule>
    <cfRule type="expression" dxfId="596" priority="30" stopIfTrue="1">
      <formula>MOD(ROW(),2)&lt;&gt;0</formula>
    </cfRule>
  </conditionalFormatting>
  <conditionalFormatting sqref="B26:B27">
    <cfRule type="expression" dxfId="595" priority="31" stopIfTrue="1">
      <formula>MOD(ROW(),2)=0</formula>
    </cfRule>
    <cfRule type="expression" dxfId="594" priority="32" stopIfTrue="1">
      <formula>MOD(ROW(),2)&lt;&gt;0</formula>
    </cfRule>
  </conditionalFormatting>
  <conditionalFormatting sqref="A6:A21">
    <cfRule type="expression" dxfId="593" priority="19" stopIfTrue="1">
      <formula>MOD(ROW(),2)=0</formula>
    </cfRule>
    <cfRule type="expression" dxfId="592" priority="20" stopIfTrue="1">
      <formula>MOD(ROW(),2)&lt;&gt;0</formula>
    </cfRule>
  </conditionalFormatting>
  <conditionalFormatting sqref="B6:C16">
    <cfRule type="expression" dxfId="591" priority="9" stopIfTrue="1">
      <formula>MOD(ROW(),2)=0</formula>
    </cfRule>
    <cfRule type="expression" dxfId="590" priority="10" stopIfTrue="1">
      <formula>MOD(ROW(),2)&lt;&gt;0</formula>
    </cfRule>
  </conditionalFormatting>
  <conditionalFormatting sqref="B18:C18 B17">
    <cfRule type="expression" dxfId="589" priority="11" stopIfTrue="1">
      <formula>MOD(ROW(),2)=0</formula>
    </cfRule>
    <cfRule type="expression" dxfId="588" priority="12" stopIfTrue="1">
      <formula>MOD(ROW(),2)&lt;&gt;0</formula>
    </cfRule>
  </conditionalFormatting>
  <conditionalFormatting sqref="C17">
    <cfRule type="expression" dxfId="587" priority="7" stopIfTrue="1">
      <formula>MOD(ROW(),2)=0</formula>
    </cfRule>
    <cfRule type="expression" dxfId="586" priority="8" stopIfTrue="1">
      <formula>MOD(ROW(),2)&lt;&gt;0</formula>
    </cfRule>
  </conditionalFormatting>
  <conditionalFormatting sqref="B20:B21">
    <cfRule type="expression" dxfId="585" priority="3" stopIfTrue="1">
      <formula>MOD(ROW(),2)=0</formula>
    </cfRule>
    <cfRule type="expression" dxfId="584" priority="4" stopIfTrue="1">
      <formula>MOD(ROW(),2)&lt;&gt;0</formula>
    </cfRule>
  </conditionalFormatting>
  <conditionalFormatting sqref="C19:C21">
    <cfRule type="expression" dxfId="583" priority="5" stopIfTrue="1">
      <formula>MOD(ROW(),2)=0</formula>
    </cfRule>
    <cfRule type="expression" dxfId="582" priority="6" stopIfTrue="1">
      <formula>MOD(ROW(),2)&lt;&gt;0</formula>
    </cfRule>
  </conditionalFormatting>
  <conditionalFormatting sqref="B19">
    <cfRule type="expression" dxfId="581" priority="1" stopIfTrue="1">
      <formula>MOD(ROW(),2)=0</formula>
    </cfRule>
    <cfRule type="expression" dxfId="580" priority="2" stopIfTrue="1">
      <formula>MOD(ROW(),2)&lt;&gt;0</formula>
    </cfRule>
  </conditionalFormatting>
  <hyperlinks>
    <hyperlink ref="B24" location="Assumptions!A1" display="Assumptions" xr:uid="{A68B03CD-B925-42D4-BCA8-4A5D95FAF8F8}"/>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codeName="Sheet109"/>
  <dimension ref="A1:K47"/>
  <sheetViews>
    <sheetView showGridLines="0" zoomScale="85" zoomScaleNormal="85" workbookViewId="0">
      <selection activeCell="A4" sqref="A4"/>
    </sheetView>
  </sheetViews>
  <sheetFormatPr defaultColWidth="10" defaultRowHeight="12.5" x14ac:dyDescent="0.25"/>
  <cols>
    <col min="1" max="1" width="31.6328125" style="28" customWidth="1"/>
    <col min="2" max="2" width="22.6328125" style="28" customWidth="1"/>
    <col min="3" max="3" width="10.36328125" style="28" customWidth="1"/>
    <col min="4" max="4" width="10" style="28" customWidth="1"/>
    <col min="5"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Max commutation - x-509</v>
      </c>
      <c r="B3" s="43"/>
      <c r="C3" s="43"/>
      <c r="D3" s="43"/>
      <c r="E3" s="43"/>
      <c r="F3" s="43"/>
      <c r="G3" s="43"/>
      <c r="H3" s="43"/>
      <c r="I3" s="43"/>
    </row>
    <row r="4" spans="1:11" x14ac:dyDescent="0.25">
      <c r="A4" s="45"/>
    </row>
    <row r="6" spans="1:11" ht="13" x14ac:dyDescent="0.3">
      <c r="A6" s="201" t="s">
        <v>606</v>
      </c>
      <c r="B6" s="78" t="s">
        <v>607</v>
      </c>
      <c r="C6" s="78"/>
    </row>
    <row r="7" spans="1:11" x14ac:dyDescent="0.25">
      <c r="A7" s="200" t="s">
        <v>273</v>
      </c>
      <c r="B7" s="79" t="s">
        <v>72</v>
      </c>
      <c r="C7" s="79"/>
    </row>
    <row r="8" spans="1:11" x14ac:dyDescent="0.25">
      <c r="A8" s="200" t="s">
        <v>274</v>
      </c>
      <c r="B8" s="79">
        <v>2015</v>
      </c>
      <c r="C8" s="79"/>
    </row>
    <row r="9" spans="1:11" x14ac:dyDescent="0.25">
      <c r="A9" s="200" t="s">
        <v>275</v>
      </c>
      <c r="B9" s="79" t="s">
        <v>512</v>
      </c>
      <c r="C9" s="79"/>
    </row>
    <row r="10" spans="1:11" ht="37.5" x14ac:dyDescent="0.25">
      <c r="A10" s="200" t="s">
        <v>6</v>
      </c>
      <c r="B10" s="79" t="s">
        <v>515</v>
      </c>
      <c r="C10" s="79"/>
    </row>
    <row r="11" spans="1:11" x14ac:dyDescent="0.25">
      <c r="A11" s="200" t="s">
        <v>276</v>
      </c>
      <c r="B11" s="79" t="s">
        <v>308</v>
      </c>
      <c r="C11" s="79"/>
    </row>
    <row r="12" spans="1:11" x14ac:dyDescent="0.25">
      <c r="A12" s="200" t="s">
        <v>277</v>
      </c>
      <c r="B12" s="79" t="s">
        <v>479</v>
      </c>
      <c r="C12" s="79"/>
    </row>
    <row r="13" spans="1:11" x14ac:dyDescent="0.25">
      <c r="A13" s="200" t="s">
        <v>614</v>
      </c>
      <c r="B13" s="79">
        <v>0</v>
      </c>
      <c r="C13" s="79"/>
    </row>
    <row r="14" spans="1:11" x14ac:dyDescent="0.25">
      <c r="A14" s="200" t="s">
        <v>279</v>
      </c>
      <c r="B14" s="79">
        <v>509</v>
      </c>
      <c r="C14" s="79"/>
    </row>
    <row r="15" spans="1:11" x14ac:dyDescent="0.25">
      <c r="A15" s="200" t="s">
        <v>617</v>
      </c>
      <c r="B15" s="79">
        <v>509</v>
      </c>
      <c r="C15" s="79"/>
    </row>
    <row r="16" spans="1:11" x14ac:dyDescent="0.25">
      <c r="A16" s="202" t="s">
        <v>281</v>
      </c>
      <c r="B16" s="79" t="s">
        <v>498</v>
      </c>
      <c r="C16" s="79"/>
    </row>
    <row r="17" spans="1:3" x14ac:dyDescent="0.25">
      <c r="A17" s="200" t="s">
        <v>282</v>
      </c>
      <c r="B17" s="203"/>
      <c r="C17" s="203"/>
    </row>
    <row r="18" spans="1:3" x14ac:dyDescent="0.25">
      <c r="A18" s="200" t="s">
        <v>283</v>
      </c>
      <c r="B18" s="142">
        <v>45135</v>
      </c>
      <c r="C18" s="79"/>
    </row>
    <row r="19" spans="1:3" x14ac:dyDescent="0.25">
      <c r="A19" s="200" t="s">
        <v>284</v>
      </c>
      <c r="B19" s="142">
        <v>45135</v>
      </c>
      <c r="C19" s="79"/>
    </row>
    <row r="20" spans="1:3" x14ac:dyDescent="0.25">
      <c r="A20" s="200" t="s">
        <v>285</v>
      </c>
      <c r="B20" s="79" t="s">
        <v>293</v>
      </c>
      <c r="C20" s="79"/>
    </row>
    <row r="21" spans="1:3" x14ac:dyDescent="0.25">
      <c r="A21" s="200" t="s">
        <v>689</v>
      </c>
      <c r="B21" s="79" t="s">
        <v>294</v>
      </c>
      <c r="C21" s="79"/>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85" t="s">
        <v>412</v>
      </c>
      <c r="B26" s="85" t="s">
        <v>731</v>
      </c>
    </row>
    <row r="27" spans="1:3" x14ac:dyDescent="0.25">
      <c r="A27" s="86">
        <v>55</v>
      </c>
      <c r="B27" s="140">
        <v>0.35699999999999998</v>
      </c>
    </row>
    <row r="28" spans="1:3" x14ac:dyDescent="0.25">
      <c r="A28" s="86">
        <v>56</v>
      </c>
      <c r="B28" s="140">
        <v>0.35699999999999998</v>
      </c>
    </row>
    <row r="29" spans="1:3" x14ac:dyDescent="0.25">
      <c r="A29" s="86">
        <v>57</v>
      </c>
      <c r="B29" s="140">
        <v>0.35699999999999998</v>
      </c>
    </row>
    <row r="30" spans="1:3" x14ac:dyDescent="0.25">
      <c r="A30" s="86">
        <v>58</v>
      </c>
      <c r="B30" s="140">
        <v>0.35699999999999998</v>
      </c>
    </row>
    <row r="31" spans="1:3" x14ac:dyDescent="0.25">
      <c r="A31" s="86">
        <v>59</v>
      </c>
      <c r="B31" s="140">
        <v>0.35699999999999998</v>
      </c>
    </row>
    <row r="32" spans="1:3" x14ac:dyDescent="0.25">
      <c r="A32" s="86">
        <v>60</v>
      </c>
      <c r="B32" s="140">
        <v>0.35699999999999998</v>
      </c>
    </row>
    <row r="33" spans="1:2" x14ac:dyDescent="0.25">
      <c r="A33" s="86">
        <v>61</v>
      </c>
      <c r="B33" s="140">
        <v>0.35699999999999998</v>
      </c>
    </row>
    <row r="34" spans="1:2" x14ac:dyDescent="0.25">
      <c r="A34" s="86">
        <v>62</v>
      </c>
      <c r="B34" s="140">
        <v>0.35699999999999998</v>
      </c>
    </row>
    <row r="35" spans="1:2" x14ac:dyDescent="0.25">
      <c r="A35" s="86">
        <v>63</v>
      </c>
      <c r="B35" s="140">
        <v>0.35699999999999998</v>
      </c>
    </row>
    <row r="36" spans="1:2" x14ac:dyDescent="0.25">
      <c r="A36" s="86">
        <v>64</v>
      </c>
      <c r="B36" s="140">
        <v>0.35699999999999998</v>
      </c>
    </row>
    <row r="37" spans="1:2" x14ac:dyDescent="0.25">
      <c r="A37" s="86">
        <v>65</v>
      </c>
      <c r="B37" s="140">
        <v>0.35699999999999998</v>
      </c>
    </row>
    <row r="38" spans="1:2" x14ac:dyDescent="0.25">
      <c r="A38" s="86">
        <v>66</v>
      </c>
      <c r="B38" s="140">
        <v>0.35699999999999998</v>
      </c>
    </row>
    <row r="39" spans="1:2" x14ac:dyDescent="0.25">
      <c r="A39" s="86">
        <v>67</v>
      </c>
      <c r="B39" s="140">
        <v>0.35699999999999998</v>
      </c>
    </row>
    <row r="40" spans="1:2" x14ac:dyDescent="0.25">
      <c r="A40" s="86">
        <v>68</v>
      </c>
      <c r="B40" s="140">
        <v>0.35199999999999998</v>
      </c>
    </row>
    <row r="41" spans="1:2" x14ac:dyDescent="0.25">
      <c r="A41" s="86">
        <v>69</v>
      </c>
      <c r="B41" s="140">
        <v>0.34</v>
      </c>
    </row>
    <row r="42" spans="1:2" x14ac:dyDescent="0.25">
      <c r="A42" s="86">
        <v>70</v>
      </c>
      <c r="B42" s="140">
        <v>0.32600000000000001</v>
      </c>
    </row>
    <row r="43" spans="1:2" x14ac:dyDescent="0.25">
      <c r="A43" s="86">
        <v>71</v>
      </c>
      <c r="B43" s="140">
        <v>0.312</v>
      </c>
    </row>
    <row r="44" spans="1:2" x14ac:dyDescent="0.25">
      <c r="A44" s="86">
        <v>72</v>
      </c>
      <c r="B44" s="140">
        <v>0.29799999999999999</v>
      </c>
    </row>
    <row r="45" spans="1:2" x14ac:dyDescent="0.25">
      <c r="A45" s="86">
        <v>73</v>
      </c>
      <c r="B45" s="140">
        <v>0.28499999999999998</v>
      </c>
    </row>
    <row r="46" spans="1:2" x14ac:dyDescent="0.25">
      <c r="A46" s="86">
        <v>74</v>
      </c>
      <c r="B46" s="140">
        <v>0.27</v>
      </c>
    </row>
    <row r="47" spans="1:2" x14ac:dyDescent="0.25">
      <c r="A47" s="86">
        <v>75</v>
      </c>
      <c r="B47" s="140">
        <v>0.25600000000000001</v>
      </c>
    </row>
  </sheetData>
  <sheetProtection algorithmName="SHA-512" hashValue="8T8rI02imv+/+SbrUVnWp0/tMziu3G+rolOV3IpLSM0fQqSa9Z/bYQz7jkgKK1NU9WOlrs78MJPCtb58D3tiWA==" saltValue="xYRENeX90jZgvij+TNLE8Q==" spinCount="100000" sheet="1" objects="1" scenarios="1"/>
  <conditionalFormatting sqref="A26:A47">
    <cfRule type="expression" dxfId="579" priority="31" stopIfTrue="1">
      <formula>MOD(ROW(),2)=0</formula>
    </cfRule>
    <cfRule type="expression" dxfId="578" priority="32" stopIfTrue="1">
      <formula>MOD(ROW(),2)&lt;&gt;0</formula>
    </cfRule>
  </conditionalFormatting>
  <conditionalFormatting sqref="B26">
    <cfRule type="expression" dxfId="577" priority="33" stopIfTrue="1">
      <formula>MOD(ROW(),2)=0</formula>
    </cfRule>
    <cfRule type="expression" dxfId="576" priority="34" stopIfTrue="1">
      <formula>MOD(ROW(),2)&lt;&gt;0</formula>
    </cfRule>
  </conditionalFormatting>
  <conditionalFormatting sqref="A6:A21">
    <cfRule type="expression" dxfId="575" priority="21" stopIfTrue="1">
      <formula>MOD(ROW(),2)=0</formula>
    </cfRule>
    <cfRule type="expression" dxfId="574" priority="22" stopIfTrue="1">
      <formula>MOD(ROW(),2)&lt;&gt;0</formula>
    </cfRule>
  </conditionalFormatting>
  <conditionalFormatting sqref="B27:B47">
    <cfRule type="expression" dxfId="573" priority="19" stopIfTrue="1">
      <formula>MOD(ROW(),2)=0</formula>
    </cfRule>
    <cfRule type="expression" dxfId="572" priority="20" stopIfTrue="1">
      <formula>MOD(ROW(),2)&lt;&gt;0</formula>
    </cfRule>
  </conditionalFormatting>
  <conditionalFormatting sqref="B6:C16">
    <cfRule type="expression" dxfId="571" priority="9" stopIfTrue="1">
      <formula>MOD(ROW(),2)=0</formula>
    </cfRule>
    <cfRule type="expression" dxfId="570" priority="10" stopIfTrue="1">
      <formula>MOD(ROW(),2)&lt;&gt;0</formula>
    </cfRule>
  </conditionalFormatting>
  <conditionalFormatting sqref="B18:C18 B17">
    <cfRule type="expression" dxfId="569" priority="11" stopIfTrue="1">
      <formula>MOD(ROW(),2)=0</formula>
    </cfRule>
    <cfRule type="expression" dxfId="568" priority="12" stopIfTrue="1">
      <formula>MOD(ROW(),2)&lt;&gt;0</formula>
    </cfRule>
  </conditionalFormatting>
  <conditionalFormatting sqref="C17">
    <cfRule type="expression" dxfId="567" priority="7" stopIfTrue="1">
      <formula>MOD(ROW(),2)=0</formula>
    </cfRule>
    <cfRule type="expression" dxfId="566" priority="8" stopIfTrue="1">
      <formula>MOD(ROW(),2)&lt;&gt;0</formula>
    </cfRule>
  </conditionalFormatting>
  <conditionalFormatting sqref="B20:B21">
    <cfRule type="expression" dxfId="565" priority="3" stopIfTrue="1">
      <formula>MOD(ROW(),2)=0</formula>
    </cfRule>
    <cfRule type="expression" dxfId="564" priority="4" stopIfTrue="1">
      <formula>MOD(ROW(),2)&lt;&gt;0</formula>
    </cfRule>
  </conditionalFormatting>
  <conditionalFormatting sqref="C19:C21">
    <cfRule type="expression" dxfId="563" priority="5" stopIfTrue="1">
      <formula>MOD(ROW(),2)=0</formula>
    </cfRule>
    <cfRule type="expression" dxfId="562" priority="6" stopIfTrue="1">
      <formula>MOD(ROW(),2)&lt;&gt;0</formula>
    </cfRule>
  </conditionalFormatting>
  <conditionalFormatting sqref="B19">
    <cfRule type="expression" dxfId="561" priority="1" stopIfTrue="1">
      <formula>MOD(ROW(),2)=0</formula>
    </cfRule>
    <cfRule type="expression" dxfId="560" priority="2" stopIfTrue="1">
      <formula>MOD(ROW(),2)&lt;&gt;0</formula>
    </cfRule>
  </conditionalFormatting>
  <hyperlinks>
    <hyperlink ref="B24" location="Assumptions!A1" display="Assumptions" xr:uid="{AABE57A1-5465-4712-9BBF-70C63662FB25}"/>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EF3A78-A3F8-4B05-B290-CA9FEBC5F44F}">
  <sheetPr codeName="Sheet136"/>
  <dimension ref="A1:K27"/>
  <sheetViews>
    <sheetView showGridLines="0" zoomScale="85" zoomScaleNormal="85" workbookViewId="0">
      <selection activeCell="A4" sqref="A4"/>
    </sheetView>
  </sheetViews>
  <sheetFormatPr defaultColWidth="10" defaultRowHeight="12.5" x14ac:dyDescent="0.25"/>
  <cols>
    <col min="1" max="1" width="31.6328125" style="28" customWidth="1"/>
    <col min="2" max="2" width="22.6328125" style="28" customWidth="1"/>
    <col min="3" max="3" width="10.36328125" style="28" customWidth="1"/>
    <col min="4" max="4" width="10" style="28" customWidth="1"/>
    <col min="5"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Triv Comm - x-510</v>
      </c>
      <c r="B3" s="43"/>
      <c r="C3" s="43"/>
      <c r="D3" s="43"/>
      <c r="E3" s="43"/>
      <c r="F3" s="43"/>
      <c r="G3" s="43"/>
      <c r="H3" s="43"/>
      <c r="I3" s="43"/>
    </row>
    <row r="4" spans="1:11" x14ac:dyDescent="0.25">
      <c r="A4" s="45"/>
    </row>
    <row r="6" spans="1:11" ht="13" x14ac:dyDescent="0.3">
      <c r="A6" s="201" t="s">
        <v>606</v>
      </c>
      <c r="B6" s="78" t="s">
        <v>607</v>
      </c>
      <c r="C6" s="78"/>
    </row>
    <row r="7" spans="1:11" x14ac:dyDescent="0.25">
      <c r="A7" s="200" t="s">
        <v>273</v>
      </c>
      <c r="B7" s="79" t="s">
        <v>72</v>
      </c>
      <c r="C7" s="79"/>
    </row>
    <row r="8" spans="1:11" x14ac:dyDescent="0.25">
      <c r="A8" s="200" t="s">
        <v>274</v>
      </c>
      <c r="B8" s="79" t="s">
        <v>499</v>
      </c>
      <c r="C8" s="79"/>
    </row>
    <row r="9" spans="1:11" x14ac:dyDescent="0.25">
      <c r="A9" s="200" t="s">
        <v>275</v>
      </c>
      <c r="B9" s="79" t="s">
        <v>490</v>
      </c>
      <c r="C9" s="79"/>
    </row>
    <row r="10" spans="1:11" ht="37.5" x14ac:dyDescent="0.25">
      <c r="A10" s="200" t="s">
        <v>6</v>
      </c>
      <c r="B10" s="79" t="s">
        <v>745</v>
      </c>
      <c r="C10" s="79"/>
    </row>
    <row r="11" spans="1:11" x14ac:dyDescent="0.25">
      <c r="A11" s="200" t="s">
        <v>276</v>
      </c>
      <c r="B11" s="79" t="s">
        <v>308</v>
      </c>
      <c r="C11" s="79"/>
    </row>
    <row r="12" spans="1:11" ht="14.75" customHeight="1" x14ac:dyDescent="0.25">
      <c r="A12" s="200" t="s">
        <v>277</v>
      </c>
      <c r="B12" s="79" t="s">
        <v>517</v>
      </c>
      <c r="C12" s="79"/>
    </row>
    <row r="13" spans="1:11" x14ac:dyDescent="0.25">
      <c r="A13" s="200" t="s">
        <v>614</v>
      </c>
      <c r="B13" s="79">
        <v>2</v>
      </c>
      <c r="C13" s="79"/>
    </row>
    <row r="14" spans="1:11" x14ac:dyDescent="0.25">
      <c r="A14" s="200" t="s">
        <v>279</v>
      </c>
      <c r="B14" s="79">
        <v>510</v>
      </c>
      <c r="C14" s="79"/>
    </row>
    <row r="15" spans="1:11" x14ac:dyDescent="0.25">
      <c r="A15" s="200" t="s">
        <v>617</v>
      </c>
      <c r="B15" s="79">
        <v>510</v>
      </c>
      <c r="C15" s="79"/>
    </row>
    <row r="16" spans="1:11" x14ac:dyDescent="0.25">
      <c r="A16" s="202" t="s">
        <v>281</v>
      </c>
      <c r="B16" s="79" t="s">
        <v>519</v>
      </c>
      <c r="C16" s="79"/>
    </row>
    <row r="17" spans="1:3" ht="53.75" customHeight="1" x14ac:dyDescent="0.25">
      <c r="A17" s="200" t="s">
        <v>282</v>
      </c>
      <c r="B17" s="203"/>
      <c r="C17" s="203"/>
    </row>
    <row r="18" spans="1:3" x14ac:dyDescent="0.25">
      <c r="A18" s="200" t="s">
        <v>283</v>
      </c>
      <c r="B18" s="142">
        <v>45737</v>
      </c>
      <c r="C18" s="79"/>
    </row>
    <row r="19" spans="1:3" x14ac:dyDescent="0.25">
      <c r="A19" s="200" t="s">
        <v>284</v>
      </c>
      <c r="B19" s="142"/>
      <c r="C19" s="79"/>
    </row>
    <row r="20" spans="1:3" x14ac:dyDescent="0.25">
      <c r="A20" s="200" t="s">
        <v>285</v>
      </c>
      <c r="B20" s="79" t="s">
        <v>293</v>
      </c>
      <c r="C20" s="79"/>
    </row>
    <row r="21" spans="1:3" x14ac:dyDescent="0.25">
      <c r="A21" s="200" t="s">
        <v>689</v>
      </c>
      <c r="B21" s="79" t="s">
        <v>294</v>
      </c>
      <c r="C21" s="79"/>
    </row>
    <row r="23" spans="1:3" x14ac:dyDescent="0.25">
      <c r="B23" s="84" t="str">
        <f>HYPERLINK("#'Factor List'!A1","Back to Factor List")</f>
        <v>Back to Factor List</v>
      </c>
    </row>
    <row r="24" spans="1:3" x14ac:dyDescent="0.25">
      <c r="B24" s="84" t="str">
        <f>HYPERLINK("#'Assumptions'!A1","Assumptions")</f>
        <v>Assumptions</v>
      </c>
    </row>
    <row r="26" spans="1:3" ht="13" x14ac:dyDescent="0.25">
      <c r="A26" s="85" t="s">
        <v>733</v>
      </c>
      <c r="B26" s="176" t="s">
        <v>734</v>
      </c>
    </row>
    <row r="27" spans="1:3" x14ac:dyDescent="0.25">
      <c r="A27" s="177" t="s">
        <v>735</v>
      </c>
      <c r="B27" s="178">
        <v>21.3</v>
      </c>
    </row>
  </sheetData>
  <sheetProtection algorithmName="SHA-512" hashValue="SQV0uWOqHE4Ntqoy2gIbYKhShXFpUD6y72DilCyXiMmxihEPS3ZSKoVp59rQCdalc5jB8YYqO+Pid0lADV1L7w==" saltValue="tjtHiSbElcck1kD8t9K+1g==" spinCount="100000" sheet="1" objects="1" scenarios="1"/>
  <conditionalFormatting sqref="A6:A21">
    <cfRule type="expression" dxfId="559" priority="29" stopIfTrue="1">
      <formula>MOD(ROW(),2)=0</formula>
    </cfRule>
    <cfRule type="expression" dxfId="558" priority="30" stopIfTrue="1">
      <formula>MOD(ROW(),2)&lt;&gt;0</formula>
    </cfRule>
  </conditionalFormatting>
  <conditionalFormatting sqref="A26:A27">
    <cfRule type="expression" dxfId="557" priority="17" stopIfTrue="1">
      <formula>MOD(ROW(),2)=0</formula>
    </cfRule>
    <cfRule type="expression" dxfId="556" priority="18" stopIfTrue="1">
      <formula>MOD(ROW(),2)&lt;&gt;0</formula>
    </cfRule>
  </conditionalFormatting>
  <conditionalFormatting sqref="B26:B27">
    <cfRule type="expression" dxfId="555" priority="19" stopIfTrue="1">
      <formula>MOD(ROW(),2)=0</formula>
    </cfRule>
    <cfRule type="expression" dxfId="554" priority="20" stopIfTrue="1">
      <formula>MOD(ROW(),2)&lt;&gt;0</formula>
    </cfRule>
  </conditionalFormatting>
  <conditionalFormatting sqref="B6:C16">
    <cfRule type="expression" dxfId="553" priority="9" stopIfTrue="1">
      <formula>MOD(ROW(),2)=0</formula>
    </cfRule>
    <cfRule type="expression" dxfId="552" priority="10" stopIfTrue="1">
      <formula>MOD(ROW(),2)&lt;&gt;0</formula>
    </cfRule>
  </conditionalFormatting>
  <conditionalFormatting sqref="B18:C18 B17">
    <cfRule type="expression" dxfId="551" priority="11" stopIfTrue="1">
      <formula>MOD(ROW(),2)=0</formula>
    </cfRule>
    <cfRule type="expression" dxfId="550" priority="12" stopIfTrue="1">
      <formula>MOD(ROW(),2)&lt;&gt;0</formula>
    </cfRule>
  </conditionalFormatting>
  <conditionalFormatting sqref="C17">
    <cfRule type="expression" dxfId="549" priority="7" stopIfTrue="1">
      <formula>MOD(ROW(),2)=0</formula>
    </cfRule>
    <cfRule type="expression" dxfId="548" priority="8" stopIfTrue="1">
      <formula>MOD(ROW(),2)&lt;&gt;0</formula>
    </cfRule>
  </conditionalFormatting>
  <conditionalFormatting sqref="B20:B21">
    <cfRule type="expression" dxfId="547" priority="3" stopIfTrue="1">
      <formula>MOD(ROW(),2)=0</formula>
    </cfRule>
    <cfRule type="expression" dxfId="546" priority="4" stopIfTrue="1">
      <formula>MOD(ROW(),2)&lt;&gt;0</formula>
    </cfRule>
  </conditionalFormatting>
  <conditionalFormatting sqref="C19:C21">
    <cfRule type="expression" dxfId="545" priority="5" stopIfTrue="1">
      <formula>MOD(ROW(),2)=0</formula>
    </cfRule>
    <cfRule type="expression" dxfId="544" priority="6" stopIfTrue="1">
      <formula>MOD(ROW(),2)&lt;&gt;0</formula>
    </cfRule>
  </conditionalFormatting>
  <conditionalFormatting sqref="B19">
    <cfRule type="expression" dxfId="543" priority="1" stopIfTrue="1">
      <formula>MOD(ROW(),2)=0</formula>
    </cfRule>
    <cfRule type="expression" dxfId="542" priority="2" stopIfTrue="1">
      <formula>MOD(ROW(),2)&lt;&gt;0</formula>
    </cfRule>
  </conditionalFormatting>
  <hyperlinks>
    <hyperlink ref="B24" location="Assumptions!A1" display="Assumptions" xr:uid="{CBF7C829-642E-4E43-968A-E731034AB09D}"/>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9"/>
  <dimension ref="A1:K68"/>
  <sheetViews>
    <sheetView showGridLines="0" zoomScale="85" zoomScaleNormal="85" workbookViewId="0">
      <selection activeCell="K20" sqref="K20"/>
    </sheetView>
  </sheetViews>
  <sheetFormatPr defaultColWidth="10" defaultRowHeight="12.5" x14ac:dyDescent="0.25"/>
  <cols>
    <col min="1" max="1" width="31.6328125" style="28" customWidth="1"/>
    <col min="2" max="3" width="22.6328125" style="28" customWidth="1"/>
    <col min="4"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CETV - x-201</v>
      </c>
      <c r="B3" s="43"/>
      <c r="C3" s="43"/>
      <c r="D3" s="43"/>
      <c r="E3" s="43"/>
      <c r="F3" s="43"/>
      <c r="G3" s="43"/>
      <c r="H3" s="43"/>
      <c r="I3" s="43"/>
    </row>
    <row r="4" spans="1:11" x14ac:dyDescent="0.25">
      <c r="A4" s="45"/>
    </row>
    <row r="6" spans="1:11" ht="13" x14ac:dyDescent="0.3">
      <c r="A6" s="107" t="s">
        <v>606</v>
      </c>
      <c r="B6" s="78" t="s">
        <v>607</v>
      </c>
      <c r="C6" s="78"/>
    </row>
    <row r="7" spans="1:11" x14ac:dyDescent="0.25">
      <c r="A7" s="108" t="s">
        <v>273</v>
      </c>
      <c r="B7" s="79" t="s">
        <v>72</v>
      </c>
      <c r="C7" s="79"/>
    </row>
    <row r="8" spans="1:11" x14ac:dyDescent="0.25">
      <c r="A8" s="108" t="s">
        <v>274</v>
      </c>
      <c r="B8" s="79">
        <v>1987</v>
      </c>
      <c r="C8" s="79"/>
    </row>
    <row r="9" spans="1:11" x14ac:dyDescent="0.25">
      <c r="A9" s="108" t="s">
        <v>275</v>
      </c>
      <c r="B9" s="79" t="s">
        <v>287</v>
      </c>
      <c r="C9" s="79"/>
    </row>
    <row r="10" spans="1:11" ht="25" x14ac:dyDescent="0.25">
      <c r="A10" s="108" t="s">
        <v>6</v>
      </c>
      <c r="B10" s="79" t="s">
        <v>288</v>
      </c>
      <c r="C10" s="79"/>
    </row>
    <row r="11" spans="1:11" x14ac:dyDescent="0.25">
      <c r="A11" s="108" t="s">
        <v>276</v>
      </c>
      <c r="B11" s="79" t="s">
        <v>289</v>
      </c>
      <c r="C11" s="79"/>
    </row>
    <row r="12" spans="1:11" x14ac:dyDescent="0.25">
      <c r="A12" s="108" t="s">
        <v>277</v>
      </c>
      <c r="B12" s="79" t="s">
        <v>290</v>
      </c>
      <c r="C12" s="79"/>
    </row>
    <row r="13" spans="1:11" x14ac:dyDescent="0.25">
      <c r="A13" s="108" t="s">
        <v>614</v>
      </c>
      <c r="B13" s="79">
        <v>2</v>
      </c>
      <c r="C13" s="79"/>
    </row>
    <row r="14" spans="1:11" x14ac:dyDescent="0.25">
      <c r="A14" s="108" t="s">
        <v>279</v>
      </c>
      <c r="B14" s="79">
        <v>201</v>
      </c>
      <c r="C14" s="79"/>
    </row>
    <row r="15" spans="1:11" x14ac:dyDescent="0.25">
      <c r="A15" s="108" t="s">
        <v>617</v>
      </c>
      <c r="B15" s="79">
        <v>201</v>
      </c>
      <c r="C15" s="79"/>
    </row>
    <row r="16" spans="1:11" x14ac:dyDescent="0.25">
      <c r="A16" s="108" t="s">
        <v>281</v>
      </c>
      <c r="B16" s="79" t="s">
        <v>292</v>
      </c>
      <c r="C16" s="79"/>
    </row>
    <row r="17" spans="1:3" x14ac:dyDescent="0.25">
      <c r="A17" s="108" t="s">
        <v>282</v>
      </c>
      <c r="B17" s="203"/>
      <c r="C17" s="203"/>
    </row>
    <row r="18" spans="1:3" x14ac:dyDescent="0.25">
      <c r="A18" s="108" t="s">
        <v>283</v>
      </c>
      <c r="B18" s="142" t="str">
        <f>"24 May 2023"</f>
        <v>24 May 2023</v>
      </c>
      <c r="C18" s="79"/>
    </row>
    <row r="19" spans="1:3" x14ac:dyDescent="0.25">
      <c r="A19" s="108" t="s">
        <v>284</v>
      </c>
      <c r="B19" s="142">
        <v>45014</v>
      </c>
      <c r="C19" s="79"/>
    </row>
    <row r="20" spans="1:3" x14ac:dyDescent="0.25">
      <c r="A20" s="108" t="s">
        <v>285</v>
      </c>
      <c r="B20" s="79" t="s">
        <v>293</v>
      </c>
      <c r="C20" s="79"/>
    </row>
    <row r="21" spans="1:3" x14ac:dyDescent="0.25">
      <c r="A21" s="108" t="s">
        <v>689</v>
      </c>
      <c r="B21" s="79" t="s">
        <v>294</v>
      </c>
      <c r="C21" s="79"/>
    </row>
    <row r="23" spans="1:3" x14ac:dyDescent="0.25">
      <c r="B23" s="84" t="str">
        <f>HYPERLINK("#'Factor List'!A1","Back to Factor List")</f>
        <v>Back to Factor List</v>
      </c>
    </row>
    <row r="24" spans="1:3" x14ac:dyDescent="0.25">
      <c r="B24" s="84" t="str">
        <f>HYPERLINK("#'Assumptions'!A1","Assumptions")</f>
        <v>Assumptions</v>
      </c>
    </row>
    <row r="26" spans="1:3" ht="26" x14ac:dyDescent="0.25">
      <c r="A26" s="90" t="s">
        <v>412</v>
      </c>
      <c r="B26" s="90" t="s">
        <v>690</v>
      </c>
      <c r="C26" s="90" t="s">
        <v>691</v>
      </c>
    </row>
    <row r="27" spans="1:3" x14ac:dyDescent="0.25">
      <c r="A27" s="91">
        <v>18</v>
      </c>
      <c r="B27" s="92">
        <v>11</v>
      </c>
      <c r="C27" s="92">
        <v>2.06</v>
      </c>
    </row>
    <row r="28" spans="1:3" x14ac:dyDescent="0.25">
      <c r="A28" s="91">
        <v>19</v>
      </c>
      <c r="B28" s="92">
        <v>11.16</v>
      </c>
      <c r="C28" s="92">
        <v>2.15</v>
      </c>
    </row>
    <row r="29" spans="1:3" x14ac:dyDescent="0.25">
      <c r="A29" s="91">
        <v>20</v>
      </c>
      <c r="B29" s="92">
        <v>11.32</v>
      </c>
      <c r="C29" s="92">
        <v>2.1800000000000002</v>
      </c>
    </row>
    <row r="30" spans="1:3" x14ac:dyDescent="0.25">
      <c r="A30" s="91">
        <v>21</v>
      </c>
      <c r="B30" s="92">
        <v>11.49</v>
      </c>
      <c r="C30" s="92">
        <v>2.2200000000000002</v>
      </c>
    </row>
    <row r="31" spans="1:3" x14ac:dyDescent="0.25">
      <c r="A31" s="91">
        <v>22</v>
      </c>
      <c r="B31" s="92">
        <v>11.65</v>
      </c>
      <c r="C31" s="92">
        <v>2.25</v>
      </c>
    </row>
    <row r="32" spans="1:3" x14ac:dyDescent="0.25">
      <c r="A32" s="91">
        <v>23</v>
      </c>
      <c r="B32" s="92">
        <v>11.83</v>
      </c>
      <c r="C32" s="92">
        <v>2.29</v>
      </c>
    </row>
    <row r="33" spans="1:3" x14ac:dyDescent="0.25">
      <c r="A33" s="91">
        <v>24</v>
      </c>
      <c r="B33" s="92">
        <v>12</v>
      </c>
      <c r="C33" s="92">
        <v>2.3199999999999998</v>
      </c>
    </row>
    <row r="34" spans="1:3" x14ac:dyDescent="0.25">
      <c r="A34" s="91">
        <v>25</v>
      </c>
      <c r="B34" s="92">
        <v>12.18</v>
      </c>
      <c r="C34" s="92">
        <v>2.36</v>
      </c>
    </row>
    <row r="35" spans="1:3" x14ac:dyDescent="0.25">
      <c r="A35" s="91">
        <v>26</v>
      </c>
      <c r="B35" s="92">
        <v>12.35</v>
      </c>
      <c r="C35" s="92">
        <v>2.39</v>
      </c>
    </row>
    <row r="36" spans="1:3" x14ac:dyDescent="0.25">
      <c r="A36" s="91">
        <v>27</v>
      </c>
      <c r="B36" s="92">
        <v>12.54</v>
      </c>
      <c r="C36" s="92">
        <v>2.4300000000000002</v>
      </c>
    </row>
    <row r="37" spans="1:3" x14ac:dyDescent="0.25">
      <c r="A37" s="91">
        <v>28</v>
      </c>
      <c r="B37" s="92">
        <v>12.72</v>
      </c>
      <c r="C37" s="92">
        <v>2.46</v>
      </c>
    </row>
    <row r="38" spans="1:3" x14ac:dyDescent="0.25">
      <c r="A38" s="91">
        <v>29</v>
      </c>
      <c r="B38" s="92">
        <v>12.91</v>
      </c>
      <c r="C38" s="92">
        <v>2.5</v>
      </c>
    </row>
    <row r="39" spans="1:3" x14ac:dyDescent="0.25">
      <c r="A39" s="91">
        <v>30</v>
      </c>
      <c r="B39" s="92">
        <v>13.1</v>
      </c>
      <c r="C39" s="92">
        <v>2.5299999999999998</v>
      </c>
    </row>
    <row r="40" spans="1:3" x14ac:dyDescent="0.25">
      <c r="A40" s="91">
        <v>31</v>
      </c>
      <c r="B40" s="92">
        <v>13.29</v>
      </c>
      <c r="C40" s="92">
        <v>2.56</v>
      </c>
    </row>
    <row r="41" spans="1:3" x14ac:dyDescent="0.25">
      <c r="A41" s="91">
        <v>32</v>
      </c>
      <c r="B41" s="92">
        <v>13.49</v>
      </c>
      <c r="C41" s="92">
        <v>2.6</v>
      </c>
    </row>
    <row r="42" spans="1:3" x14ac:dyDescent="0.25">
      <c r="A42" s="91">
        <v>33</v>
      </c>
      <c r="B42" s="92">
        <v>13.69</v>
      </c>
      <c r="C42" s="92">
        <v>2.63</v>
      </c>
    </row>
    <row r="43" spans="1:3" x14ac:dyDescent="0.25">
      <c r="A43" s="91">
        <v>34</v>
      </c>
      <c r="B43" s="92">
        <v>13.9</v>
      </c>
      <c r="C43" s="92">
        <v>2.66</v>
      </c>
    </row>
    <row r="44" spans="1:3" x14ac:dyDescent="0.25">
      <c r="A44" s="91">
        <v>35</v>
      </c>
      <c r="B44" s="92">
        <v>14.11</v>
      </c>
      <c r="C44" s="92">
        <v>2.69</v>
      </c>
    </row>
    <row r="45" spans="1:3" x14ac:dyDescent="0.25">
      <c r="A45" s="91">
        <v>36</v>
      </c>
      <c r="B45" s="92">
        <v>14.32</v>
      </c>
      <c r="C45" s="92">
        <v>2.73</v>
      </c>
    </row>
    <row r="46" spans="1:3" x14ac:dyDescent="0.25">
      <c r="A46" s="91">
        <v>37</v>
      </c>
      <c r="B46" s="92">
        <v>14.53</v>
      </c>
      <c r="C46" s="92">
        <v>2.76</v>
      </c>
    </row>
    <row r="47" spans="1:3" x14ac:dyDescent="0.25">
      <c r="A47" s="91">
        <v>38</v>
      </c>
      <c r="B47" s="92">
        <v>14.75</v>
      </c>
      <c r="C47" s="92">
        <v>2.79</v>
      </c>
    </row>
    <row r="48" spans="1:3" x14ac:dyDescent="0.25">
      <c r="A48" s="91">
        <v>39</v>
      </c>
      <c r="B48" s="92">
        <v>14.97</v>
      </c>
      <c r="C48" s="92">
        <v>2.82</v>
      </c>
    </row>
    <row r="49" spans="1:3" x14ac:dyDescent="0.25">
      <c r="A49" s="91">
        <v>40</v>
      </c>
      <c r="B49" s="92">
        <v>15.2</v>
      </c>
      <c r="C49" s="92">
        <v>2.85</v>
      </c>
    </row>
    <row r="50" spans="1:3" x14ac:dyDescent="0.25">
      <c r="A50" s="91">
        <v>41</v>
      </c>
      <c r="B50" s="92">
        <v>15.43</v>
      </c>
      <c r="C50" s="92">
        <v>2.88</v>
      </c>
    </row>
    <row r="51" spans="1:3" x14ac:dyDescent="0.25">
      <c r="A51" s="91">
        <v>42</v>
      </c>
      <c r="B51" s="92">
        <v>15.67</v>
      </c>
      <c r="C51" s="92">
        <v>2.91</v>
      </c>
    </row>
    <row r="52" spans="1:3" x14ac:dyDescent="0.25">
      <c r="A52" s="91">
        <v>43</v>
      </c>
      <c r="B52" s="92">
        <v>15.91</v>
      </c>
      <c r="C52" s="92">
        <v>2.94</v>
      </c>
    </row>
    <row r="53" spans="1:3" x14ac:dyDescent="0.25">
      <c r="A53" s="91">
        <v>44</v>
      </c>
      <c r="B53" s="92">
        <v>16.16</v>
      </c>
      <c r="C53" s="92">
        <v>2.96</v>
      </c>
    </row>
    <row r="54" spans="1:3" x14ac:dyDescent="0.25">
      <c r="A54" s="91">
        <v>45</v>
      </c>
      <c r="B54" s="92">
        <v>16.41</v>
      </c>
      <c r="C54" s="92">
        <v>2.99</v>
      </c>
    </row>
    <row r="55" spans="1:3" x14ac:dyDescent="0.25">
      <c r="A55" s="91">
        <v>46</v>
      </c>
      <c r="B55" s="92">
        <v>16.670000000000002</v>
      </c>
      <c r="C55" s="92">
        <v>3.01</v>
      </c>
    </row>
    <row r="56" spans="1:3" x14ac:dyDescent="0.25">
      <c r="A56" s="91">
        <v>47</v>
      </c>
      <c r="B56" s="92">
        <v>16.93</v>
      </c>
      <c r="C56" s="92">
        <v>3.03</v>
      </c>
    </row>
    <row r="57" spans="1:3" x14ac:dyDescent="0.25">
      <c r="A57" s="91">
        <v>48</v>
      </c>
      <c r="B57" s="92">
        <v>17.2</v>
      </c>
      <c r="C57" s="92">
        <v>3.06</v>
      </c>
    </row>
    <row r="58" spans="1:3" x14ac:dyDescent="0.25">
      <c r="A58" s="91">
        <v>49</v>
      </c>
      <c r="B58" s="92">
        <v>17.48</v>
      </c>
      <c r="C58" s="92">
        <v>3.08</v>
      </c>
    </row>
    <row r="59" spans="1:3" x14ac:dyDescent="0.25">
      <c r="A59" s="91">
        <v>50</v>
      </c>
      <c r="B59" s="92">
        <v>17.760000000000002</v>
      </c>
      <c r="C59" s="92">
        <v>3.09</v>
      </c>
    </row>
    <row r="60" spans="1:3" x14ac:dyDescent="0.25">
      <c r="A60" s="91">
        <v>51</v>
      </c>
      <c r="B60" s="92">
        <v>18.05</v>
      </c>
      <c r="C60" s="92">
        <v>3.11</v>
      </c>
    </row>
    <row r="61" spans="1:3" x14ac:dyDescent="0.25">
      <c r="A61" s="91">
        <v>52</v>
      </c>
      <c r="B61" s="92">
        <v>18.350000000000001</v>
      </c>
      <c r="C61" s="92">
        <v>3.13</v>
      </c>
    </row>
    <row r="62" spans="1:3" x14ac:dyDescent="0.25">
      <c r="A62" s="91">
        <v>53</v>
      </c>
      <c r="B62" s="92">
        <v>18.649999999999999</v>
      </c>
      <c r="C62" s="92">
        <v>3.14</v>
      </c>
    </row>
    <row r="63" spans="1:3" x14ac:dyDescent="0.25">
      <c r="A63" s="91">
        <v>54</v>
      </c>
      <c r="B63" s="92">
        <v>18.96</v>
      </c>
      <c r="C63" s="92">
        <v>3.16</v>
      </c>
    </row>
    <row r="64" spans="1:3" x14ac:dyDescent="0.25">
      <c r="A64" s="91">
        <v>55</v>
      </c>
      <c r="B64" s="92">
        <v>19.29</v>
      </c>
      <c r="C64" s="92">
        <v>3.17</v>
      </c>
    </row>
    <row r="65" spans="1:3" x14ac:dyDescent="0.25">
      <c r="A65" s="91">
        <v>56</v>
      </c>
      <c r="B65" s="92">
        <v>19.62</v>
      </c>
      <c r="C65" s="92">
        <v>3.18</v>
      </c>
    </row>
    <row r="66" spans="1:3" x14ac:dyDescent="0.25">
      <c r="A66" s="91">
        <v>57</v>
      </c>
      <c r="B66" s="92">
        <v>19.96</v>
      </c>
      <c r="C66" s="92">
        <v>3.19</v>
      </c>
    </row>
    <row r="67" spans="1:3" x14ac:dyDescent="0.25">
      <c r="A67" s="91">
        <v>58</v>
      </c>
      <c r="B67" s="92">
        <v>20.309999999999999</v>
      </c>
      <c r="C67" s="92">
        <v>3.2</v>
      </c>
    </row>
    <row r="68" spans="1:3" x14ac:dyDescent="0.25">
      <c r="A68" s="91">
        <v>59</v>
      </c>
      <c r="B68" s="92">
        <v>20.68</v>
      </c>
      <c r="C68" s="92">
        <v>3.19</v>
      </c>
    </row>
  </sheetData>
  <sheetProtection algorithmName="SHA-512" hashValue="tHjqiH3Xe+7CnDbX0x/cDQ6+iHTBevhxY3o3VQx5LyC11FyrP4x67v1OqhCPwz6u2wMNtYCmbooDzNGmT16CUw==" saltValue="a/seKAwKhe4WD3uPR+sY7w==" spinCount="100000" sheet="1" objects="1" scenarios="1"/>
  <conditionalFormatting sqref="A26:A68">
    <cfRule type="expression" dxfId="2185" priority="43" stopIfTrue="1">
      <formula>MOD(ROW(),2)=0</formula>
    </cfRule>
    <cfRule type="expression" dxfId="2184" priority="44" stopIfTrue="1">
      <formula>MOD(ROW(),2)&lt;&gt;0</formula>
    </cfRule>
  </conditionalFormatting>
  <conditionalFormatting sqref="B26:C68">
    <cfRule type="expression" dxfId="2183" priority="45" stopIfTrue="1">
      <formula>MOD(ROW(),2)=0</formula>
    </cfRule>
    <cfRule type="expression" dxfId="2182" priority="46" stopIfTrue="1">
      <formula>MOD(ROW(),2)&lt;&gt;0</formula>
    </cfRule>
  </conditionalFormatting>
  <conditionalFormatting sqref="A6:A21">
    <cfRule type="expression" dxfId="2181" priority="15" stopIfTrue="1">
      <formula>MOD(ROW(),2)=0</formula>
    </cfRule>
    <cfRule type="expression" dxfId="2180" priority="16" stopIfTrue="1">
      <formula>MOD(ROW(),2)&lt;&gt;0</formula>
    </cfRule>
  </conditionalFormatting>
  <conditionalFormatting sqref="B6:C16">
    <cfRule type="expression" dxfId="2179" priority="9" stopIfTrue="1">
      <formula>MOD(ROW(),2)=0</formula>
    </cfRule>
    <cfRule type="expression" dxfId="2178" priority="10" stopIfTrue="1">
      <formula>MOD(ROW(),2)&lt;&gt;0</formula>
    </cfRule>
  </conditionalFormatting>
  <conditionalFormatting sqref="B18:C18 B17">
    <cfRule type="expression" dxfId="2177" priority="11" stopIfTrue="1">
      <formula>MOD(ROW(),2)=0</formula>
    </cfRule>
    <cfRule type="expression" dxfId="2176" priority="12" stopIfTrue="1">
      <formula>MOD(ROW(),2)&lt;&gt;0</formula>
    </cfRule>
  </conditionalFormatting>
  <conditionalFormatting sqref="C17">
    <cfRule type="expression" dxfId="2175" priority="7" stopIfTrue="1">
      <formula>MOD(ROW(),2)=0</formula>
    </cfRule>
    <cfRule type="expression" dxfId="2174" priority="8" stopIfTrue="1">
      <formula>MOD(ROW(),2)&lt;&gt;0</formula>
    </cfRule>
  </conditionalFormatting>
  <conditionalFormatting sqref="B20:B21">
    <cfRule type="expression" dxfId="2173" priority="3" stopIfTrue="1">
      <formula>MOD(ROW(),2)=0</formula>
    </cfRule>
    <cfRule type="expression" dxfId="2172" priority="4" stopIfTrue="1">
      <formula>MOD(ROW(),2)&lt;&gt;0</formula>
    </cfRule>
  </conditionalFormatting>
  <conditionalFormatting sqref="C19:C21">
    <cfRule type="expression" dxfId="2171" priority="5" stopIfTrue="1">
      <formula>MOD(ROW(),2)=0</formula>
    </cfRule>
    <cfRule type="expression" dxfId="2170" priority="6" stopIfTrue="1">
      <formula>MOD(ROW(),2)&lt;&gt;0</formula>
    </cfRule>
  </conditionalFormatting>
  <conditionalFormatting sqref="B19">
    <cfRule type="expression" dxfId="2169" priority="1" stopIfTrue="1">
      <formula>MOD(ROW(),2)=0</formula>
    </cfRule>
    <cfRule type="expression" dxfId="2168" priority="2" stopIfTrue="1">
      <formula>MOD(ROW(),2)&lt;&gt;0</formula>
    </cfRule>
  </conditionalFormatting>
  <hyperlinks>
    <hyperlink ref="B24" location="Assumptions!A1" display="Assumptions" xr:uid="{5E5C5131-FE5A-4FE2-933D-E2F56DFD4ADA}"/>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codeName="Sheet110"/>
  <dimension ref="A1:K68"/>
  <sheetViews>
    <sheetView showGridLines="0" zoomScale="85" zoomScaleNormal="85" workbookViewId="0">
      <selection activeCell="A4" sqref="A4"/>
    </sheetView>
  </sheetViews>
  <sheetFormatPr defaultColWidth="10" defaultRowHeight="12.5" x14ac:dyDescent="0.25"/>
  <cols>
    <col min="1" max="1" width="31.6328125" style="28" customWidth="1"/>
    <col min="2" max="2" width="22.6328125" style="28" customWidth="1"/>
    <col min="3" max="3" width="10.36328125" style="28" customWidth="1"/>
    <col min="4" max="4" width="10" style="28" customWidth="1"/>
    <col min="5"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Scheme Pays AA - x-601</v>
      </c>
      <c r="B3" s="43"/>
      <c r="C3" s="43"/>
      <c r="D3" s="43"/>
      <c r="E3" s="43"/>
      <c r="F3" s="43"/>
      <c r="G3" s="43"/>
      <c r="H3" s="43"/>
      <c r="I3" s="43"/>
    </row>
    <row r="4" spans="1:11" x14ac:dyDescent="0.25">
      <c r="A4" s="45"/>
    </row>
    <row r="6" spans="1:11" ht="13" x14ac:dyDescent="0.3">
      <c r="A6" s="76" t="s">
        <v>606</v>
      </c>
      <c r="B6" s="78" t="s">
        <v>607</v>
      </c>
      <c r="C6" s="78"/>
    </row>
    <row r="7" spans="1:11" x14ac:dyDescent="0.25">
      <c r="A7" s="77" t="s">
        <v>273</v>
      </c>
      <c r="B7" s="79" t="s">
        <v>72</v>
      </c>
      <c r="C7" s="79"/>
    </row>
    <row r="8" spans="1:11" x14ac:dyDescent="0.25">
      <c r="A8" s="77" t="s">
        <v>274</v>
      </c>
      <c r="B8" s="79">
        <v>1987</v>
      </c>
      <c r="C8" s="79"/>
    </row>
    <row r="9" spans="1:11" x14ac:dyDescent="0.25">
      <c r="A9" s="77" t="s">
        <v>275</v>
      </c>
      <c r="B9" s="79" t="s">
        <v>520</v>
      </c>
      <c r="C9" s="79"/>
    </row>
    <row r="10" spans="1:11" ht="25" x14ac:dyDescent="0.25">
      <c r="A10" s="77" t="s">
        <v>6</v>
      </c>
      <c r="B10" s="79" t="s">
        <v>521</v>
      </c>
      <c r="C10" s="79"/>
    </row>
    <row r="11" spans="1:11" x14ac:dyDescent="0.25">
      <c r="A11" s="77" t="s">
        <v>276</v>
      </c>
      <c r="B11" s="79" t="s">
        <v>308</v>
      </c>
      <c r="C11" s="79"/>
    </row>
    <row r="12" spans="1:11" x14ac:dyDescent="0.25">
      <c r="A12" s="77" t="s">
        <v>277</v>
      </c>
      <c r="B12" s="79" t="s">
        <v>290</v>
      </c>
      <c r="C12" s="79"/>
    </row>
    <row r="13" spans="1:11" x14ac:dyDescent="0.25">
      <c r="A13" s="77" t="s">
        <v>614</v>
      </c>
      <c r="B13" s="79">
        <v>2</v>
      </c>
      <c r="C13" s="79"/>
    </row>
    <row r="14" spans="1:11" x14ac:dyDescent="0.25">
      <c r="A14" s="77" t="s">
        <v>279</v>
      </c>
      <c r="B14" s="79">
        <v>601</v>
      </c>
      <c r="C14" s="79"/>
    </row>
    <row r="15" spans="1:11" x14ac:dyDescent="0.25">
      <c r="A15" s="77" t="s">
        <v>617</v>
      </c>
      <c r="B15" s="79">
        <v>601</v>
      </c>
      <c r="C15" s="79"/>
    </row>
    <row r="16" spans="1:11" x14ac:dyDescent="0.25">
      <c r="A16" s="77" t="s">
        <v>281</v>
      </c>
      <c r="B16" s="79" t="s">
        <v>523</v>
      </c>
      <c r="C16" s="79"/>
    </row>
    <row r="17" spans="1:3" x14ac:dyDescent="0.25">
      <c r="A17" s="77" t="s">
        <v>282</v>
      </c>
      <c r="B17" s="203"/>
      <c r="C17" s="203"/>
    </row>
    <row r="18" spans="1:3" x14ac:dyDescent="0.25">
      <c r="A18" s="77" t="s">
        <v>283</v>
      </c>
      <c r="B18" s="142">
        <v>45135</v>
      </c>
      <c r="C18" s="79"/>
    </row>
    <row r="19" spans="1:3" x14ac:dyDescent="0.25">
      <c r="A19" s="77" t="s">
        <v>284</v>
      </c>
      <c r="B19" s="142">
        <v>45135</v>
      </c>
      <c r="C19" s="79"/>
    </row>
    <row r="20" spans="1:3" x14ac:dyDescent="0.25">
      <c r="A20" s="77" t="s">
        <v>285</v>
      </c>
      <c r="B20" s="79" t="s">
        <v>293</v>
      </c>
      <c r="C20" s="79"/>
    </row>
    <row r="21" spans="1:3" x14ac:dyDescent="0.25">
      <c r="A21" s="77" t="s">
        <v>689</v>
      </c>
      <c r="B21" s="79" t="s">
        <v>294</v>
      </c>
      <c r="C21" s="79"/>
    </row>
    <row r="23" spans="1:3" x14ac:dyDescent="0.25">
      <c r="B23" s="84" t="str">
        <f>HYPERLINK("#'Factor List'!A1","Back to Factor List")</f>
        <v>Back to Factor List</v>
      </c>
    </row>
    <row r="24" spans="1:3" x14ac:dyDescent="0.25">
      <c r="B24" s="84" t="str">
        <f>HYPERLINK("#'Assumptions'!A1","Assumptions")</f>
        <v>Assumptions</v>
      </c>
    </row>
    <row r="26" spans="1:3" ht="39" x14ac:dyDescent="0.25">
      <c r="A26" s="73" t="s">
        <v>412</v>
      </c>
      <c r="B26" s="73" t="s">
        <v>736</v>
      </c>
    </row>
    <row r="27" spans="1:3" x14ac:dyDescent="0.25">
      <c r="A27" s="74">
        <v>18</v>
      </c>
      <c r="B27" s="75">
        <v>11</v>
      </c>
    </row>
    <row r="28" spans="1:3" x14ac:dyDescent="0.25">
      <c r="A28" s="74">
        <v>19</v>
      </c>
      <c r="B28" s="75">
        <v>11.16</v>
      </c>
    </row>
    <row r="29" spans="1:3" x14ac:dyDescent="0.25">
      <c r="A29" s="74">
        <v>20</v>
      </c>
      <c r="B29" s="75">
        <v>11.32</v>
      </c>
    </row>
    <row r="30" spans="1:3" x14ac:dyDescent="0.25">
      <c r="A30" s="74">
        <v>21</v>
      </c>
      <c r="B30" s="75">
        <v>11.49</v>
      </c>
    </row>
    <row r="31" spans="1:3" x14ac:dyDescent="0.25">
      <c r="A31" s="74">
        <v>22</v>
      </c>
      <c r="B31" s="75">
        <v>11.65</v>
      </c>
    </row>
    <row r="32" spans="1:3" x14ac:dyDescent="0.25">
      <c r="A32" s="74">
        <v>23</v>
      </c>
      <c r="B32" s="75">
        <v>11.83</v>
      </c>
    </row>
    <row r="33" spans="1:2" x14ac:dyDescent="0.25">
      <c r="A33" s="74">
        <v>24</v>
      </c>
      <c r="B33" s="75">
        <v>12</v>
      </c>
    </row>
    <row r="34" spans="1:2" x14ac:dyDescent="0.25">
      <c r="A34" s="74">
        <v>25</v>
      </c>
      <c r="B34" s="75">
        <v>12.18</v>
      </c>
    </row>
    <row r="35" spans="1:2" x14ac:dyDescent="0.25">
      <c r="A35" s="74">
        <v>26</v>
      </c>
      <c r="B35" s="75">
        <v>12.35</v>
      </c>
    </row>
    <row r="36" spans="1:2" x14ac:dyDescent="0.25">
      <c r="A36" s="74">
        <v>27</v>
      </c>
      <c r="B36" s="75">
        <v>12.54</v>
      </c>
    </row>
    <row r="37" spans="1:2" x14ac:dyDescent="0.25">
      <c r="A37" s="74">
        <v>28</v>
      </c>
      <c r="B37" s="75">
        <v>12.72</v>
      </c>
    </row>
    <row r="38" spans="1:2" x14ac:dyDescent="0.25">
      <c r="A38" s="74">
        <v>29</v>
      </c>
      <c r="B38" s="75">
        <v>12.91</v>
      </c>
    </row>
    <row r="39" spans="1:2" x14ac:dyDescent="0.25">
      <c r="A39" s="74">
        <v>30</v>
      </c>
      <c r="B39" s="75">
        <v>13.1</v>
      </c>
    </row>
    <row r="40" spans="1:2" x14ac:dyDescent="0.25">
      <c r="A40" s="74">
        <v>31</v>
      </c>
      <c r="B40" s="75">
        <v>13.29</v>
      </c>
    </row>
    <row r="41" spans="1:2" x14ac:dyDescent="0.25">
      <c r="A41" s="74">
        <v>32</v>
      </c>
      <c r="B41" s="75">
        <v>13.49</v>
      </c>
    </row>
    <row r="42" spans="1:2" x14ac:dyDescent="0.25">
      <c r="A42" s="74">
        <v>33</v>
      </c>
      <c r="B42" s="75">
        <v>13.69</v>
      </c>
    </row>
    <row r="43" spans="1:2" x14ac:dyDescent="0.25">
      <c r="A43" s="74">
        <v>34</v>
      </c>
      <c r="B43" s="75">
        <v>13.9</v>
      </c>
    </row>
    <row r="44" spans="1:2" x14ac:dyDescent="0.25">
      <c r="A44" s="74">
        <v>35</v>
      </c>
      <c r="B44" s="75">
        <v>14.11</v>
      </c>
    </row>
    <row r="45" spans="1:2" x14ac:dyDescent="0.25">
      <c r="A45" s="74">
        <v>36</v>
      </c>
      <c r="B45" s="75">
        <v>14.32</v>
      </c>
    </row>
    <row r="46" spans="1:2" x14ac:dyDescent="0.25">
      <c r="A46" s="74">
        <v>37</v>
      </c>
      <c r="B46" s="75">
        <v>14.53</v>
      </c>
    </row>
    <row r="47" spans="1:2" x14ac:dyDescent="0.25">
      <c r="A47" s="74">
        <v>38</v>
      </c>
      <c r="B47" s="75">
        <v>14.75</v>
      </c>
    </row>
    <row r="48" spans="1:2" x14ac:dyDescent="0.25">
      <c r="A48" s="74">
        <v>39</v>
      </c>
      <c r="B48" s="75">
        <v>14.97</v>
      </c>
    </row>
    <row r="49" spans="1:2" x14ac:dyDescent="0.25">
      <c r="A49" s="74">
        <v>40</v>
      </c>
      <c r="B49" s="75">
        <v>15.2</v>
      </c>
    </row>
    <row r="50" spans="1:2" x14ac:dyDescent="0.25">
      <c r="A50" s="74">
        <v>41</v>
      </c>
      <c r="B50" s="75">
        <v>15.43</v>
      </c>
    </row>
    <row r="51" spans="1:2" x14ac:dyDescent="0.25">
      <c r="A51" s="74">
        <v>42</v>
      </c>
      <c r="B51" s="75">
        <v>15.67</v>
      </c>
    </row>
    <row r="52" spans="1:2" x14ac:dyDescent="0.25">
      <c r="A52" s="74">
        <v>43</v>
      </c>
      <c r="B52" s="75">
        <v>15.91</v>
      </c>
    </row>
    <row r="53" spans="1:2" x14ac:dyDescent="0.25">
      <c r="A53" s="74">
        <v>44</v>
      </c>
      <c r="B53" s="75">
        <v>16.16</v>
      </c>
    </row>
    <row r="54" spans="1:2" x14ac:dyDescent="0.25">
      <c r="A54" s="74">
        <v>45</v>
      </c>
      <c r="B54" s="75">
        <v>16.41</v>
      </c>
    </row>
    <row r="55" spans="1:2" x14ac:dyDescent="0.25">
      <c r="A55" s="74">
        <v>46</v>
      </c>
      <c r="B55" s="75">
        <v>16.670000000000002</v>
      </c>
    </row>
    <row r="56" spans="1:2" x14ac:dyDescent="0.25">
      <c r="A56" s="74">
        <v>47</v>
      </c>
      <c r="B56" s="75">
        <v>16.93</v>
      </c>
    </row>
    <row r="57" spans="1:2" x14ac:dyDescent="0.25">
      <c r="A57" s="74">
        <v>48</v>
      </c>
      <c r="B57" s="75">
        <v>17.2</v>
      </c>
    </row>
    <row r="58" spans="1:2" x14ac:dyDescent="0.25">
      <c r="A58" s="74">
        <v>49</v>
      </c>
      <c r="B58" s="75">
        <v>17.48</v>
      </c>
    </row>
    <row r="59" spans="1:2" x14ac:dyDescent="0.25">
      <c r="A59" s="74">
        <v>50</v>
      </c>
      <c r="B59" s="75">
        <v>17.760000000000002</v>
      </c>
    </row>
    <row r="60" spans="1:2" x14ac:dyDescent="0.25">
      <c r="A60" s="74">
        <v>51</v>
      </c>
      <c r="B60" s="75">
        <v>18.05</v>
      </c>
    </row>
    <row r="61" spans="1:2" x14ac:dyDescent="0.25">
      <c r="A61" s="74">
        <v>52</v>
      </c>
      <c r="B61" s="75">
        <v>18.350000000000001</v>
      </c>
    </row>
    <row r="62" spans="1:2" x14ac:dyDescent="0.25">
      <c r="A62" s="74">
        <v>53</v>
      </c>
      <c r="B62" s="75">
        <v>18.649999999999999</v>
      </c>
    </row>
    <row r="63" spans="1:2" x14ac:dyDescent="0.25">
      <c r="A63" s="74">
        <v>54</v>
      </c>
      <c r="B63" s="75">
        <v>18.96</v>
      </c>
    </row>
    <row r="64" spans="1:2" x14ac:dyDescent="0.25">
      <c r="A64" s="74">
        <v>55</v>
      </c>
      <c r="B64" s="75">
        <v>19.29</v>
      </c>
    </row>
    <row r="65" spans="1:2" x14ac:dyDescent="0.25">
      <c r="A65" s="74">
        <v>56</v>
      </c>
      <c r="B65" s="75">
        <v>19.62</v>
      </c>
    </row>
    <row r="66" spans="1:2" x14ac:dyDescent="0.25">
      <c r="A66" s="74">
        <v>57</v>
      </c>
      <c r="B66" s="75">
        <v>19.96</v>
      </c>
    </row>
    <row r="67" spans="1:2" x14ac:dyDescent="0.25">
      <c r="A67" s="74">
        <v>58</v>
      </c>
      <c r="B67" s="75">
        <v>20.309999999999999</v>
      </c>
    </row>
    <row r="68" spans="1:2" x14ac:dyDescent="0.25">
      <c r="A68" s="74">
        <v>59</v>
      </c>
      <c r="B68" s="75">
        <v>20.68</v>
      </c>
    </row>
  </sheetData>
  <sheetProtection algorithmName="SHA-512" hashValue="BYbelBInoyoxieCF/Ld8owGfC2CO9F1qHi+uV7G+bIaqyVE/s7KRzq+GBxg7QpQq7UgNcOyVuvysIhS1LKf3EQ==" saltValue="DpaMFIz4njZXkmrPzMg+gw==" spinCount="100000" sheet="1" objects="1" scenarios="1"/>
  <conditionalFormatting sqref="A26">
    <cfRule type="expression" dxfId="541" priority="27" stopIfTrue="1">
      <formula>MOD(ROW(),2)=0</formula>
    </cfRule>
    <cfRule type="expression" dxfId="540" priority="28" stopIfTrue="1">
      <formula>MOD(ROW(),2)&lt;&gt;0</formula>
    </cfRule>
  </conditionalFormatting>
  <conditionalFormatting sqref="B26">
    <cfRule type="expression" dxfId="539" priority="29" stopIfTrue="1">
      <formula>MOD(ROW(),2)=0</formula>
    </cfRule>
    <cfRule type="expression" dxfId="538" priority="30" stopIfTrue="1">
      <formula>MOD(ROW(),2)&lt;&gt;0</formula>
    </cfRule>
  </conditionalFormatting>
  <conditionalFormatting sqref="A6:A21">
    <cfRule type="expression" dxfId="537" priority="17" stopIfTrue="1">
      <formula>MOD(ROW(),2)=0</formula>
    </cfRule>
    <cfRule type="expression" dxfId="536" priority="18" stopIfTrue="1">
      <formula>MOD(ROW(),2)&lt;&gt;0</formula>
    </cfRule>
  </conditionalFormatting>
  <conditionalFormatting sqref="A27:A68">
    <cfRule type="expression" dxfId="535" priority="15" stopIfTrue="1">
      <formula>MOD(ROW(),2)=0</formula>
    </cfRule>
    <cfRule type="expression" dxfId="534" priority="16" stopIfTrue="1">
      <formula>MOD(ROW(),2)&lt;&gt;0</formula>
    </cfRule>
  </conditionalFormatting>
  <conditionalFormatting sqref="B27:B68">
    <cfRule type="expression" dxfId="533" priority="13" stopIfTrue="1">
      <formula>MOD(ROW(),2)=0</formula>
    </cfRule>
    <cfRule type="expression" dxfId="532" priority="14" stopIfTrue="1">
      <formula>MOD(ROW(),2)&lt;&gt;0</formula>
    </cfRule>
  </conditionalFormatting>
  <conditionalFormatting sqref="B6:C16">
    <cfRule type="expression" dxfId="531" priority="9" stopIfTrue="1">
      <formula>MOD(ROW(),2)=0</formula>
    </cfRule>
    <cfRule type="expression" dxfId="530" priority="10" stopIfTrue="1">
      <formula>MOD(ROW(),2)&lt;&gt;0</formula>
    </cfRule>
  </conditionalFormatting>
  <conditionalFormatting sqref="B18:C18 B17">
    <cfRule type="expression" dxfId="529" priority="11" stopIfTrue="1">
      <formula>MOD(ROW(),2)=0</formula>
    </cfRule>
    <cfRule type="expression" dxfId="528" priority="12" stopIfTrue="1">
      <formula>MOD(ROW(),2)&lt;&gt;0</formula>
    </cfRule>
  </conditionalFormatting>
  <conditionalFormatting sqref="C17">
    <cfRule type="expression" dxfId="527" priority="7" stopIfTrue="1">
      <formula>MOD(ROW(),2)=0</formula>
    </cfRule>
    <cfRule type="expression" dxfId="526" priority="8" stopIfTrue="1">
      <formula>MOD(ROW(),2)&lt;&gt;0</formula>
    </cfRule>
  </conditionalFormatting>
  <conditionalFormatting sqref="B20:B21">
    <cfRule type="expression" dxfId="525" priority="3" stopIfTrue="1">
      <formula>MOD(ROW(),2)=0</formula>
    </cfRule>
    <cfRule type="expression" dxfId="524" priority="4" stopIfTrue="1">
      <formula>MOD(ROW(),2)&lt;&gt;0</formula>
    </cfRule>
  </conditionalFormatting>
  <conditionalFormatting sqref="C19:C21">
    <cfRule type="expression" dxfId="523" priority="5" stopIfTrue="1">
      <formula>MOD(ROW(),2)=0</formula>
    </cfRule>
    <cfRule type="expression" dxfId="522" priority="6" stopIfTrue="1">
      <formula>MOD(ROW(),2)&lt;&gt;0</formula>
    </cfRule>
  </conditionalFormatting>
  <conditionalFormatting sqref="B19">
    <cfRule type="expression" dxfId="521" priority="1" stopIfTrue="1">
      <formula>MOD(ROW(),2)=0</formula>
    </cfRule>
    <cfRule type="expression" dxfId="520" priority="2" stopIfTrue="1">
      <formula>MOD(ROW(),2)&lt;&gt;0</formula>
    </cfRule>
  </conditionalFormatting>
  <hyperlinks>
    <hyperlink ref="B24" location="Assumptions!A1" display="Assumptions" xr:uid="{BB3F62C0-9B85-4B5F-88CE-275366C00E56}"/>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codeName="Sheet111"/>
  <dimension ref="A1:S59"/>
  <sheetViews>
    <sheetView showGridLines="0" zoomScale="85" zoomScaleNormal="85" workbookViewId="0">
      <selection activeCell="A4" sqref="A4"/>
    </sheetView>
  </sheetViews>
  <sheetFormatPr defaultColWidth="10" defaultRowHeight="12.5" x14ac:dyDescent="0.25"/>
  <cols>
    <col min="1" max="1" width="31.6328125" style="28" customWidth="1"/>
    <col min="2" max="19" width="22.6328125" style="28" customWidth="1"/>
    <col min="20" max="16384" width="10" style="28"/>
  </cols>
  <sheetData>
    <row r="1" spans="1:19" ht="20" x14ac:dyDescent="0.4">
      <c r="A1" s="40" t="s">
        <v>0</v>
      </c>
      <c r="B1" s="41"/>
      <c r="C1" s="41"/>
      <c r="D1" s="41"/>
      <c r="E1" s="41"/>
      <c r="F1" s="41"/>
      <c r="G1" s="41"/>
      <c r="H1" s="41"/>
      <c r="I1" s="41"/>
      <c r="K1" s="84"/>
    </row>
    <row r="2" spans="1:19" ht="15.5" x14ac:dyDescent="0.35">
      <c r="A2" s="42" t="str">
        <f>IF(title="&gt; Enter workbook title here","Enter workbook title in Cover sheet",title)</f>
        <v>Police_S - Consolidated Factor Spreadsheet</v>
      </c>
      <c r="B2" s="43"/>
      <c r="C2" s="43"/>
      <c r="D2" s="43"/>
      <c r="E2" s="43"/>
      <c r="F2" s="43"/>
      <c r="G2" s="43"/>
      <c r="H2" s="43"/>
      <c r="I2" s="43"/>
    </row>
    <row r="3" spans="1:19" ht="15.5" x14ac:dyDescent="0.35">
      <c r="A3" s="156" t="str">
        <f>TABLE_FACTOR_TYPE_1&amp;" - x-"&amp;TABLE_SERIES_NUMBER_1</f>
        <v>Scheme Pays AA - x-602</v>
      </c>
      <c r="B3" s="43"/>
      <c r="C3" s="43"/>
      <c r="D3" s="43"/>
      <c r="E3" s="43"/>
      <c r="F3" s="43"/>
      <c r="G3" s="43"/>
      <c r="H3" s="43"/>
      <c r="I3" s="43"/>
    </row>
    <row r="4" spans="1:19" x14ac:dyDescent="0.25">
      <c r="A4" s="45"/>
    </row>
    <row r="6" spans="1:19" ht="13" x14ac:dyDescent="0.3">
      <c r="A6" s="76" t="s">
        <v>606</v>
      </c>
      <c r="B6" s="78" t="s">
        <v>607</v>
      </c>
      <c r="C6" s="78"/>
      <c r="D6" s="109"/>
      <c r="E6" s="109"/>
      <c r="F6" s="109"/>
      <c r="G6" s="109"/>
      <c r="H6" s="109"/>
      <c r="I6" s="109"/>
      <c r="J6" s="109"/>
      <c r="K6" s="109"/>
      <c r="L6" s="109"/>
      <c r="M6" s="109"/>
      <c r="N6" s="109"/>
      <c r="O6" s="109"/>
      <c r="P6" s="109"/>
      <c r="Q6" s="109"/>
      <c r="R6" s="109"/>
      <c r="S6" s="109"/>
    </row>
    <row r="7" spans="1:19" x14ac:dyDescent="0.25">
      <c r="A7" s="77" t="s">
        <v>273</v>
      </c>
      <c r="B7" s="79" t="s">
        <v>72</v>
      </c>
      <c r="C7" s="79"/>
      <c r="D7" s="109"/>
      <c r="E7" s="109"/>
      <c r="F7" s="109"/>
      <c r="G7" s="109"/>
      <c r="H7" s="109"/>
      <c r="I7" s="109"/>
      <c r="J7" s="109"/>
      <c r="K7" s="109"/>
      <c r="L7" s="109"/>
      <c r="M7" s="109"/>
      <c r="N7" s="109"/>
      <c r="O7" s="109"/>
      <c r="P7" s="109"/>
      <c r="Q7" s="109"/>
      <c r="R7" s="109"/>
      <c r="S7" s="109"/>
    </row>
    <row r="8" spans="1:19" x14ac:dyDescent="0.25">
      <c r="A8" s="77" t="s">
        <v>274</v>
      </c>
      <c r="B8" s="79">
        <v>1987</v>
      </c>
      <c r="C8" s="79"/>
      <c r="D8" s="109"/>
      <c r="E8" s="109"/>
      <c r="F8" s="109"/>
      <c r="G8" s="109"/>
      <c r="H8" s="109"/>
      <c r="I8" s="109"/>
      <c r="J8" s="109"/>
      <c r="K8" s="109"/>
      <c r="L8" s="109"/>
      <c r="M8" s="109"/>
      <c r="N8" s="109"/>
      <c r="O8" s="109"/>
      <c r="P8" s="109"/>
      <c r="Q8" s="109"/>
      <c r="R8" s="109"/>
      <c r="S8" s="109"/>
    </row>
    <row r="9" spans="1:19" x14ac:dyDescent="0.25">
      <c r="A9" s="77" t="s">
        <v>275</v>
      </c>
      <c r="B9" s="79" t="s">
        <v>520</v>
      </c>
      <c r="C9" s="79"/>
      <c r="D9" s="109"/>
      <c r="E9" s="109"/>
      <c r="F9" s="109"/>
      <c r="G9" s="109"/>
      <c r="H9" s="109"/>
      <c r="I9" s="109"/>
      <c r="J9" s="109"/>
      <c r="K9" s="109"/>
      <c r="L9" s="109"/>
      <c r="M9" s="109"/>
      <c r="N9" s="109"/>
      <c r="O9" s="109"/>
      <c r="P9" s="109"/>
      <c r="Q9" s="109"/>
      <c r="R9" s="109"/>
      <c r="S9" s="109"/>
    </row>
    <row r="10" spans="1:19" ht="25" x14ac:dyDescent="0.25">
      <c r="A10" s="77" t="s">
        <v>6</v>
      </c>
      <c r="B10" s="79" t="s">
        <v>524</v>
      </c>
      <c r="C10" s="79"/>
      <c r="D10" s="109"/>
      <c r="E10" s="109"/>
      <c r="F10" s="109"/>
      <c r="G10" s="109"/>
      <c r="H10" s="109"/>
      <c r="I10" s="109"/>
      <c r="J10" s="109"/>
      <c r="K10" s="109"/>
      <c r="L10" s="109"/>
      <c r="M10" s="109"/>
      <c r="N10" s="109"/>
      <c r="O10" s="109"/>
      <c r="P10" s="109"/>
      <c r="Q10" s="109"/>
      <c r="R10" s="109"/>
      <c r="S10" s="109"/>
    </row>
    <row r="11" spans="1:19" x14ac:dyDescent="0.25">
      <c r="A11" s="77" t="s">
        <v>276</v>
      </c>
      <c r="B11" s="79" t="s">
        <v>308</v>
      </c>
      <c r="C11" s="79"/>
      <c r="D11" s="109"/>
      <c r="E11" s="109"/>
      <c r="F11" s="109"/>
      <c r="G11" s="109"/>
      <c r="H11" s="109"/>
      <c r="I11" s="109"/>
      <c r="J11" s="109"/>
      <c r="K11" s="109"/>
      <c r="L11" s="109"/>
      <c r="M11" s="109"/>
      <c r="N11" s="109"/>
      <c r="O11" s="109"/>
      <c r="P11" s="109"/>
      <c r="Q11" s="109"/>
      <c r="R11" s="109"/>
      <c r="S11" s="109"/>
    </row>
    <row r="12" spans="1:19" x14ac:dyDescent="0.25">
      <c r="A12" s="77" t="s">
        <v>277</v>
      </c>
      <c r="B12" s="79" t="s">
        <v>525</v>
      </c>
      <c r="C12" s="79"/>
      <c r="D12" s="109"/>
      <c r="E12" s="109"/>
      <c r="F12" s="109"/>
      <c r="G12" s="109"/>
      <c r="H12" s="109"/>
      <c r="I12" s="109"/>
      <c r="J12" s="109"/>
      <c r="K12" s="109"/>
      <c r="L12" s="109"/>
      <c r="M12" s="109"/>
      <c r="N12" s="109"/>
      <c r="O12" s="109"/>
      <c r="P12" s="109"/>
      <c r="Q12" s="109"/>
      <c r="R12" s="109"/>
      <c r="S12" s="109"/>
    </row>
    <row r="13" spans="1:19" x14ac:dyDescent="0.25">
      <c r="A13" s="77" t="s">
        <v>614</v>
      </c>
      <c r="B13" s="79">
        <v>2</v>
      </c>
      <c r="C13" s="79"/>
      <c r="D13" s="109"/>
      <c r="E13" s="109"/>
      <c r="F13" s="109"/>
      <c r="G13" s="109"/>
      <c r="H13" s="109"/>
      <c r="I13" s="109"/>
      <c r="J13" s="109"/>
      <c r="K13" s="109"/>
      <c r="L13" s="109"/>
      <c r="M13" s="109"/>
      <c r="N13" s="109"/>
      <c r="O13" s="109"/>
      <c r="P13" s="109"/>
      <c r="Q13" s="109"/>
      <c r="R13" s="109"/>
      <c r="S13" s="109"/>
    </row>
    <row r="14" spans="1:19" x14ac:dyDescent="0.25">
      <c r="A14" s="77" t="s">
        <v>279</v>
      </c>
      <c r="B14" s="79">
        <v>602</v>
      </c>
      <c r="C14" s="79"/>
      <c r="D14" s="109"/>
      <c r="E14" s="109"/>
      <c r="F14" s="109"/>
      <c r="G14" s="109"/>
      <c r="H14" s="109"/>
      <c r="I14" s="109"/>
      <c r="J14" s="109"/>
      <c r="K14" s="109"/>
      <c r="L14" s="109"/>
      <c r="M14" s="109"/>
      <c r="N14" s="109"/>
      <c r="O14" s="109"/>
      <c r="P14" s="109"/>
      <c r="Q14" s="109"/>
      <c r="R14" s="109"/>
      <c r="S14" s="109"/>
    </row>
    <row r="15" spans="1:19" x14ac:dyDescent="0.25">
      <c r="A15" s="77" t="s">
        <v>617</v>
      </c>
      <c r="B15" s="79">
        <v>602</v>
      </c>
      <c r="C15" s="79"/>
      <c r="D15" s="109"/>
      <c r="E15" s="109"/>
      <c r="F15" s="109"/>
      <c r="G15" s="109"/>
      <c r="H15" s="109"/>
      <c r="I15" s="109"/>
      <c r="J15" s="109"/>
      <c r="K15" s="109"/>
      <c r="L15" s="109"/>
      <c r="M15" s="109"/>
      <c r="N15" s="109"/>
      <c r="O15" s="109"/>
      <c r="P15" s="109"/>
      <c r="Q15" s="109"/>
      <c r="R15" s="109"/>
      <c r="S15" s="109"/>
    </row>
    <row r="16" spans="1:19" x14ac:dyDescent="0.25">
      <c r="A16" s="77" t="s">
        <v>281</v>
      </c>
      <c r="B16" s="79" t="s">
        <v>527</v>
      </c>
      <c r="C16" s="79"/>
      <c r="D16" s="109"/>
      <c r="E16" s="109"/>
      <c r="F16" s="109"/>
      <c r="G16" s="109"/>
      <c r="H16" s="109"/>
      <c r="I16" s="109"/>
      <c r="J16" s="109"/>
      <c r="K16" s="109"/>
      <c r="L16" s="109"/>
      <c r="M16" s="109"/>
      <c r="N16" s="109"/>
      <c r="O16" s="109"/>
      <c r="P16" s="109"/>
      <c r="Q16" s="109"/>
      <c r="R16" s="109"/>
      <c r="S16" s="109"/>
    </row>
    <row r="17" spans="1:19" x14ac:dyDescent="0.25">
      <c r="A17" s="77" t="s">
        <v>282</v>
      </c>
      <c r="B17" s="203"/>
      <c r="C17" s="203"/>
      <c r="D17" s="109"/>
      <c r="E17" s="109"/>
      <c r="F17" s="109"/>
      <c r="G17" s="109"/>
      <c r="H17" s="109"/>
      <c r="I17" s="109"/>
      <c r="J17" s="109"/>
      <c r="K17" s="109"/>
      <c r="L17" s="109"/>
      <c r="M17" s="109"/>
      <c r="N17" s="109"/>
      <c r="O17" s="109"/>
      <c r="P17" s="109"/>
      <c r="Q17" s="109"/>
      <c r="R17" s="109"/>
      <c r="S17" s="109"/>
    </row>
    <row r="18" spans="1:19" x14ac:dyDescent="0.25">
      <c r="A18" s="77" t="s">
        <v>283</v>
      </c>
      <c r="B18" s="142">
        <v>45135</v>
      </c>
      <c r="C18" s="79"/>
      <c r="D18" s="109"/>
      <c r="E18" s="109"/>
      <c r="F18" s="109"/>
      <c r="G18" s="109"/>
      <c r="H18" s="109"/>
      <c r="I18" s="109"/>
      <c r="J18" s="109"/>
      <c r="K18" s="109"/>
      <c r="L18" s="109"/>
      <c r="M18" s="109"/>
      <c r="N18" s="109"/>
      <c r="O18" s="109"/>
      <c r="P18" s="109"/>
      <c r="Q18" s="109"/>
      <c r="R18" s="109"/>
      <c r="S18" s="109"/>
    </row>
    <row r="19" spans="1:19" x14ac:dyDescent="0.25">
      <c r="A19" s="77" t="s">
        <v>284</v>
      </c>
      <c r="B19" s="142">
        <v>45135</v>
      </c>
      <c r="C19" s="79"/>
      <c r="D19" s="109"/>
      <c r="E19" s="109"/>
      <c r="F19" s="109"/>
      <c r="G19" s="109"/>
      <c r="H19" s="109"/>
      <c r="I19" s="109"/>
      <c r="J19" s="109"/>
      <c r="K19" s="109"/>
      <c r="L19" s="109"/>
      <c r="M19" s="109"/>
      <c r="N19" s="109"/>
      <c r="O19" s="109"/>
      <c r="P19" s="109"/>
      <c r="Q19" s="109"/>
      <c r="R19" s="109"/>
      <c r="S19" s="109"/>
    </row>
    <row r="20" spans="1:19" x14ac:dyDescent="0.25">
      <c r="A20" s="77" t="s">
        <v>285</v>
      </c>
      <c r="B20" s="79" t="s">
        <v>293</v>
      </c>
      <c r="C20" s="79"/>
      <c r="D20" s="109"/>
      <c r="E20" s="109"/>
      <c r="F20" s="109"/>
      <c r="G20" s="109"/>
      <c r="H20" s="109"/>
      <c r="I20" s="109"/>
      <c r="J20" s="109"/>
      <c r="K20" s="109"/>
      <c r="L20" s="109"/>
      <c r="M20" s="109"/>
      <c r="N20" s="109"/>
      <c r="O20" s="109"/>
      <c r="P20" s="109"/>
      <c r="Q20" s="109"/>
      <c r="R20" s="109"/>
      <c r="S20" s="109"/>
    </row>
    <row r="21" spans="1:19" x14ac:dyDescent="0.25">
      <c r="A21" s="77" t="s">
        <v>689</v>
      </c>
      <c r="B21" s="79" t="s">
        <v>294</v>
      </c>
      <c r="C21" s="79"/>
      <c r="D21" s="109"/>
      <c r="E21" s="109"/>
      <c r="F21" s="109"/>
      <c r="G21" s="109"/>
      <c r="H21" s="109"/>
      <c r="I21" s="109"/>
      <c r="J21" s="109"/>
      <c r="K21" s="109"/>
      <c r="L21" s="109"/>
      <c r="M21" s="109"/>
      <c r="N21" s="109"/>
      <c r="O21" s="109"/>
      <c r="P21" s="109"/>
      <c r="Q21" s="109"/>
      <c r="R21" s="109"/>
      <c r="S21" s="109"/>
    </row>
    <row r="23" spans="1:19" x14ac:dyDescent="0.25">
      <c r="B23" s="84" t="str">
        <f>HYPERLINK("#'Factor List'!A1","Back to Factor List")</f>
        <v>Back to Factor List</v>
      </c>
    </row>
    <row r="24" spans="1:19" x14ac:dyDescent="0.25">
      <c r="B24" s="84" t="str">
        <f>HYPERLINK("#'Assumptions'!A1","Assumptions")</f>
        <v>Assumptions</v>
      </c>
    </row>
    <row r="26" spans="1:19" ht="13" x14ac:dyDescent="0.25">
      <c r="A26" s="73" t="s">
        <v>711</v>
      </c>
      <c r="B26" s="73">
        <v>48</v>
      </c>
      <c r="C26" s="73">
        <v>49</v>
      </c>
      <c r="D26" s="73">
        <v>50</v>
      </c>
      <c r="E26" s="73">
        <v>51</v>
      </c>
      <c r="F26" s="73">
        <v>52</v>
      </c>
      <c r="G26" s="73">
        <v>53</v>
      </c>
      <c r="H26" s="73">
        <v>54</v>
      </c>
      <c r="I26" s="73">
        <v>55</v>
      </c>
      <c r="J26" s="73">
        <v>56</v>
      </c>
      <c r="K26" s="73">
        <v>57</v>
      </c>
      <c r="L26" s="73">
        <v>58</v>
      </c>
      <c r="M26" s="73">
        <v>59</v>
      </c>
      <c r="N26" s="73">
        <v>60</v>
      </c>
      <c r="O26" s="73">
        <v>61</v>
      </c>
      <c r="P26" s="73">
        <v>62</v>
      </c>
      <c r="Q26" s="73">
        <v>63</v>
      </c>
      <c r="R26" s="73">
        <v>64</v>
      </c>
      <c r="S26" s="73">
        <v>65</v>
      </c>
    </row>
    <row r="27" spans="1:19" x14ac:dyDescent="0.25">
      <c r="A27" s="74">
        <v>0</v>
      </c>
      <c r="B27" s="81">
        <v>0.623</v>
      </c>
      <c r="C27" s="81">
        <v>0.64400000000000002</v>
      </c>
      <c r="D27" s="81">
        <v>0.66500000000000004</v>
      </c>
      <c r="E27" s="81">
        <v>0.68799999999999994</v>
      </c>
      <c r="F27" s="81">
        <v>0.71299999999999997</v>
      </c>
      <c r="G27" s="81">
        <v>0.74</v>
      </c>
      <c r="H27" s="81">
        <v>0.76900000000000002</v>
      </c>
      <c r="I27" s="81">
        <v>0.80100000000000005</v>
      </c>
      <c r="J27" s="81">
        <v>0.83499999999999996</v>
      </c>
      <c r="K27" s="81">
        <v>0.872</v>
      </c>
      <c r="L27" s="81">
        <v>0.91100000000000003</v>
      </c>
      <c r="M27" s="81">
        <v>0.95399999999999996</v>
      </c>
      <c r="N27" s="81">
        <v>1</v>
      </c>
      <c r="O27" s="81">
        <v>1.05</v>
      </c>
      <c r="P27" s="81">
        <v>1.1040000000000001</v>
      </c>
      <c r="Q27" s="81">
        <v>1.1619999999999999</v>
      </c>
      <c r="R27" s="81">
        <v>1.226</v>
      </c>
      <c r="S27" s="81">
        <v>1.2949999999999999</v>
      </c>
    </row>
    <row r="28" spans="1:19" x14ac:dyDescent="0.25">
      <c r="A28" s="74">
        <v>1</v>
      </c>
      <c r="B28" s="81">
        <v>0.625</v>
      </c>
      <c r="C28" s="81">
        <v>0.64500000000000002</v>
      </c>
      <c r="D28" s="81">
        <v>0.66700000000000004</v>
      </c>
      <c r="E28" s="81">
        <v>0.69</v>
      </c>
      <c r="F28" s="81">
        <v>0.71499999999999997</v>
      </c>
      <c r="G28" s="81">
        <v>0.74199999999999999</v>
      </c>
      <c r="H28" s="81">
        <v>0.77200000000000002</v>
      </c>
      <c r="I28" s="81">
        <v>0.80400000000000005</v>
      </c>
      <c r="J28" s="81">
        <v>0.83799999999999997</v>
      </c>
      <c r="K28" s="81">
        <v>0.875</v>
      </c>
      <c r="L28" s="81">
        <v>0.91500000000000004</v>
      </c>
      <c r="M28" s="81">
        <v>0.95799999999999996</v>
      </c>
      <c r="N28" s="81">
        <v>1.004</v>
      </c>
      <c r="O28" s="81">
        <v>1.054</v>
      </c>
      <c r="P28" s="81">
        <v>1.109</v>
      </c>
      <c r="Q28" s="81">
        <v>1.167</v>
      </c>
      <c r="R28" s="81">
        <v>1.2310000000000001</v>
      </c>
      <c r="S28" s="81"/>
    </row>
    <row r="29" spans="1:19" x14ac:dyDescent="0.25">
      <c r="A29" s="74">
        <v>2</v>
      </c>
      <c r="B29" s="81">
        <v>0.627</v>
      </c>
      <c r="C29" s="81">
        <v>0.64700000000000002</v>
      </c>
      <c r="D29" s="81">
        <v>0.66900000000000004</v>
      </c>
      <c r="E29" s="81">
        <v>0.69199999999999995</v>
      </c>
      <c r="F29" s="81">
        <v>0.71699999999999997</v>
      </c>
      <c r="G29" s="81">
        <v>0.745</v>
      </c>
      <c r="H29" s="81">
        <v>0.77400000000000002</v>
      </c>
      <c r="I29" s="81">
        <v>0.80600000000000005</v>
      </c>
      <c r="J29" s="81">
        <v>0.84099999999999997</v>
      </c>
      <c r="K29" s="81">
        <v>0.878</v>
      </c>
      <c r="L29" s="81">
        <v>0.91800000000000004</v>
      </c>
      <c r="M29" s="81">
        <v>0.96199999999999997</v>
      </c>
      <c r="N29" s="81">
        <v>1.008</v>
      </c>
      <c r="O29" s="81">
        <v>1.0589999999999999</v>
      </c>
      <c r="P29" s="81">
        <v>1.113</v>
      </c>
      <c r="Q29" s="81">
        <v>1.173</v>
      </c>
      <c r="R29" s="81">
        <v>1.2370000000000001</v>
      </c>
      <c r="S29" s="81"/>
    </row>
    <row r="30" spans="1:19" x14ac:dyDescent="0.25">
      <c r="A30" s="74">
        <v>3</v>
      </c>
      <c r="B30" s="81">
        <v>0.628</v>
      </c>
      <c r="C30" s="81">
        <v>0.64900000000000002</v>
      </c>
      <c r="D30" s="81">
        <v>0.67100000000000004</v>
      </c>
      <c r="E30" s="81">
        <v>0.69399999999999995</v>
      </c>
      <c r="F30" s="81">
        <v>0.72</v>
      </c>
      <c r="G30" s="81">
        <v>0.747</v>
      </c>
      <c r="H30" s="81">
        <v>0.77700000000000002</v>
      </c>
      <c r="I30" s="81">
        <v>0.80900000000000005</v>
      </c>
      <c r="J30" s="81">
        <v>0.84399999999999997</v>
      </c>
      <c r="K30" s="81">
        <v>0.88200000000000001</v>
      </c>
      <c r="L30" s="81">
        <v>0.92200000000000004</v>
      </c>
      <c r="M30" s="81">
        <v>0.96499999999999997</v>
      </c>
      <c r="N30" s="81">
        <v>1.012</v>
      </c>
      <c r="O30" s="81">
        <v>1.0629999999999999</v>
      </c>
      <c r="P30" s="81">
        <v>1.1180000000000001</v>
      </c>
      <c r="Q30" s="81">
        <v>1.1779999999999999</v>
      </c>
      <c r="R30" s="81">
        <v>1.2430000000000001</v>
      </c>
      <c r="S30" s="81"/>
    </row>
    <row r="31" spans="1:19" x14ac:dyDescent="0.25">
      <c r="A31" s="74">
        <v>4</v>
      </c>
      <c r="B31" s="81">
        <v>0.63</v>
      </c>
      <c r="C31" s="81">
        <v>0.65100000000000002</v>
      </c>
      <c r="D31" s="81">
        <v>0.67300000000000004</v>
      </c>
      <c r="E31" s="81">
        <v>0.69599999999999995</v>
      </c>
      <c r="F31" s="81">
        <v>0.72199999999999998</v>
      </c>
      <c r="G31" s="81">
        <v>0.75</v>
      </c>
      <c r="H31" s="81">
        <v>0.78</v>
      </c>
      <c r="I31" s="81">
        <v>0.81200000000000006</v>
      </c>
      <c r="J31" s="81">
        <v>0.84699999999999998</v>
      </c>
      <c r="K31" s="81">
        <v>0.88500000000000001</v>
      </c>
      <c r="L31" s="81">
        <v>0.92500000000000004</v>
      </c>
      <c r="M31" s="81">
        <v>0.96899999999999997</v>
      </c>
      <c r="N31" s="81">
        <v>1.0169999999999999</v>
      </c>
      <c r="O31" s="81">
        <v>1.0680000000000001</v>
      </c>
      <c r="P31" s="81">
        <v>1.123</v>
      </c>
      <c r="Q31" s="81">
        <v>1.1830000000000001</v>
      </c>
      <c r="R31" s="81">
        <v>1.2490000000000001</v>
      </c>
      <c r="S31" s="81"/>
    </row>
    <row r="32" spans="1:19" x14ac:dyDescent="0.25">
      <c r="A32" s="74">
        <v>5</v>
      </c>
      <c r="B32" s="81">
        <v>0.63200000000000001</v>
      </c>
      <c r="C32" s="81">
        <v>0.65200000000000002</v>
      </c>
      <c r="D32" s="81">
        <v>0.67500000000000004</v>
      </c>
      <c r="E32" s="81">
        <v>0.69799999999999995</v>
      </c>
      <c r="F32" s="81">
        <v>0.72399999999999998</v>
      </c>
      <c r="G32" s="81">
        <v>0.752</v>
      </c>
      <c r="H32" s="81">
        <v>0.78200000000000003</v>
      </c>
      <c r="I32" s="81">
        <v>0.81499999999999995</v>
      </c>
      <c r="J32" s="81">
        <v>0.85</v>
      </c>
      <c r="K32" s="81">
        <v>0.88800000000000001</v>
      </c>
      <c r="L32" s="81">
        <v>0.92900000000000005</v>
      </c>
      <c r="M32" s="81">
        <v>0.97299999999999998</v>
      </c>
      <c r="N32" s="81">
        <v>1.0209999999999999</v>
      </c>
      <c r="O32" s="81">
        <v>1.0720000000000001</v>
      </c>
      <c r="P32" s="81">
        <v>1.1279999999999999</v>
      </c>
      <c r="Q32" s="81">
        <v>1.1890000000000001</v>
      </c>
      <c r="R32" s="81">
        <v>1.254</v>
      </c>
      <c r="S32" s="81"/>
    </row>
    <row r="33" spans="1:19" x14ac:dyDescent="0.25">
      <c r="A33" s="74">
        <v>6</v>
      </c>
      <c r="B33" s="81">
        <v>0.63400000000000001</v>
      </c>
      <c r="C33" s="81">
        <v>0.65400000000000003</v>
      </c>
      <c r="D33" s="81">
        <v>0.67700000000000005</v>
      </c>
      <c r="E33" s="81">
        <v>0.70099999999999996</v>
      </c>
      <c r="F33" s="81">
        <v>0.72599999999999998</v>
      </c>
      <c r="G33" s="81">
        <v>0.754</v>
      </c>
      <c r="H33" s="81">
        <v>0.78500000000000003</v>
      </c>
      <c r="I33" s="81">
        <v>0.81799999999999995</v>
      </c>
      <c r="J33" s="81">
        <v>0.85299999999999998</v>
      </c>
      <c r="K33" s="81">
        <v>0.89200000000000002</v>
      </c>
      <c r="L33" s="81">
        <v>0.93300000000000005</v>
      </c>
      <c r="M33" s="81">
        <v>0.97699999999999998</v>
      </c>
      <c r="N33" s="81">
        <v>1.0249999999999999</v>
      </c>
      <c r="O33" s="81">
        <v>1.077</v>
      </c>
      <c r="P33" s="81">
        <v>1.133</v>
      </c>
      <c r="Q33" s="81">
        <v>1.194</v>
      </c>
      <c r="R33" s="81">
        <v>1.26</v>
      </c>
      <c r="S33" s="81"/>
    </row>
    <row r="34" spans="1:19" x14ac:dyDescent="0.25">
      <c r="A34" s="74">
        <v>7</v>
      </c>
      <c r="B34" s="81">
        <v>0.63500000000000001</v>
      </c>
      <c r="C34" s="81">
        <v>0.65600000000000003</v>
      </c>
      <c r="D34" s="81">
        <v>0.67800000000000005</v>
      </c>
      <c r="E34" s="81">
        <v>0.70299999999999996</v>
      </c>
      <c r="F34" s="81">
        <v>0.72899999999999998</v>
      </c>
      <c r="G34" s="81">
        <v>0.75700000000000001</v>
      </c>
      <c r="H34" s="81">
        <v>0.78700000000000003</v>
      </c>
      <c r="I34" s="81">
        <v>0.82099999999999995</v>
      </c>
      <c r="J34" s="81">
        <v>0.85599999999999998</v>
      </c>
      <c r="K34" s="81">
        <v>0.89500000000000002</v>
      </c>
      <c r="L34" s="81">
        <v>0.93600000000000005</v>
      </c>
      <c r="M34" s="81">
        <v>0.98099999999999998</v>
      </c>
      <c r="N34" s="81">
        <v>1.0289999999999999</v>
      </c>
      <c r="O34" s="81">
        <v>1.081</v>
      </c>
      <c r="P34" s="81">
        <v>1.1379999999999999</v>
      </c>
      <c r="Q34" s="81">
        <v>1.1990000000000001</v>
      </c>
      <c r="R34" s="81">
        <v>1.266</v>
      </c>
      <c r="S34" s="81"/>
    </row>
    <row r="35" spans="1:19" x14ac:dyDescent="0.25">
      <c r="A35" s="74">
        <v>8</v>
      </c>
      <c r="B35" s="81">
        <v>0.63700000000000001</v>
      </c>
      <c r="C35" s="81">
        <v>0.65800000000000003</v>
      </c>
      <c r="D35" s="81">
        <v>0.68</v>
      </c>
      <c r="E35" s="81">
        <v>0.70499999999999996</v>
      </c>
      <c r="F35" s="81">
        <v>0.73099999999999998</v>
      </c>
      <c r="G35" s="81">
        <v>0.75900000000000001</v>
      </c>
      <c r="H35" s="81">
        <v>0.79</v>
      </c>
      <c r="I35" s="81">
        <v>0.82399999999999995</v>
      </c>
      <c r="J35" s="81">
        <v>0.85899999999999999</v>
      </c>
      <c r="K35" s="81">
        <v>0.89800000000000002</v>
      </c>
      <c r="L35" s="81">
        <v>0.94</v>
      </c>
      <c r="M35" s="81">
        <v>0.98499999999999999</v>
      </c>
      <c r="N35" s="81">
        <v>1.0329999999999999</v>
      </c>
      <c r="O35" s="81">
        <v>1.0860000000000001</v>
      </c>
      <c r="P35" s="81">
        <v>1.143</v>
      </c>
      <c r="Q35" s="81">
        <v>1.204</v>
      </c>
      <c r="R35" s="81">
        <v>1.272</v>
      </c>
      <c r="S35" s="81"/>
    </row>
    <row r="36" spans="1:19" x14ac:dyDescent="0.25">
      <c r="A36" s="74">
        <v>9</v>
      </c>
      <c r="B36" s="81">
        <v>0.63900000000000001</v>
      </c>
      <c r="C36" s="81">
        <v>0.66</v>
      </c>
      <c r="D36" s="81">
        <v>0.68200000000000005</v>
      </c>
      <c r="E36" s="81">
        <v>0.70699999999999996</v>
      </c>
      <c r="F36" s="81">
        <v>0.73299999999999998</v>
      </c>
      <c r="G36" s="81">
        <v>0.76200000000000001</v>
      </c>
      <c r="H36" s="81">
        <v>0.79300000000000004</v>
      </c>
      <c r="I36" s="81">
        <v>0.82599999999999996</v>
      </c>
      <c r="J36" s="81">
        <v>0.86299999999999999</v>
      </c>
      <c r="K36" s="81">
        <v>0.90100000000000002</v>
      </c>
      <c r="L36" s="81">
        <v>0.94299999999999995</v>
      </c>
      <c r="M36" s="81">
        <v>0.98799999999999999</v>
      </c>
      <c r="N36" s="81">
        <v>1.0369999999999999</v>
      </c>
      <c r="O36" s="81">
        <v>1.0900000000000001</v>
      </c>
      <c r="P36" s="81">
        <v>1.1479999999999999</v>
      </c>
      <c r="Q36" s="81">
        <v>1.21</v>
      </c>
      <c r="R36" s="81">
        <v>1.2769999999999999</v>
      </c>
      <c r="S36" s="81"/>
    </row>
    <row r="37" spans="1:19" x14ac:dyDescent="0.25">
      <c r="A37" s="74">
        <v>10</v>
      </c>
      <c r="B37" s="81">
        <v>0.64</v>
      </c>
      <c r="C37" s="81">
        <v>0.66100000000000003</v>
      </c>
      <c r="D37" s="81">
        <v>0.68400000000000005</v>
      </c>
      <c r="E37" s="81">
        <v>0.70899999999999996</v>
      </c>
      <c r="F37" s="81">
        <v>0.73499999999999999</v>
      </c>
      <c r="G37" s="81">
        <v>0.76400000000000001</v>
      </c>
      <c r="H37" s="81">
        <v>0.79500000000000004</v>
      </c>
      <c r="I37" s="81">
        <v>0.82899999999999996</v>
      </c>
      <c r="J37" s="81">
        <v>0.86599999999999999</v>
      </c>
      <c r="K37" s="81">
        <v>0.90500000000000003</v>
      </c>
      <c r="L37" s="81">
        <v>0.94699999999999995</v>
      </c>
      <c r="M37" s="81">
        <v>0.99199999999999999</v>
      </c>
      <c r="N37" s="81">
        <v>1.042</v>
      </c>
      <c r="O37" s="81">
        <v>1.095</v>
      </c>
      <c r="P37" s="81">
        <v>1.1519999999999999</v>
      </c>
      <c r="Q37" s="81">
        <v>1.2150000000000001</v>
      </c>
      <c r="R37" s="81">
        <v>1.2829999999999999</v>
      </c>
      <c r="S37" s="81"/>
    </row>
    <row r="38" spans="1:19" x14ac:dyDescent="0.25">
      <c r="A38" s="74">
        <v>11</v>
      </c>
      <c r="B38" s="81">
        <v>0.64200000000000002</v>
      </c>
      <c r="C38" s="81">
        <v>0.66300000000000003</v>
      </c>
      <c r="D38" s="81">
        <v>0.68600000000000005</v>
      </c>
      <c r="E38" s="81">
        <v>0.71099999999999997</v>
      </c>
      <c r="F38" s="81">
        <v>0.73799999999999999</v>
      </c>
      <c r="G38" s="81">
        <v>0.76700000000000002</v>
      </c>
      <c r="H38" s="81">
        <v>0.79800000000000004</v>
      </c>
      <c r="I38" s="81">
        <v>0.83199999999999996</v>
      </c>
      <c r="J38" s="81">
        <v>0.86899999999999999</v>
      </c>
      <c r="K38" s="81">
        <v>0.90800000000000003</v>
      </c>
      <c r="L38" s="81">
        <v>0.95</v>
      </c>
      <c r="M38" s="81">
        <v>0.996</v>
      </c>
      <c r="N38" s="81">
        <v>1.046</v>
      </c>
      <c r="O38" s="81">
        <v>1.099</v>
      </c>
      <c r="P38" s="81">
        <v>1.157</v>
      </c>
      <c r="Q38" s="81">
        <v>1.22</v>
      </c>
      <c r="R38" s="81">
        <v>1.2889999999999999</v>
      </c>
      <c r="S38" s="81"/>
    </row>
    <row r="39" spans="1:19" x14ac:dyDescent="0.25">
      <c r="A39"/>
      <c r="B39"/>
    </row>
    <row r="40" spans="1:19" ht="27.65" customHeight="1" x14ac:dyDescent="0.25">
      <c r="A40"/>
      <c r="B40"/>
    </row>
    <row r="41" spans="1:19" x14ac:dyDescent="0.25">
      <c r="A41"/>
      <c r="B41"/>
    </row>
    <row r="42" spans="1:19" x14ac:dyDescent="0.25">
      <c r="A42"/>
      <c r="B42"/>
    </row>
    <row r="43" spans="1:19" x14ac:dyDescent="0.25">
      <c r="A43"/>
      <c r="B43"/>
    </row>
    <row r="44" spans="1:19" x14ac:dyDescent="0.25">
      <c r="A44"/>
      <c r="B44"/>
    </row>
    <row r="45" spans="1:19" x14ac:dyDescent="0.25">
      <c r="A45"/>
      <c r="B45"/>
    </row>
    <row r="46" spans="1:19" x14ac:dyDescent="0.25">
      <c r="A46"/>
      <c r="B46"/>
    </row>
    <row r="47" spans="1:19" x14ac:dyDescent="0.25">
      <c r="A47"/>
      <c r="B47"/>
    </row>
    <row r="48" spans="1:19"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sheetData>
  <sheetProtection algorithmName="SHA-512" hashValue="WJIVXNpVxAT4tD1BkKWSOb/M9iAWcA9San9G0IXpT4pp+0wPdfV4jJpaHvAKiYkC+JtS5HhvC0qlRmGsJreFtQ==" saltValue="r77wyMQvWZXRxaSjRp4zQg==" spinCount="100000" sheet="1" objects="1" scenarios="1"/>
  <conditionalFormatting sqref="A26:A38">
    <cfRule type="expression" dxfId="519" priority="25" stopIfTrue="1">
      <formula>MOD(ROW(),2)=0</formula>
    </cfRule>
    <cfRule type="expression" dxfId="518" priority="26" stopIfTrue="1">
      <formula>MOD(ROW(),2)&lt;&gt;0</formula>
    </cfRule>
  </conditionalFormatting>
  <conditionalFormatting sqref="B26:S26">
    <cfRule type="expression" dxfId="517" priority="27" stopIfTrue="1">
      <formula>MOD(ROW(),2)=0</formula>
    </cfRule>
    <cfRule type="expression" dxfId="516" priority="28" stopIfTrue="1">
      <formula>MOD(ROW(),2)&lt;&gt;0</formula>
    </cfRule>
  </conditionalFormatting>
  <conditionalFormatting sqref="A6:A21">
    <cfRule type="expression" dxfId="515" priority="15" stopIfTrue="1">
      <formula>MOD(ROW(),2)=0</formula>
    </cfRule>
    <cfRule type="expression" dxfId="514" priority="16" stopIfTrue="1">
      <formula>MOD(ROW(),2)&lt;&gt;0</formula>
    </cfRule>
  </conditionalFormatting>
  <conditionalFormatting sqref="D6:S21">
    <cfRule type="expression" dxfId="513" priority="17" stopIfTrue="1">
      <formula>MOD(ROW(),2)=0</formula>
    </cfRule>
    <cfRule type="expression" dxfId="512" priority="18" stopIfTrue="1">
      <formula>MOD(ROW(),2)&lt;&gt;0</formula>
    </cfRule>
  </conditionalFormatting>
  <conditionalFormatting sqref="B27:S38">
    <cfRule type="expression" dxfId="511" priority="13" stopIfTrue="1">
      <formula>MOD(ROW(),2)=0</formula>
    </cfRule>
    <cfRule type="expression" dxfId="510" priority="14" stopIfTrue="1">
      <formula>MOD(ROW(),2)&lt;&gt;0</formula>
    </cfRule>
  </conditionalFormatting>
  <conditionalFormatting sqref="B6:C16">
    <cfRule type="expression" dxfId="509" priority="9" stopIfTrue="1">
      <formula>MOD(ROW(),2)=0</formula>
    </cfRule>
    <cfRule type="expression" dxfId="508" priority="10" stopIfTrue="1">
      <formula>MOD(ROW(),2)&lt;&gt;0</formula>
    </cfRule>
  </conditionalFormatting>
  <conditionalFormatting sqref="B18:C18 B17">
    <cfRule type="expression" dxfId="507" priority="11" stopIfTrue="1">
      <formula>MOD(ROW(),2)=0</formula>
    </cfRule>
    <cfRule type="expression" dxfId="506" priority="12" stopIfTrue="1">
      <formula>MOD(ROW(),2)&lt;&gt;0</formula>
    </cfRule>
  </conditionalFormatting>
  <conditionalFormatting sqref="C17">
    <cfRule type="expression" dxfId="505" priority="7" stopIfTrue="1">
      <formula>MOD(ROW(),2)=0</formula>
    </cfRule>
    <cfRule type="expression" dxfId="504" priority="8" stopIfTrue="1">
      <formula>MOD(ROW(),2)&lt;&gt;0</formula>
    </cfRule>
  </conditionalFormatting>
  <conditionalFormatting sqref="B20:B21">
    <cfRule type="expression" dxfId="503" priority="3" stopIfTrue="1">
      <formula>MOD(ROW(),2)=0</formula>
    </cfRule>
    <cfRule type="expression" dxfId="502" priority="4" stopIfTrue="1">
      <formula>MOD(ROW(),2)&lt;&gt;0</formula>
    </cfRule>
  </conditionalFormatting>
  <conditionalFormatting sqref="C19:C21">
    <cfRule type="expression" dxfId="501" priority="5" stopIfTrue="1">
      <formula>MOD(ROW(),2)=0</formula>
    </cfRule>
    <cfRule type="expression" dxfId="500" priority="6" stopIfTrue="1">
      <formula>MOD(ROW(),2)&lt;&gt;0</formula>
    </cfRule>
  </conditionalFormatting>
  <conditionalFormatting sqref="B19">
    <cfRule type="expression" dxfId="499" priority="1" stopIfTrue="1">
      <formula>MOD(ROW(),2)=0</formula>
    </cfRule>
    <cfRule type="expression" dxfId="498" priority="2" stopIfTrue="1">
      <formula>MOD(ROW(),2)&lt;&gt;0</formula>
    </cfRule>
  </conditionalFormatting>
  <hyperlinks>
    <hyperlink ref="B24" location="Assumptions!A1" display="Assumptions" xr:uid="{E6506E75-843B-4CFE-BBB3-40749A74A20A}"/>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sheetPr codeName="Sheet112"/>
  <dimension ref="A1:AJ59"/>
  <sheetViews>
    <sheetView showGridLines="0" zoomScale="85" zoomScaleNormal="85" workbookViewId="0">
      <selection activeCell="A4" sqref="A4"/>
    </sheetView>
  </sheetViews>
  <sheetFormatPr defaultColWidth="10" defaultRowHeight="12.5" x14ac:dyDescent="0.25"/>
  <cols>
    <col min="1" max="1" width="31.6328125" style="28" customWidth="1"/>
    <col min="2" max="36" width="22.6328125" style="28" customWidth="1"/>
    <col min="37" max="16384" width="10" style="28"/>
  </cols>
  <sheetData>
    <row r="1" spans="1:36" ht="20" x14ac:dyDescent="0.4">
      <c r="A1" s="40" t="s">
        <v>0</v>
      </c>
      <c r="B1" s="41"/>
      <c r="C1" s="41"/>
      <c r="D1" s="41"/>
      <c r="E1" s="41"/>
      <c r="F1" s="41"/>
      <c r="G1" s="41"/>
      <c r="H1" s="41"/>
      <c r="I1" s="41"/>
      <c r="K1" s="84"/>
    </row>
    <row r="2" spans="1:36" ht="15.5" x14ac:dyDescent="0.35">
      <c r="A2" s="42" t="str">
        <f>IF(title="&gt; Enter workbook title here","Enter workbook title in Cover sheet",title)</f>
        <v>Police_S - Consolidated Factor Spreadsheet</v>
      </c>
      <c r="B2" s="43"/>
      <c r="C2" s="43"/>
      <c r="D2" s="43"/>
      <c r="E2" s="43"/>
      <c r="F2" s="43"/>
      <c r="G2" s="43"/>
      <c r="H2" s="43"/>
      <c r="I2" s="43"/>
    </row>
    <row r="3" spans="1:36" ht="15.5" x14ac:dyDescent="0.35">
      <c r="A3" s="156" t="str">
        <f>TABLE_FACTOR_TYPE_1&amp;" - x-"&amp;TABLE_SERIES_NUMBER_1</f>
        <v>Scheme Pays AA - x-603</v>
      </c>
      <c r="B3" s="43"/>
      <c r="C3" s="43"/>
      <c r="D3" s="43"/>
      <c r="E3" s="43"/>
      <c r="F3" s="43"/>
      <c r="G3" s="43"/>
      <c r="H3" s="43"/>
      <c r="I3" s="43"/>
    </row>
    <row r="4" spans="1:36" x14ac:dyDescent="0.25">
      <c r="A4" s="45"/>
    </row>
    <row r="6" spans="1:36" ht="13" x14ac:dyDescent="0.3">
      <c r="A6" s="76" t="s">
        <v>606</v>
      </c>
      <c r="B6" s="78" t="s">
        <v>607</v>
      </c>
      <c r="C6" s="78"/>
      <c r="D6" s="109"/>
      <c r="E6" s="109"/>
      <c r="F6" s="109"/>
      <c r="G6" s="109"/>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row>
    <row r="7" spans="1:36" x14ac:dyDescent="0.25">
      <c r="A7" s="77" t="s">
        <v>273</v>
      </c>
      <c r="B7" s="79" t="s">
        <v>72</v>
      </c>
      <c r="C7" s="79"/>
      <c r="D7" s="109"/>
      <c r="E7" s="109"/>
      <c r="F7" s="109"/>
      <c r="G7" s="109"/>
      <c r="H7" s="109"/>
      <c r="I7" s="109"/>
      <c r="J7" s="109"/>
      <c r="K7" s="109"/>
      <c r="L7" s="109"/>
      <c r="M7" s="109"/>
      <c r="N7" s="109"/>
      <c r="O7" s="109"/>
      <c r="P7" s="109"/>
      <c r="Q7" s="109"/>
      <c r="R7" s="109"/>
      <c r="S7" s="109"/>
      <c r="T7" s="109"/>
      <c r="U7" s="109"/>
      <c r="V7" s="109"/>
      <c r="W7" s="109"/>
      <c r="X7" s="109"/>
      <c r="Y7" s="109"/>
      <c r="Z7" s="109"/>
      <c r="AA7" s="109"/>
      <c r="AB7" s="109"/>
      <c r="AC7" s="109"/>
      <c r="AD7" s="109"/>
      <c r="AE7" s="109"/>
      <c r="AF7" s="109"/>
      <c r="AG7" s="109"/>
      <c r="AH7" s="109"/>
      <c r="AI7" s="109"/>
      <c r="AJ7" s="109"/>
    </row>
    <row r="8" spans="1:36" x14ac:dyDescent="0.25">
      <c r="A8" s="77" t="s">
        <v>274</v>
      </c>
      <c r="B8" s="79">
        <v>1987</v>
      </c>
      <c r="C8" s="79"/>
      <c r="D8" s="109"/>
      <c r="E8" s="109"/>
      <c r="F8" s="109"/>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109"/>
      <c r="AJ8" s="109"/>
    </row>
    <row r="9" spans="1:36" x14ac:dyDescent="0.25">
      <c r="A9" s="77" t="s">
        <v>275</v>
      </c>
      <c r="B9" s="79" t="s">
        <v>520</v>
      </c>
      <c r="C9" s="79"/>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row>
    <row r="10" spans="1:36" ht="25" x14ac:dyDescent="0.25">
      <c r="A10" s="77" t="s">
        <v>6</v>
      </c>
      <c r="B10" s="79" t="s">
        <v>528</v>
      </c>
      <c r="C10" s="7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row>
    <row r="11" spans="1:36" x14ac:dyDescent="0.25">
      <c r="A11" s="77" t="s">
        <v>276</v>
      </c>
      <c r="B11" s="79" t="s">
        <v>308</v>
      </c>
      <c r="C11" s="7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row>
    <row r="12" spans="1:36" x14ac:dyDescent="0.25">
      <c r="A12" s="77" t="s">
        <v>277</v>
      </c>
      <c r="B12" s="79" t="s">
        <v>525</v>
      </c>
      <c r="C12" s="7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row>
    <row r="13" spans="1:36" x14ac:dyDescent="0.25">
      <c r="A13" s="77" t="s">
        <v>614</v>
      </c>
      <c r="B13" s="79">
        <v>2</v>
      </c>
      <c r="C13" s="79"/>
      <c r="D13" s="109"/>
      <c r="E13" s="109"/>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row>
    <row r="14" spans="1:36" x14ac:dyDescent="0.25">
      <c r="A14" s="77" t="s">
        <v>279</v>
      </c>
      <c r="B14" s="79">
        <v>603</v>
      </c>
      <c r="C14" s="79"/>
      <c r="D14" s="109"/>
      <c r="E14" s="109"/>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row>
    <row r="15" spans="1:36" x14ac:dyDescent="0.25">
      <c r="A15" s="77" t="s">
        <v>617</v>
      </c>
      <c r="B15" s="79">
        <v>603</v>
      </c>
      <c r="C15" s="79"/>
      <c r="D15" s="109"/>
      <c r="E15" s="109"/>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row>
    <row r="16" spans="1:36" x14ac:dyDescent="0.25">
      <c r="A16" s="77" t="s">
        <v>281</v>
      </c>
      <c r="B16" s="79" t="s">
        <v>530</v>
      </c>
      <c r="C16" s="7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row>
    <row r="17" spans="1:36" x14ac:dyDescent="0.25">
      <c r="A17" s="77" t="s">
        <v>282</v>
      </c>
      <c r="B17" s="203"/>
      <c r="C17" s="203"/>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row>
    <row r="18" spans="1:36" x14ac:dyDescent="0.25">
      <c r="A18" s="77" t="s">
        <v>283</v>
      </c>
      <c r="B18" s="142">
        <v>45135</v>
      </c>
      <c r="C18" s="79"/>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row>
    <row r="19" spans="1:36" x14ac:dyDescent="0.25">
      <c r="A19" s="77" t="s">
        <v>284</v>
      </c>
      <c r="B19" s="142">
        <v>45135</v>
      </c>
      <c r="C19" s="7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row>
    <row r="20" spans="1:36" x14ac:dyDescent="0.25">
      <c r="A20" s="77" t="s">
        <v>285</v>
      </c>
      <c r="B20" s="79" t="s">
        <v>293</v>
      </c>
      <c r="C20" s="79"/>
      <c r="D20" s="109"/>
      <c r="E20" s="109"/>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row>
    <row r="21" spans="1:36" x14ac:dyDescent="0.25">
      <c r="A21" s="77" t="s">
        <v>689</v>
      </c>
      <c r="B21" s="79" t="s">
        <v>294</v>
      </c>
      <c r="C21" s="79"/>
      <c r="D21" s="109"/>
      <c r="E21" s="109"/>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row>
    <row r="23" spans="1:36" x14ac:dyDescent="0.25">
      <c r="B23" s="84" t="str">
        <f>HYPERLINK("#'Factor List'!A1","Back to Factor List")</f>
        <v>Back to Factor List</v>
      </c>
    </row>
    <row r="24" spans="1:36" x14ac:dyDescent="0.25">
      <c r="B24" s="84" t="str">
        <f>HYPERLINK("#'Assumptions'!A1","Assumptions")</f>
        <v>Assumptions</v>
      </c>
    </row>
    <row r="26" spans="1:36" ht="13" x14ac:dyDescent="0.25">
      <c r="A26" s="73" t="s">
        <v>711</v>
      </c>
      <c r="B26" s="73">
        <v>25</v>
      </c>
      <c r="C26" s="73">
        <v>26</v>
      </c>
      <c r="D26" s="73">
        <v>27</v>
      </c>
      <c r="E26" s="73">
        <v>28</v>
      </c>
      <c r="F26" s="73">
        <v>29</v>
      </c>
      <c r="G26" s="73">
        <v>30</v>
      </c>
      <c r="H26" s="73">
        <v>31</v>
      </c>
      <c r="I26" s="73">
        <v>32</v>
      </c>
      <c r="J26" s="73">
        <v>33</v>
      </c>
      <c r="K26" s="73">
        <v>34</v>
      </c>
      <c r="L26" s="73">
        <v>35</v>
      </c>
      <c r="M26" s="73">
        <v>36</v>
      </c>
      <c r="N26" s="73">
        <v>37</v>
      </c>
      <c r="O26" s="73">
        <v>38</v>
      </c>
      <c r="P26" s="73">
        <v>39</v>
      </c>
      <c r="Q26" s="73">
        <v>40</v>
      </c>
      <c r="R26" s="73">
        <v>41</v>
      </c>
      <c r="S26" s="73">
        <v>42</v>
      </c>
      <c r="T26" s="73">
        <v>43</v>
      </c>
      <c r="U26" s="73">
        <v>44</v>
      </c>
      <c r="V26" s="73">
        <v>45</v>
      </c>
      <c r="W26" s="73">
        <v>46</v>
      </c>
      <c r="X26" s="73">
        <v>47</v>
      </c>
      <c r="Y26" s="73">
        <v>48</v>
      </c>
      <c r="Z26" s="73">
        <v>49</v>
      </c>
      <c r="AA26" s="73">
        <v>50</v>
      </c>
      <c r="AB26" s="73">
        <v>51</v>
      </c>
      <c r="AC26" s="73">
        <v>52</v>
      </c>
      <c r="AD26" s="73">
        <v>53</v>
      </c>
      <c r="AE26" s="73">
        <v>54</v>
      </c>
      <c r="AF26" s="73">
        <v>55</v>
      </c>
      <c r="AG26" s="73">
        <v>56</v>
      </c>
      <c r="AH26" s="73">
        <v>57</v>
      </c>
      <c r="AI26" s="73">
        <v>58</v>
      </c>
      <c r="AJ26" s="73">
        <v>59</v>
      </c>
    </row>
    <row r="27" spans="1:36" x14ac:dyDescent="0.25">
      <c r="A27" s="74">
        <v>0</v>
      </c>
      <c r="B27" s="81">
        <v>0.3</v>
      </c>
      <c r="C27" s="81">
        <v>0.308</v>
      </c>
      <c r="D27" s="81">
        <v>0.316</v>
      </c>
      <c r="E27" s="81">
        <v>0.32400000000000001</v>
      </c>
      <c r="F27" s="81">
        <v>0.33200000000000002</v>
      </c>
      <c r="G27" s="81">
        <v>0.34100000000000003</v>
      </c>
      <c r="H27" s="81">
        <v>0.35</v>
      </c>
      <c r="I27" s="81">
        <v>0.36</v>
      </c>
      <c r="J27" s="81">
        <v>0.37</v>
      </c>
      <c r="K27" s="81">
        <v>0.38</v>
      </c>
      <c r="L27" s="81">
        <v>0.39100000000000001</v>
      </c>
      <c r="M27" s="81">
        <v>0.40200000000000002</v>
      </c>
      <c r="N27" s="81">
        <v>0.41399999999999998</v>
      </c>
      <c r="O27" s="81">
        <v>0.42699999999999999</v>
      </c>
      <c r="P27" s="81">
        <v>0.44</v>
      </c>
      <c r="Q27" s="81">
        <v>0.45400000000000001</v>
      </c>
      <c r="R27" s="81">
        <v>0.46800000000000003</v>
      </c>
      <c r="S27" s="81">
        <v>0.48299999999999998</v>
      </c>
      <c r="T27" s="81">
        <v>0.499</v>
      </c>
      <c r="U27" s="81">
        <v>0.51600000000000001</v>
      </c>
      <c r="V27" s="81">
        <v>0.53400000000000003</v>
      </c>
      <c r="W27" s="81">
        <v>0.55300000000000005</v>
      </c>
      <c r="X27" s="81">
        <v>0.57299999999999995</v>
      </c>
      <c r="Y27" s="81">
        <v>0.59399999999999997</v>
      </c>
      <c r="Z27" s="81">
        <v>0.61599999999999999</v>
      </c>
      <c r="AA27" s="81">
        <v>0.64</v>
      </c>
      <c r="AB27" s="81">
        <v>0.66600000000000004</v>
      </c>
      <c r="AC27" s="81">
        <v>0.69299999999999995</v>
      </c>
      <c r="AD27" s="81">
        <v>0.72199999999999998</v>
      </c>
      <c r="AE27" s="81">
        <v>0.753</v>
      </c>
      <c r="AF27" s="81">
        <v>0.78700000000000003</v>
      </c>
      <c r="AG27" s="81">
        <v>0.82299999999999995</v>
      </c>
      <c r="AH27" s="81">
        <v>0.86199999999999999</v>
      </c>
      <c r="AI27" s="81">
        <v>0.90400000000000003</v>
      </c>
      <c r="AJ27" s="81">
        <v>0.95</v>
      </c>
    </row>
    <row r="28" spans="1:36" x14ac:dyDescent="0.25">
      <c r="A28" s="74">
        <v>1</v>
      </c>
      <c r="B28" s="81">
        <v>0.30099999999999999</v>
      </c>
      <c r="C28" s="81">
        <v>0.309</v>
      </c>
      <c r="D28" s="81">
        <v>0.316</v>
      </c>
      <c r="E28" s="81">
        <v>0.32500000000000001</v>
      </c>
      <c r="F28" s="81">
        <v>0.33300000000000002</v>
      </c>
      <c r="G28" s="81">
        <v>0.34200000000000003</v>
      </c>
      <c r="H28" s="81">
        <v>0.35099999999999998</v>
      </c>
      <c r="I28" s="81">
        <v>0.36099999999999999</v>
      </c>
      <c r="J28" s="81">
        <v>0.371</v>
      </c>
      <c r="K28" s="81">
        <v>0.38100000000000001</v>
      </c>
      <c r="L28" s="81">
        <v>0.39200000000000002</v>
      </c>
      <c r="M28" s="81">
        <v>0.40300000000000002</v>
      </c>
      <c r="N28" s="81">
        <v>0.41499999999999998</v>
      </c>
      <c r="O28" s="81">
        <v>0.42799999999999999</v>
      </c>
      <c r="P28" s="81">
        <v>0.441</v>
      </c>
      <c r="Q28" s="81">
        <v>0.45500000000000002</v>
      </c>
      <c r="R28" s="81">
        <v>0.46899999999999997</v>
      </c>
      <c r="S28" s="81">
        <v>0.48399999999999999</v>
      </c>
      <c r="T28" s="81">
        <v>0.501</v>
      </c>
      <c r="U28" s="81">
        <v>0.51700000000000002</v>
      </c>
      <c r="V28" s="81">
        <v>0.53500000000000003</v>
      </c>
      <c r="W28" s="81">
        <v>0.55400000000000005</v>
      </c>
      <c r="X28" s="81">
        <v>0.57399999999999995</v>
      </c>
      <c r="Y28" s="81">
        <v>0.59599999999999997</v>
      </c>
      <c r="Z28" s="81">
        <v>0.61799999999999999</v>
      </c>
      <c r="AA28" s="81">
        <v>0.64200000000000002</v>
      </c>
      <c r="AB28" s="81">
        <v>0.66800000000000004</v>
      </c>
      <c r="AC28" s="81">
        <v>0.69499999999999995</v>
      </c>
      <c r="AD28" s="81">
        <v>0.72499999999999998</v>
      </c>
      <c r="AE28" s="81">
        <v>0.75600000000000001</v>
      </c>
      <c r="AF28" s="81">
        <v>0.79</v>
      </c>
      <c r="AG28" s="81">
        <v>0.82599999999999996</v>
      </c>
      <c r="AH28" s="81">
        <v>0.86599999999999999</v>
      </c>
      <c r="AI28" s="81">
        <v>0.90800000000000003</v>
      </c>
      <c r="AJ28" s="81"/>
    </row>
    <row r="29" spans="1:36" x14ac:dyDescent="0.25">
      <c r="A29" s="74">
        <v>2</v>
      </c>
      <c r="B29" s="81">
        <v>0.30199999999999999</v>
      </c>
      <c r="C29" s="81">
        <v>0.309</v>
      </c>
      <c r="D29" s="81">
        <v>0.317</v>
      </c>
      <c r="E29" s="81">
        <v>0.32500000000000001</v>
      </c>
      <c r="F29" s="81">
        <v>0.33400000000000002</v>
      </c>
      <c r="G29" s="81">
        <v>0.34300000000000003</v>
      </c>
      <c r="H29" s="81">
        <v>0.35199999999999998</v>
      </c>
      <c r="I29" s="81">
        <v>0.36099999999999999</v>
      </c>
      <c r="J29" s="81">
        <v>0.371</v>
      </c>
      <c r="K29" s="81">
        <v>0.38200000000000001</v>
      </c>
      <c r="L29" s="81">
        <v>0.39300000000000002</v>
      </c>
      <c r="M29" s="81">
        <v>0.40400000000000003</v>
      </c>
      <c r="N29" s="81">
        <v>0.41599999999999998</v>
      </c>
      <c r="O29" s="81">
        <v>0.42899999999999999</v>
      </c>
      <c r="P29" s="81">
        <v>0.442</v>
      </c>
      <c r="Q29" s="81">
        <v>0.45600000000000002</v>
      </c>
      <c r="R29" s="81">
        <v>0.47</v>
      </c>
      <c r="S29" s="81">
        <v>0.48599999999999999</v>
      </c>
      <c r="T29" s="81">
        <v>0.502</v>
      </c>
      <c r="U29" s="81">
        <v>0.51900000000000002</v>
      </c>
      <c r="V29" s="81">
        <v>0.53700000000000003</v>
      </c>
      <c r="W29" s="81">
        <v>0.55600000000000005</v>
      </c>
      <c r="X29" s="81">
        <v>0.57599999999999996</v>
      </c>
      <c r="Y29" s="81">
        <v>0.59699999999999998</v>
      </c>
      <c r="Z29" s="81">
        <v>0.62</v>
      </c>
      <c r="AA29" s="81">
        <v>0.64400000000000002</v>
      </c>
      <c r="AB29" s="81">
        <v>0.67</v>
      </c>
      <c r="AC29" s="81">
        <v>0.69799999999999995</v>
      </c>
      <c r="AD29" s="81">
        <v>0.72699999999999998</v>
      </c>
      <c r="AE29" s="81">
        <v>0.75900000000000001</v>
      </c>
      <c r="AF29" s="81">
        <v>0.79300000000000004</v>
      </c>
      <c r="AG29" s="81">
        <v>0.83</v>
      </c>
      <c r="AH29" s="81">
        <v>0.86899999999999999</v>
      </c>
      <c r="AI29" s="81">
        <v>0.91200000000000003</v>
      </c>
      <c r="AJ29" s="81"/>
    </row>
    <row r="30" spans="1:36" x14ac:dyDescent="0.25">
      <c r="A30" s="74">
        <v>3</v>
      </c>
      <c r="B30" s="81">
        <v>0.30199999999999999</v>
      </c>
      <c r="C30" s="81">
        <v>0.31</v>
      </c>
      <c r="D30" s="81">
        <v>0.318</v>
      </c>
      <c r="E30" s="81">
        <v>0.32600000000000001</v>
      </c>
      <c r="F30" s="81">
        <v>0.33400000000000002</v>
      </c>
      <c r="G30" s="81">
        <v>0.34300000000000003</v>
      </c>
      <c r="H30" s="81">
        <v>0.35299999999999998</v>
      </c>
      <c r="I30" s="81">
        <v>0.36199999999999999</v>
      </c>
      <c r="J30" s="81">
        <v>0.372</v>
      </c>
      <c r="K30" s="81">
        <v>0.38300000000000001</v>
      </c>
      <c r="L30" s="81">
        <v>0.39400000000000002</v>
      </c>
      <c r="M30" s="81">
        <v>0.40500000000000003</v>
      </c>
      <c r="N30" s="81">
        <v>0.41699999999999998</v>
      </c>
      <c r="O30" s="81">
        <v>0.43</v>
      </c>
      <c r="P30" s="81">
        <v>0.443</v>
      </c>
      <c r="Q30" s="81">
        <v>0.45700000000000002</v>
      </c>
      <c r="R30" s="81">
        <v>0.47199999999999998</v>
      </c>
      <c r="S30" s="81">
        <v>0.48699999999999999</v>
      </c>
      <c r="T30" s="81">
        <v>0.503</v>
      </c>
      <c r="U30" s="81">
        <v>0.52</v>
      </c>
      <c r="V30" s="81">
        <v>0.53800000000000003</v>
      </c>
      <c r="W30" s="81">
        <v>0.55800000000000005</v>
      </c>
      <c r="X30" s="81">
        <v>0.57799999999999996</v>
      </c>
      <c r="Y30" s="81">
        <v>0.59899999999999998</v>
      </c>
      <c r="Z30" s="81">
        <v>0.622</v>
      </c>
      <c r="AA30" s="81">
        <v>0.64700000000000002</v>
      </c>
      <c r="AB30" s="81">
        <v>0.67200000000000004</v>
      </c>
      <c r="AC30" s="81">
        <v>0.7</v>
      </c>
      <c r="AD30" s="81">
        <v>0.73</v>
      </c>
      <c r="AE30" s="81">
        <v>0.76200000000000001</v>
      </c>
      <c r="AF30" s="81">
        <v>0.79600000000000004</v>
      </c>
      <c r="AG30" s="81">
        <v>0.83299999999999996</v>
      </c>
      <c r="AH30" s="81">
        <v>0.873</v>
      </c>
      <c r="AI30" s="81">
        <v>0.91600000000000004</v>
      </c>
      <c r="AJ30" s="81"/>
    </row>
    <row r="31" spans="1:36" x14ac:dyDescent="0.25">
      <c r="A31" s="74">
        <v>4</v>
      </c>
      <c r="B31" s="81">
        <v>0.30299999999999999</v>
      </c>
      <c r="C31" s="81">
        <v>0.31</v>
      </c>
      <c r="D31" s="81">
        <v>0.318</v>
      </c>
      <c r="E31" s="81">
        <v>0.32700000000000001</v>
      </c>
      <c r="F31" s="81">
        <v>0.33500000000000002</v>
      </c>
      <c r="G31" s="81">
        <v>0.34399999999999997</v>
      </c>
      <c r="H31" s="81">
        <v>0.35299999999999998</v>
      </c>
      <c r="I31" s="81">
        <v>0.36299999999999999</v>
      </c>
      <c r="J31" s="81">
        <v>0.373</v>
      </c>
      <c r="K31" s="81">
        <v>0.38400000000000001</v>
      </c>
      <c r="L31" s="81">
        <v>0.39500000000000002</v>
      </c>
      <c r="M31" s="81">
        <v>0.40600000000000003</v>
      </c>
      <c r="N31" s="81">
        <v>0.41799999999999998</v>
      </c>
      <c r="O31" s="81">
        <v>0.43099999999999999</v>
      </c>
      <c r="P31" s="81">
        <v>0.44400000000000001</v>
      </c>
      <c r="Q31" s="81">
        <v>0.45800000000000002</v>
      </c>
      <c r="R31" s="81">
        <v>0.47299999999999998</v>
      </c>
      <c r="S31" s="81">
        <v>0.48799999999999999</v>
      </c>
      <c r="T31" s="81">
        <v>0.505</v>
      </c>
      <c r="U31" s="81">
        <v>0.52200000000000002</v>
      </c>
      <c r="V31" s="81">
        <v>0.54</v>
      </c>
      <c r="W31" s="81">
        <v>0.55900000000000005</v>
      </c>
      <c r="X31" s="81">
        <v>0.57999999999999996</v>
      </c>
      <c r="Y31" s="81">
        <v>0.60099999999999998</v>
      </c>
      <c r="Z31" s="81">
        <v>0.624</v>
      </c>
      <c r="AA31" s="81">
        <v>0.64900000000000002</v>
      </c>
      <c r="AB31" s="81">
        <v>0.67500000000000004</v>
      </c>
      <c r="AC31" s="81">
        <v>0.70299999999999996</v>
      </c>
      <c r="AD31" s="81">
        <v>0.73199999999999998</v>
      </c>
      <c r="AE31" s="81">
        <v>0.76400000000000001</v>
      </c>
      <c r="AF31" s="81">
        <v>0.79900000000000004</v>
      </c>
      <c r="AG31" s="81">
        <v>0.83599999999999997</v>
      </c>
      <c r="AH31" s="81">
        <v>0.876</v>
      </c>
      <c r="AI31" s="81">
        <v>0.92</v>
      </c>
      <c r="AJ31" s="81"/>
    </row>
    <row r="32" spans="1:36" x14ac:dyDescent="0.25">
      <c r="A32" s="74">
        <v>5</v>
      </c>
      <c r="B32" s="81">
        <v>0.30299999999999999</v>
      </c>
      <c r="C32" s="81">
        <v>0.311</v>
      </c>
      <c r="D32" s="81">
        <v>0.31900000000000001</v>
      </c>
      <c r="E32" s="81">
        <v>0.32700000000000001</v>
      </c>
      <c r="F32" s="81">
        <v>0.33600000000000002</v>
      </c>
      <c r="G32" s="81">
        <v>0.34499999999999997</v>
      </c>
      <c r="H32" s="81">
        <v>0.35399999999999998</v>
      </c>
      <c r="I32" s="81">
        <v>0.36399999999999999</v>
      </c>
      <c r="J32" s="81">
        <v>0.374</v>
      </c>
      <c r="K32" s="81">
        <v>0.38500000000000001</v>
      </c>
      <c r="L32" s="81">
        <v>0.39600000000000002</v>
      </c>
      <c r="M32" s="81">
        <v>0.40699999999999997</v>
      </c>
      <c r="N32" s="81">
        <v>0.41899999999999998</v>
      </c>
      <c r="O32" s="81">
        <v>0.432</v>
      </c>
      <c r="P32" s="81">
        <v>0.44600000000000001</v>
      </c>
      <c r="Q32" s="81">
        <v>0.46</v>
      </c>
      <c r="R32" s="81">
        <v>0.47399999999999998</v>
      </c>
      <c r="S32" s="81">
        <v>0.49</v>
      </c>
      <c r="T32" s="81">
        <v>0.50600000000000001</v>
      </c>
      <c r="U32" s="81">
        <v>0.52300000000000002</v>
      </c>
      <c r="V32" s="81">
        <v>0.54200000000000004</v>
      </c>
      <c r="W32" s="81">
        <v>0.56100000000000005</v>
      </c>
      <c r="X32" s="81">
        <v>0.58099999999999996</v>
      </c>
      <c r="Y32" s="81">
        <v>0.60299999999999998</v>
      </c>
      <c r="Z32" s="81">
        <v>0.626</v>
      </c>
      <c r="AA32" s="81">
        <v>0.65100000000000002</v>
      </c>
      <c r="AB32" s="81">
        <v>0.67700000000000005</v>
      </c>
      <c r="AC32" s="81">
        <v>0.70499999999999996</v>
      </c>
      <c r="AD32" s="81">
        <v>0.73499999999999999</v>
      </c>
      <c r="AE32" s="81">
        <v>0.76700000000000002</v>
      </c>
      <c r="AF32" s="81">
        <v>0.80200000000000005</v>
      </c>
      <c r="AG32" s="81">
        <v>0.83899999999999997</v>
      </c>
      <c r="AH32" s="81">
        <v>0.88</v>
      </c>
      <c r="AI32" s="81">
        <v>0.92300000000000004</v>
      </c>
      <c r="AJ32" s="81"/>
    </row>
    <row r="33" spans="1:36" x14ac:dyDescent="0.25">
      <c r="A33" s="74">
        <v>6</v>
      </c>
      <c r="B33" s="81">
        <v>0.30399999999999999</v>
      </c>
      <c r="C33" s="81">
        <v>0.312</v>
      </c>
      <c r="D33" s="81">
        <v>0.32</v>
      </c>
      <c r="E33" s="81">
        <v>0.32800000000000001</v>
      </c>
      <c r="F33" s="81">
        <v>0.33700000000000002</v>
      </c>
      <c r="G33" s="81">
        <v>0.34599999999999997</v>
      </c>
      <c r="H33" s="81">
        <v>0.35499999999999998</v>
      </c>
      <c r="I33" s="81">
        <v>0.36499999999999999</v>
      </c>
      <c r="J33" s="81">
        <v>0.375</v>
      </c>
      <c r="K33" s="81">
        <v>0.38600000000000001</v>
      </c>
      <c r="L33" s="81">
        <v>0.39700000000000002</v>
      </c>
      <c r="M33" s="81">
        <v>0.40799999999999997</v>
      </c>
      <c r="N33" s="81">
        <v>0.42</v>
      </c>
      <c r="O33" s="81">
        <v>0.433</v>
      </c>
      <c r="P33" s="81">
        <v>0.44700000000000001</v>
      </c>
      <c r="Q33" s="81">
        <v>0.46100000000000002</v>
      </c>
      <c r="R33" s="81">
        <v>0.47599999999999998</v>
      </c>
      <c r="S33" s="81">
        <v>0.49099999999999999</v>
      </c>
      <c r="T33" s="81">
        <v>0.50800000000000001</v>
      </c>
      <c r="U33" s="81">
        <v>0.52500000000000002</v>
      </c>
      <c r="V33" s="81">
        <v>0.54300000000000004</v>
      </c>
      <c r="W33" s="81">
        <v>0.56299999999999994</v>
      </c>
      <c r="X33" s="81">
        <v>0.58299999999999996</v>
      </c>
      <c r="Y33" s="81">
        <v>0.60499999999999998</v>
      </c>
      <c r="Z33" s="81">
        <v>0.628</v>
      </c>
      <c r="AA33" s="81">
        <v>0.65300000000000002</v>
      </c>
      <c r="AB33" s="81">
        <v>0.67900000000000005</v>
      </c>
      <c r="AC33" s="81">
        <v>0.70699999999999996</v>
      </c>
      <c r="AD33" s="81">
        <v>0.73799999999999999</v>
      </c>
      <c r="AE33" s="81">
        <v>0.77</v>
      </c>
      <c r="AF33" s="81">
        <v>0.80500000000000005</v>
      </c>
      <c r="AG33" s="81">
        <v>0.84299999999999997</v>
      </c>
      <c r="AH33" s="81">
        <v>0.88300000000000001</v>
      </c>
      <c r="AI33" s="81">
        <v>0.92700000000000005</v>
      </c>
      <c r="AJ33" s="81"/>
    </row>
    <row r="34" spans="1:36" x14ac:dyDescent="0.25">
      <c r="A34" s="74">
        <v>7</v>
      </c>
      <c r="B34" s="81">
        <v>0.30499999999999999</v>
      </c>
      <c r="C34" s="81">
        <v>0.312</v>
      </c>
      <c r="D34" s="81">
        <v>0.32</v>
      </c>
      <c r="E34" s="81">
        <v>0.32900000000000001</v>
      </c>
      <c r="F34" s="81">
        <v>0.33700000000000002</v>
      </c>
      <c r="G34" s="81">
        <v>0.34599999999999997</v>
      </c>
      <c r="H34" s="81">
        <v>0.35599999999999998</v>
      </c>
      <c r="I34" s="81">
        <v>0.36599999999999999</v>
      </c>
      <c r="J34" s="81">
        <v>0.376</v>
      </c>
      <c r="K34" s="81">
        <v>0.38600000000000001</v>
      </c>
      <c r="L34" s="81">
        <v>0.39800000000000002</v>
      </c>
      <c r="M34" s="81">
        <v>0.40899999999999997</v>
      </c>
      <c r="N34" s="81">
        <v>0.42199999999999999</v>
      </c>
      <c r="O34" s="81">
        <v>0.434</v>
      </c>
      <c r="P34" s="81">
        <v>0.44800000000000001</v>
      </c>
      <c r="Q34" s="81">
        <v>0.46200000000000002</v>
      </c>
      <c r="R34" s="81">
        <v>0.47699999999999998</v>
      </c>
      <c r="S34" s="81">
        <v>0.49199999999999999</v>
      </c>
      <c r="T34" s="81">
        <v>0.50900000000000001</v>
      </c>
      <c r="U34" s="81">
        <v>0.52600000000000002</v>
      </c>
      <c r="V34" s="81">
        <v>0.54500000000000004</v>
      </c>
      <c r="W34" s="81">
        <v>0.56399999999999995</v>
      </c>
      <c r="X34" s="81">
        <v>0.58499999999999996</v>
      </c>
      <c r="Y34" s="81">
        <v>0.60699999999999998</v>
      </c>
      <c r="Z34" s="81">
        <v>0.63</v>
      </c>
      <c r="AA34" s="81">
        <v>0.65500000000000003</v>
      </c>
      <c r="AB34" s="81">
        <v>0.68200000000000005</v>
      </c>
      <c r="AC34" s="81">
        <v>0.71</v>
      </c>
      <c r="AD34" s="81">
        <v>0.74</v>
      </c>
      <c r="AE34" s="81">
        <v>0.77300000000000002</v>
      </c>
      <c r="AF34" s="81">
        <v>0.80800000000000005</v>
      </c>
      <c r="AG34" s="81">
        <v>0.84599999999999997</v>
      </c>
      <c r="AH34" s="81">
        <v>0.88700000000000001</v>
      </c>
      <c r="AI34" s="81">
        <v>0.93100000000000005</v>
      </c>
      <c r="AJ34" s="81"/>
    </row>
    <row r="35" spans="1:36" x14ac:dyDescent="0.25">
      <c r="A35" s="74">
        <v>8</v>
      </c>
      <c r="B35" s="81">
        <v>0.30499999999999999</v>
      </c>
      <c r="C35" s="81">
        <v>0.313</v>
      </c>
      <c r="D35" s="81">
        <v>0.32100000000000001</v>
      </c>
      <c r="E35" s="81">
        <v>0.32900000000000001</v>
      </c>
      <c r="F35" s="81">
        <v>0.33800000000000002</v>
      </c>
      <c r="G35" s="81">
        <v>0.34699999999999998</v>
      </c>
      <c r="H35" s="81">
        <v>0.35699999999999998</v>
      </c>
      <c r="I35" s="81">
        <v>0.36599999999999999</v>
      </c>
      <c r="J35" s="81">
        <v>0.377</v>
      </c>
      <c r="K35" s="81">
        <v>0.38700000000000001</v>
      </c>
      <c r="L35" s="81">
        <v>0.39900000000000002</v>
      </c>
      <c r="M35" s="81">
        <v>0.41</v>
      </c>
      <c r="N35" s="81">
        <v>0.42299999999999999</v>
      </c>
      <c r="O35" s="81">
        <v>0.435</v>
      </c>
      <c r="P35" s="81">
        <v>0.44900000000000001</v>
      </c>
      <c r="Q35" s="81">
        <v>0.46300000000000002</v>
      </c>
      <c r="R35" s="81">
        <v>0.47799999999999998</v>
      </c>
      <c r="S35" s="81">
        <v>0.49399999999999999</v>
      </c>
      <c r="T35" s="81">
        <v>0.51</v>
      </c>
      <c r="U35" s="81">
        <v>0.52800000000000002</v>
      </c>
      <c r="V35" s="81">
        <v>0.54600000000000004</v>
      </c>
      <c r="W35" s="81">
        <v>0.56599999999999995</v>
      </c>
      <c r="X35" s="81">
        <v>0.58699999999999997</v>
      </c>
      <c r="Y35" s="81">
        <v>0.60899999999999999</v>
      </c>
      <c r="Z35" s="81">
        <v>0.63200000000000001</v>
      </c>
      <c r="AA35" s="81">
        <v>0.65700000000000003</v>
      </c>
      <c r="AB35" s="81">
        <v>0.68400000000000005</v>
      </c>
      <c r="AC35" s="81">
        <v>0.71199999999999997</v>
      </c>
      <c r="AD35" s="81">
        <v>0.74299999999999999</v>
      </c>
      <c r="AE35" s="81">
        <v>0.77600000000000002</v>
      </c>
      <c r="AF35" s="81">
        <v>0.81100000000000005</v>
      </c>
      <c r="AG35" s="81">
        <v>0.84899999999999998</v>
      </c>
      <c r="AH35" s="81">
        <v>0.89</v>
      </c>
      <c r="AI35" s="81">
        <v>0.93500000000000005</v>
      </c>
      <c r="AJ35" s="81"/>
    </row>
    <row r="36" spans="1:36" x14ac:dyDescent="0.25">
      <c r="A36" s="74">
        <v>9</v>
      </c>
      <c r="B36" s="81">
        <v>0.30599999999999999</v>
      </c>
      <c r="C36" s="81">
        <v>0.314</v>
      </c>
      <c r="D36" s="81">
        <v>0.32200000000000001</v>
      </c>
      <c r="E36" s="81">
        <v>0.33</v>
      </c>
      <c r="F36" s="81">
        <v>0.33900000000000002</v>
      </c>
      <c r="G36" s="81">
        <v>0.34799999999999998</v>
      </c>
      <c r="H36" s="81">
        <v>0.35699999999999998</v>
      </c>
      <c r="I36" s="81">
        <v>0.36699999999999999</v>
      </c>
      <c r="J36" s="81">
        <v>0.378</v>
      </c>
      <c r="K36" s="81">
        <v>0.38800000000000001</v>
      </c>
      <c r="L36" s="81">
        <v>0.4</v>
      </c>
      <c r="M36" s="81">
        <v>0.41099999999999998</v>
      </c>
      <c r="N36" s="81">
        <v>0.42399999999999999</v>
      </c>
      <c r="O36" s="81">
        <v>0.437</v>
      </c>
      <c r="P36" s="81">
        <v>0.45</v>
      </c>
      <c r="Q36" s="81">
        <v>0.46400000000000002</v>
      </c>
      <c r="R36" s="81">
        <v>0.47899999999999998</v>
      </c>
      <c r="S36" s="81">
        <v>0.495</v>
      </c>
      <c r="T36" s="81">
        <v>0.51200000000000001</v>
      </c>
      <c r="U36" s="81">
        <v>0.52900000000000003</v>
      </c>
      <c r="V36" s="81">
        <v>0.54800000000000004</v>
      </c>
      <c r="W36" s="81">
        <v>0.56799999999999995</v>
      </c>
      <c r="X36" s="81">
        <v>0.58799999999999997</v>
      </c>
      <c r="Y36" s="81">
        <v>0.61099999999999999</v>
      </c>
      <c r="Z36" s="81">
        <v>0.63400000000000001</v>
      </c>
      <c r="AA36" s="81">
        <v>0.65900000000000003</v>
      </c>
      <c r="AB36" s="81">
        <v>0.68600000000000005</v>
      </c>
      <c r="AC36" s="81">
        <v>0.71499999999999997</v>
      </c>
      <c r="AD36" s="81">
        <v>0.745</v>
      </c>
      <c r="AE36" s="81">
        <v>0.77800000000000002</v>
      </c>
      <c r="AF36" s="81">
        <v>0.81399999999999995</v>
      </c>
      <c r="AG36" s="81">
        <v>0.85199999999999998</v>
      </c>
      <c r="AH36" s="81">
        <v>0.89400000000000002</v>
      </c>
      <c r="AI36" s="81">
        <v>0.93899999999999995</v>
      </c>
      <c r="AJ36" s="81"/>
    </row>
    <row r="37" spans="1:36" x14ac:dyDescent="0.25">
      <c r="A37" s="74">
        <v>10</v>
      </c>
      <c r="B37" s="81">
        <v>0.307</v>
      </c>
      <c r="C37" s="81">
        <v>0.314</v>
      </c>
      <c r="D37" s="81">
        <v>0.32200000000000001</v>
      </c>
      <c r="E37" s="81">
        <v>0.33100000000000002</v>
      </c>
      <c r="F37" s="81">
        <v>0.34</v>
      </c>
      <c r="G37" s="81">
        <v>0.34899999999999998</v>
      </c>
      <c r="H37" s="81">
        <v>0.35799999999999998</v>
      </c>
      <c r="I37" s="81">
        <v>0.36799999999999999</v>
      </c>
      <c r="J37" s="81">
        <v>0.378</v>
      </c>
      <c r="K37" s="81">
        <v>0.38900000000000001</v>
      </c>
      <c r="L37" s="81">
        <v>0.4</v>
      </c>
      <c r="M37" s="81">
        <v>0.41199999999999998</v>
      </c>
      <c r="N37" s="81">
        <v>0.42499999999999999</v>
      </c>
      <c r="O37" s="81">
        <v>0.438</v>
      </c>
      <c r="P37" s="81">
        <v>0.45100000000000001</v>
      </c>
      <c r="Q37" s="81">
        <v>0.46600000000000003</v>
      </c>
      <c r="R37" s="81">
        <v>0.48099999999999998</v>
      </c>
      <c r="S37" s="81">
        <v>0.496</v>
      </c>
      <c r="T37" s="81">
        <v>0.51300000000000001</v>
      </c>
      <c r="U37" s="81">
        <v>0.53100000000000003</v>
      </c>
      <c r="V37" s="81">
        <v>0.54900000000000004</v>
      </c>
      <c r="W37" s="81">
        <v>0.56899999999999995</v>
      </c>
      <c r="X37" s="81">
        <v>0.59</v>
      </c>
      <c r="Y37" s="81">
        <v>0.61199999999999999</v>
      </c>
      <c r="Z37" s="81">
        <v>0.63600000000000001</v>
      </c>
      <c r="AA37" s="81">
        <v>0.66100000000000003</v>
      </c>
      <c r="AB37" s="81">
        <v>0.68799999999999994</v>
      </c>
      <c r="AC37" s="81">
        <v>0.71699999999999997</v>
      </c>
      <c r="AD37" s="81">
        <v>0.748</v>
      </c>
      <c r="AE37" s="81">
        <v>0.78100000000000003</v>
      </c>
      <c r="AF37" s="81">
        <v>0.81699999999999995</v>
      </c>
      <c r="AG37" s="81">
        <v>0.85599999999999998</v>
      </c>
      <c r="AH37" s="81">
        <v>0.89700000000000002</v>
      </c>
      <c r="AI37" s="81">
        <v>0.94299999999999995</v>
      </c>
      <c r="AJ37" s="81"/>
    </row>
    <row r="38" spans="1:36" x14ac:dyDescent="0.25">
      <c r="A38" s="74">
        <v>11</v>
      </c>
      <c r="B38" s="81">
        <v>0.307</v>
      </c>
      <c r="C38" s="81">
        <v>0.315</v>
      </c>
      <c r="D38" s="81">
        <v>0.32300000000000001</v>
      </c>
      <c r="E38" s="81">
        <v>0.33200000000000002</v>
      </c>
      <c r="F38" s="81">
        <v>0.34</v>
      </c>
      <c r="G38" s="81">
        <v>0.34899999999999998</v>
      </c>
      <c r="H38" s="81">
        <v>0.35899999999999999</v>
      </c>
      <c r="I38" s="81">
        <v>0.36899999999999999</v>
      </c>
      <c r="J38" s="81">
        <v>0.379</v>
      </c>
      <c r="K38" s="81">
        <v>0.39</v>
      </c>
      <c r="L38" s="81">
        <v>0.40100000000000002</v>
      </c>
      <c r="M38" s="81">
        <v>0.41299999999999998</v>
      </c>
      <c r="N38" s="81">
        <v>0.42599999999999999</v>
      </c>
      <c r="O38" s="81">
        <v>0.439</v>
      </c>
      <c r="P38" s="81">
        <v>0.45200000000000001</v>
      </c>
      <c r="Q38" s="81">
        <v>0.46700000000000003</v>
      </c>
      <c r="R38" s="81">
        <v>0.48199999999999998</v>
      </c>
      <c r="S38" s="81">
        <v>0.498</v>
      </c>
      <c r="T38" s="81">
        <v>0.51500000000000001</v>
      </c>
      <c r="U38" s="81">
        <v>0.53200000000000003</v>
      </c>
      <c r="V38" s="81">
        <v>0.55100000000000005</v>
      </c>
      <c r="W38" s="81">
        <v>0.57099999999999995</v>
      </c>
      <c r="X38" s="81">
        <v>0.59199999999999997</v>
      </c>
      <c r="Y38" s="81">
        <v>0.61399999999999999</v>
      </c>
      <c r="Z38" s="81">
        <v>0.63800000000000001</v>
      </c>
      <c r="AA38" s="81">
        <v>0.66400000000000003</v>
      </c>
      <c r="AB38" s="81">
        <v>0.69099999999999995</v>
      </c>
      <c r="AC38" s="81">
        <v>0.72</v>
      </c>
      <c r="AD38" s="81">
        <v>0.751</v>
      </c>
      <c r="AE38" s="81">
        <v>0.78400000000000003</v>
      </c>
      <c r="AF38" s="81">
        <v>0.82</v>
      </c>
      <c r="AG38" s="81">
        <v>0.85899999999999999</v>
      </c>
      <c r="AH38" s="81">
        <v>0.90100000000000002</v>
      </c>
      <c r="AI38" s="81">
        <v>0.94599999999999995</v>
      </c>
      <c r="AJ38" s="81"/>
    </row>
    <row r="39" spans="1:36" x14ac:dyDescent="0.25">
      <c r="A39"/>
      <c r="B39"/>
    </row>
    <row r="40" spans="1:36" ht="27.65" customHeight="1" x14ac:dyDescent="0.25">
      <c r="A40"/>
      <c r="B40"/>
    </row>
    <row r="41" spans="1:36" x14ac:dyDescent="0.25">
      <c r="A41"/>
      <c r="B41"/>
    </row>
    <row r="42" spans="1:36" x14ac:dyDescent="0.25">
      <c r="A42"/>
      <c r="B42"/>
    </row>
    <row r="43" spans="1:36" x14ac:dyDescent="0.25">
      <c r="A43"/>
      <c r="B43"/>
    </row>
    <row r="44" spans="1:36" x14ac:dyDescent="0.25">
      <c r="A44"/>
      <c r="B44"/>
    </row>
    <row r="45" spans="1:36" x14ac:dyDescent="0.25">
      <c r="A45"/>
      <c r="B45"/>
    </row>
    <row r="46" spans="1:36" x14ac:dyDescent="0.25">
      <c r="A46"/>
      <c r="B46"/>
    </row>
    <row r="47" spans="1:36" x14ac:dyDescent="0.25">
      <c r="A47"/>
      <c r="B47"/>
    </row>
    <row r="48" spans="1:36"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sheetData>
  <sheetProtection algorithmName="SHA-512" hashValue="1doHWKKfSlls9mEv7a4VfZZ1RgLR2qqZi1g40NS6dboZpZjYlxgplJFwQ0fvXJ5vjfIcRRQB4aleuFvZFwy+pQ==" saltValue="CevVZM5vFne/bfIbyTmVyg==" spinCount="100000" sheet="1" objects="1" scenarios="1"/>
  <conditionalFormatting sqref="A26:A38">
    <cfRule type="expression" dxfId="497" priority="23" stopIfTrue="1">
      <formula>MOD(ROW(),2)=0</formula>
    </cfRule>
    <cfRule type="expression" dxfId="496" priority="24" stopIfTrue="1">
      <formula>MOD(ROW(),2)&lt;&gt;0</formula>
    </cfRule>
  </conditionalFormatting>
  <conditionalFormatting sqref="B26:AJ38">
    <cfRule type="expression" dxfId="495" priority="25" stopIfTrue="1">
      <formula>MOD(ROW(),2)=0</formula>
    </cfRule>
    <cfRule type="expression" dxfId="494" priority="26" stopIfTrue="1">
      <formula>MOD(ROW(),2)&lt;&gt;0</formula>
    </cfRule>
  </conditionalFormatting>
  <conditionalFormatting sqref="A6:A21">
    <cfRule type="expression" dxfId="493" priority="13" stopIfTrue="1">
      <formula>MOD(ROW(),2)=0</formula>
    </cfRule>
    <cfRule type="expression" dxfId="492" priority="14" stopIfTrue="1">
      <formula>MOD(ROW(),2)&lt;&gt;0</formula>
    </cfRule>
  </conditionalFormatting>
  <conditionalFormatting sqref="D6:AJ21">
    <cfRule type="expression" dxfId="491" priority="15" stopIfTrue="1">
      <formula>MOD(ROW(),2)=0</formula>
    </cfRule>
    <cfRule type="expression" dxfId="490" priority="16" stopIfTrue="1">
      <formula>MOD(ROW(),2)&lt;&gt;0</formula>
    </cfRule>
  </conditionalFormatting>
  <conditionalFormatting sqref="B6:C16">
    <cfRule type="expression" dxfId="489" priority="9" stopIfTrue="1">
      <formula>MOD(ROW(),2)=0</formula>
    </cfRule>
    <cfRule type="expression" dxfId="488" priority="10" stopIfTrue="1">
      <formula>MOD(ROW(),2)&lt;&gt;0</formula>
    </cfRule>
  </conditionalFormatting>
  <conditionalFormatting sqref="B18:C18 B17">
    <cfRule type="expression" dxfId="487" priority="11" stopIfTrue="1">
      <formula>MOD(ROW(),2)=0</formula>
    </cfRule>
    <cfRule type="expression" dxfId="486" priority="12" stopIfTrue="1">
      <formula>MOD(ROW(),2)&lt;&gt;0</formula>
    </cfRule>
  </conditionalFormatting>
  <conditionalFormatting sqref="C17">
    <cfRule type="expression" dxfId="485" priority="7" stopIfTrue="1">
      <formula>MOD(ROW(),2)=0</formula>
    </cfRule>
    <cfRule type="expression" dxfId="484" priority="8" stopIfTrue="1">
      <formula>MOD(ROW(),2)&lt;&gt;0</formula>
    </cfRule>
  </conditionalFormatting>
  <conditionalFormatting sqref="B20:B21">
    <cfRule type="expression" dxfId="483" priority="3" stopIfTrue="1">
      <formula>MOD(ROW(),2)=0</formula>
    </cfRule>
    <cfRule type="expression" dxfId="482" priority="4" stopIfTrue="1">
      <formula>MOD(ROW(),2)&lt;&gt;0</formula>
    </cfRule>
  </conditionalFormatting>
  <conditionalFormatting sqref="C19:C21">
    <cfRule type="expression" dxfId="481" priority="5" stopIfTrue="1">
      <formula>MOD(ROW(),2)=0</formula>
    </cfRule>
    <cfRule type="expression" dxfId="480" priority="6" stopIfTrue="1">
      <formula>MOD(ROW(),2)&lt;&gt;0</formula>
    </cfRule>
  </conditionalFormatting>
  <conditionalFormatting sqref="B19">
    <cfRule type="expression" dxfId="479" priority="1" stopIfTrue="1">
      <formula>MOD(ROW(),2)=0</formula>
    </cfRule>
    <cfRule type="expression" dxfId="478" priority="2" stopIfTrue="1">
      <formula>MOD(ROW(),2)&lt;&gt;0</formula>
    </cfRule>
  </conditionalFormatting>
  <hyperlinks>
    <hyperlink ref="B24" location="Assumptions!A1" display="Assumptions" xr:uid="{60F3E4E1-3C58-47A3-A020-276E71FB1DCF}"/>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Sheet113"/>
  <dimension ref="A1:N59"/>
  <sheetViews>
    <sheetView showGridLines="0" zoomScale="85" zoomScaleNormal="85" workbookViewId="0">
      <selection activeCell="A4" sqref="A4"/>
    </sheetView>
  </sheetViews>
  <sheetFormatPr defaultColWidth="10" defaultRowHeight="12.5" x14ac:dyDescent="0.25"/>
  <cols>
    <col min="1" max="1" width="31.6328125" style="28" customWidth="1"/>
    <col min="2" max="2" width="22.6328125" style="28" customWidth="1"/>
    <col min="3" max="3" width="10.36328125" style="28" customWidth="1"/>
    <col min="4" max="4" width="10" style="28" customWidth="1"/>
    <col min="5" max="16384" width="10" style="28"/>
  </cols>
  <sheetData>
    <row r="1" spans="1:14" ht="20" x14ac:dyDescent="0.4">
      <c r="A1" s="40" t="s">
        <v>0</v>
      </c>
      <c r="B1" s="41"/>
      <c r="C1" s="41"/>
      <c r="D1" s="41"/>
      <c r="E1" s="41"/>
      <c r="F1" s="41"/>
      <c r="G1" s="41"/>
      <c r="H1" s="41"/>
      <c r="I1" s="41"/>
      <c r="K1" s="84"/>
    </row>
    <row r="2" spans="1:14" ht="15.5" x14ac:dyDescent="0.35">
      <c r="A2" s="42" t="str">
        <f>IF(title="&gt; Enter workbook title here","Enter workbook title in Cover sheet",title)</f>
        <v>Police_S - Consolidated Factor Spreadsheet</v>
      </c>
      <c r="B2" s="43"/>
      <c r="C2" s="43"/>
      <c r="D2" s="43"/>
      <c r="E2" s="43"/>
      <c r="F2" s="43"/>
      <c r="G2" s="43"/>
      <c r="H2" s="43"/>
      <c r="I2" s="43"/>
    </row>
    <row r="3" spans="1:14" ht="15.5" x14ac:dyDescent="0.35">
      <c r="A3" s="156" t="str">
        <f>TABLE_FACTOR_TYPE_1&amp;" - x-"&amp;TABLE_SERIES_NUMBER_1</f>
        <v>Scheme Pays AA - x-604</v>
      </c>
      <c r="B3" s="43"/>
      <c r="C3" s="43"/>
      <c r="D3" s="43"/>
      <c r="E3" s="43"/>
      <c r="F3" s="43"/>
      <c r="G3" s="43"/>
      <c r="H3" s="43"/>
      <c r="I3" s="43"/>
    </row>
    <row r="4" spans="1:14" x14ac:dyDescent="0.25">
      <c r="A4" s="45"/>
    </row>
    <row r="6" spans="1:14" ht="13" x14ac:dyDescent="0.3">
      <c r="A6" s="76" t="s">
        <v>606</v>
      </c>
      <c r="B6" s="78" t="s">
        <v>607</v>
      </c>
      <c r="C6" s="78"/>
      <c r="D6" s="109"/>
      <c r="E6" s="109"/>
      <c r="F6" s="109"/>
      <c r="G6" s="109"/>
      <c r="H6" s="109"/>
      <c r="I6" s="109"/>
      <c r="J6" s="109"/>
      <c r="K6" s="109"/>
      <c r="L6" s="109"/>
      <c r="M6" s="109"/>
      <c r="N6" s="109"/>
    </row>
    <row r="7" spans="1:14" x14ac:dyDescent="0.25">
      <c r="A7" s="77" t="s">
        <v>273</v>
      </c>
      <c r="B7" s="79" t="s">
        <v>72</v>
      </c>
      <c r="C7" s="79"/>
      <c r="D7" s="109"/>
      <c r="E7" s="109"/>
      <c r="F7" s="109"/>
      <c r="G7" s="109"/>
      <c r="H7" s="109"/>
      <c r="I7" s="109"/>
      <c r="J7" s="109"/>
      <c r="K7" s="109"/>
      <c r="L7" s="109"/>
      <c r="M7" s="109"/>
      <c r="N7" s="109"/>
    </row>
    <row r="8" spans="1:14" x14ac:dyDescent="0.25">
      <c r="A8" s="77" t="s">
        <v>274</v>
      </c>
      <c r="B8" s="79">
        <v>1987</v>
      </c>
      <c r="C8" s="79"/>
      <c r="D8" s="109"/>
      <c r="E8" s="109"/>
      <c r="F8" s="109"/>
      <c r="G8" s="109"/>
      <c r="H8" s="109"/>
      <c r="I8" s="109"/>
      <c r="J8" s="109"/>
      <c r="K8" s="109"/>
      <c r="L8" s="109"/>
      <c r="M8" s="109"/>
      <c r="N8" s="109"/>
    </row>
    <row r="9" spans="1:14" x14ac:dyDescent="0.25">
      <c r="A9" s="77" t="s">
        <v>275</v>
      </c>
      <c r="B9" s="79" t="s">
        <v>520</v>
      </c>
      <c r="C9" s="79"/>
      <c r="D9" s="109"/>
      <c r="E9" s="109"/>
      <c r="F9" s="109"/>
      <c r="G9" s="109"/>
      <c r="H9" s="109"/>
      <c r="I9" s="109"/>
      <c r="J9" s="109"/>
      <c r="K9" s="109"/>
      <c r="L9" s="109"/>
      <c r="M9" s="109"/>
      <c r="N9" s="109"/>
    </row>
    <row r="10" spans="1:14" ht="37.5" x14ac:dyDescent="0.25">
      <c r="A10" s="77" t="s">
        <v>6</v>
      </c>
      <c r="B10" s="79" t="s">
        <v>531</v>
      </c>
      <c r="C10" s="79"/>
      <c r="D10" s="109"/>
      <c r="E10" s="109"/>
      <c r="F10" s="109"/>
      <c r="G10" s="109"/>
      <c r="H10" s="109"/>
      <c r="I10" s="109"/>
      <c r="J10" s="109"/>
      <c r="K10" s="109"/>
      <c r="L10" s="109"/>
      <c r="M10" s="109"/>
      <c r="N10" s="109"/>
    </row>
    <row r="11" spans="1:14" x14ac:dyDescent="0.25">
      <c r="A11" s="77" t="s">
        <v>276</v>
      </c>
      <c r="B11" s="79" t="s">
        <v>308</v>
      </c>
      <c r="C11" s="79"/>
      <c r="D11" s="109"/>
      <c r="E11" s="109"/>
      <c r="F11" s="109"/>
      <c r="G11" s="109"/>
      <c r="H11" s="109"/>
      <c r="I11" s="109"/>
      <c r="J11" s="109"/>
      <c r="K11" s="109"/>
      <c r="L11" s="109"/>
      <c r="M11" s="109"/>
      <c r="N11" s="109"/>
    </row>
    <row r="12" spans="1:14" ht="25" x14ac:dyDescent="0.25">
      <c r="A12" s="77" t="s">
        <v>277</v>
      </c>
      <c r="B12" s="79" t="s">
        <v>402</v>
      </c>
      <c r="C12" s="79"/>
      <c r="D12" s="109"/>
      <c r="E12" s="109"/>
      <c r="F12" s="109"/>
      <c r="G12" s="109"/>
      <c r="H12" s="109"/>
      <c r="I12" s="109"/>
      <c r="J12" s="109"/>
      <c r="K12" s="109"/>
      <c r="L12" s="109"/>
      <c r="M12" s="109"/>
      <c r="N12" s="109"/>
    </row>
    <row r="13" spans="1:14" x14ac:dyDescent="0.25">
      <c r="A13" s="77" t="s">
        <v>614</v>
      </c>
      <c r="B13" s="79">
        <v>2</v>
      </c>
      <c r="C13" s="79"/>
      <c r="D13" s="109"/>
      <c r="E13" s="109"/>
      <c r="F13" s="109"/>
      <c r="G13" s="109"/>
      <c r="H13" s="109"/>
      <c r="I13" s="109"/>
      <c r="J13" s="109"/>
      <c r="K13" s="109"/>
      <c r="L13" s="109"/>
      <c r="M13" s="109"/>
      <c r="N13" s="109"/>
    </row>
    <row r="14" spans="1:14" x14ac:dyDescent="0.25">
      <c r="A14" s="77" t="s">
        <v>279</v>
      </c>
      <c r="B14" s="79">
        <v>604</v>
      </c>
      <c r="C14" s="79"/>
      <c r="D14" s="109"/>
      <c r="E14" s="109"/>
      <c r="F14" s="109"/>
      <c r="G14" s="109"/>
      <c r="H14" s="109"/>
      <c r="I14" s="109"/>
      <c r="J14" s="109"/>
      <c r="K14" s="109"/>
      <c r="L14" s="109"/>
      <c r="M14" s="109"/>
      <c r="N14" s="109"/>
    </row>
    <row r="15" spans="1:14" x14ac:dyDescent="0.25">
      <c r="A15" s="77" t="s">
        <v>617</v>
      </c>
      <c r="B15" s="79">
        <v>604</v>
      </c>
      <c r="C15" s="79"/>
      <c r="D15" s="109"/>
      <c r="E15" s="109"/>
      <c r="F15" s="109"/>
      <c r="G15" s="109"/>
      <c r="H15" s="109"/>
      <c r="I15" s="109"/>
      <c r="J15" s="109"/>
      <c r="K15" s="109"/>
      <c r="L15" s="109"/>
      <c r="M15" s="109"/>
      <c r="N15" s="109"/>
    </row>
    <row r="16" spans="1:14" x14ac:dyDescent="0.25">
      <c r="A16" s="77" t="s">
        <v>281</v>
      </c>
      <c r="B16" s="79" t="s">
        <v>533</v>
      </c>
      <c r="C16" s="79"/>
      <c r="D16" s="109"/>
      <c r="E16" s="109"/>
      <c r="F16" s="109"/>
      <c r="G16" s="109"/>
      <c r="H16" s="109"/>
      <c r="I16" s="109"/>
      <c r="J16" s="109"/>
      <c r="K16" s="109"/>
      <c r="L16" s="109"/>
      <c r="M16" s="109"/>
      <c r="N16" s="109"/>
    </row>
    <row r="17" spans="1:14" x14ac:dyDescent="0.25">
      <c r="A17" s="77" t="s">
        <v>282</v>
      </c>
      <c r="B17" s="203"/>
      <c r="C17" s="203"/>
      <c r="D17" s="109"/>
      <c r="E17" s="109"/>
      <c r="F17" s="109"/>
      <c r="G17" s="109"/>
      <c r="H17" s="109"/>
      <c r="I17" s="109"/>
      <c r="J17" s="109"/>
      <c r="K17" s="109"/>
      <c r="L17" s="109"/>
      <c r="M17" s="109"/>
      <c r="N17" s="109"/>
    </row>
    <row r="18" spans="1:14" x14ac:dyDescent="0.25">
      <c r="A18" s="77" t="s">
        <v>283</v>
      </c>
      <c r="B18" s="142">
        <v>45135</v>
      </c>
      <c r="C18" s="79"/>
      <c r="D18" s="109"/>
      <c r="E18" s="109"/>
      <c r="F18" s="109"/>
      <c r="G18" s="109"/>
      <c r="H18" s="109"/>
      <c r="I18" s="109"/>
      <c r="J18" s="109"/>
      <c r="K18" s="109"/>
      <c r="L18" s="109"/>
      <c r="M18" s="109"/>
      <c r="N18" s="109"/>
    </row>
    <row r="19" spans="1:14" x14ac:dyDescent="0.25">
      <c r="A19" s="77" t="s">
        <v>284</v>
      </c>
      <c r="B19" s="142">
        <v>45135</v>
      </c>
      <c r="C19" s="79"/>
      <c r="D19" s="109"/>
      <c r="E19" s="109"/>
      <c r="F19" s="109"/>
      <c r="G19" s="109"/>
      <c r="H19" s="109"/>
      <c r="I19" s="109"/>
      <c r="J19" s="109"/>
      <c r="K19" s="109"/>
      <c r="L19" s="109"/>
      <c r="M19" s="109"/>
      <c r="N19" s="109"/>
    </row>
    <row r="20" spans="1:14" x14ac:dyDescent="0.25">
      <c r="A20" s="77" t="s">
        <v>285</v>
      </c>
      <c r="B20" s="79" t="s">
        <v>293</v>
      </c>
      <c r="C20" s="79"/>
      <c r="D20" s="109"/>
      <c r="E20" s="109"/>
      <c r="F20" s="109"/>
      <c r="G20" s="109"/>
      <c r="H20" s="109"/>
      <c r="I20" s="109"/>
      <c r="J20" s="109"/>
      <c r="K20" s="109"/>
      <c r="L20" s="109"/>
      <c r="M20" s="109"/>
      <c r="N20" s="109"/>
    </row>
    <row r="21" spans="1:14" x14ac:dyDescent="0.25">
      <c r="A21" s="77" t="s">
        <v>689</v>
      </c>
      <c r="B21" s="79" t="s">
        <v>294</v>
      </c>
      <c r="C21" s="79"/>
      <c r="D21" s="109"/>
      <c r="E21" s="109"/>
      <c r="F21" s="109"/>
      <c r="G21" s="109"/>
      <c r="H21" s="109"/>
      <c r="I21" s="109"/>
      <c r="J21" s="109"/>
      <c r="K21" s="109"/>
      <c r="L21" s="109"/>
      <c r="M21" s="109"/>
      <c r="N21" s="109"/>
    </row>
    <row r="23" spans="1:14" x14ac:dyDescent="0.25">
      <c r="B23" s="84" t="str">
        <f>HYPERLINK("#'Factor List'!A1","Back to Factor List")</f>
        <v>Back to Factor List</v>
      </c>
    </row>
    <row r="24" spans="1:14" x14ac:dyDescent="0.25">
      <c r="B24" s="84" t="str">
        <f>HYPERLINK("#'Assumptions'!A1","Assumptions")</f>
        <v>Assumptions</v>
      </c>
    </row>
    <row r="26" spans="1:14" ht="13" x14ac:dyDescent="0.25">
      <c r="A26" s="73" t="s">
        <v>711</v>
      </c>
      <c r="B26" s="73">
        <v>48</v>
      </c>
      <c r="C26" s="73">
        <v>49</v>
      </c>
      <c r="D26" s="73">
        <v>50</v>
      </c>
      <c r="E26" s="73">
        <v>51</v>
      </c>
      <c r="F26" s="73">
        <v>52</v>
      </c>
      <c r="G26" s="73">
        <v>53</v>
      </c>
      <c r="H26" s="73">
        <v>54</v>
      </c>
      <c r="I26" s="73">
        <v>55</v>
      </c>
      <c r="J26" s="73">
        <v>56</v>
      </c>
      <c r="K26" s="73">
        <v>57</v>
      </c>
      <c r="L26" s="73">
        <v>58</v>
      </c>
      <c r="M26" s="73">
        <v>59</v>
      </c>
      <c r="N26" s="73">
        <v>60</v>
      </c>
    </row>
    <row r="27" spans="1:14" x14ac:dyDescent="0.25">
      <c r="A27" s="74">
        <v>0</v>
      </c>
      <c r="B27" s="75">
        <v>17.07</v>
      </c>
      <c r="C27" s="75">
        <v>17.34</v>
      </c>
      <c r="D27" s="75">
        <v>17.62</v>
      </c>
      <c r="E27" s="75">
        <v>17.899999999999999</v>
      </c>
      <c r="F27" s="75">
        <v>18.2</v>
      </c>
      <c r="G27" s="75">
        <v>18.5</v>
      </c>
      <c r="H27" s="75">
        <v>18.809999999999999</v>
      </c>
      <c r="I27" s="75">
        <v>19.12</v>
      </c>
      <c r="J27" s="75">
        <v>19.45</v>
      </c>
      <c r="K27" s="75">
        <v>19.79</v>
      </c>
      <c r="L27" s="75">
        <v>20.13</v>
      </c>
      <c r="M27" s="75">
        <v>20.49</v>
      </c>
      <c r="N27" s="75">
        <v>20.87</v>
      </c>
    </row>
    <row r="28" spans="1:14" x14ac:dyDescent="0.25">
      <c r="A28" s="74">
        <v>1</v>
      </c>
      <c r="B28" s="75">
        <v>17.09</v>
      </c>
      <c r="C28" s="75">
        <v>17.36</v>
      </c>
      <c r="D28" s="75">
        <v>17.64</v>
      </c>
      <c r="E28" s="75">
        <v>17.93</v>
      </c>
      <c r="F28" s="75">
        <v>18.22</v>
      </c>
      <c r="G28" s="75">
        <v>18.52</v>
      </c>
      <c r="H28" s="75">
        <v>18.829999999999998</v>
      </c>
      <c r="I28" s="75">
        <v>19.149999999999999</v>
      </c>
      <c r="J28" s="75">
        <v>19.48</v>
      </c>
      <c r="K28" s="75">
        <v>19.809999999999999</v>
      </c>
      <c r="L28" s="75">
        <v>20.16</v>
      </c>
      <c r="M28" s="75">
        <v>20.52</v>
      </c>
      <c r="N28" s="75"/>
    </row>
    <row r="29" spans="1:14" x14ac:dyDescent="0.25">
      <c r="A29" s="74">
        <v>2</v>
      </c>
      <c r="B29" s="75">
        <v>17.11</v>
      </c>
      <c r="C29" s="75">
        <v>17.39</v>
      </c>
      <c r="D29" s="75">
        <v>17.670000000000002</v>
      </c>
      <c r="E29" s="75">
        <v>17.95</v>
      </c>
      <c r="F29" s="75">
        <v>18.25</v>
      </c>
      <c r="G29" s="75">
        <v>18.55</v>
      </c>
      <c r="H29" s="75">
        <v>18.86</v>
      </c>
      <c r="I29" s="75">
        <v>19.18</v>
      </c>
      <c r="J29" s="75">
        <v>19.510000000000002</v>
      </c>
      <c r="K29" s="75">
        <v>19.84</v>
      </c>
      <c r="L29" s="75">
        <v>20.190000000000001</v>
      </c>
      <c r="M29" s="75">
        <v>20.55</v>
      </c>
      <c r="N29" s="75"/>
    </row>
    <row r="30" spans="1:14" x14ac:dyDescent="0.25">
      <c r="A30" s="74">
        <v>3</v>
      </c>
      <c r="B30" s="75">
        <v>17.13</v>
      </c>
      <c r="C30" s="75">
        <v>17.41</v>
      </c>
      <c r="D30" s="75">
        <v>17.690000000000001</v>
      </c>
      <c r="E30" s="75">
        <v>17.98</v>
      </c>
      <c r="F30" s="75">
        <v>18.27</v>
      </c>
      <c r="G30" s="75">
        <v>18.57</v>
      </c>
      <c r="H30" s="75">
        <v>18.89</v>
      </c>
      <c r="I30" s="75">
        <v>19.2</v>
      </c>
      <c r="J30" s="75">
        <v>19.53</v>
      </c>
      <c r="K30" s="75">
        <v>19.87</v>
      </c>
      <c r="L30" s="75">
        <v>20.22</v>
      </c>
      <c r="M30" s="75">
        <v>20.59</v>
      </c>
      <c r="N30" s="75"/>
    </row>
    <row r="31" spans="1:14" x14ac:dyDescent="0.25">
      <c r="A31" s="74">
        <v>4</v>
      </c>
      <c r="B31" s="75">
        <v>17.16</v>
      </c>
      <c r="C31" s="75">
        <v>17.43</v>
      </c>
      <c r="D31" s="75">
        <v>17.71</v>
      </c>
      <c r="E31" s="75">
        <v>18</v>
      </c>
      <c r="F31" s="75">
        <v>18.3</v>
      </c>
      <c r="G31" s="75">
        <v>18.600000000000001</v>
      </c>
      <c r="H31" s="75">
        <v>18.91</v>
      </c>
      <c r="I31" s="75">
        <v>19.23</v>
      </c>
      <c r="J31" s="75">
        <v>19.559999999999999</v>
      </c>
      <c r="K31" s="75">
        <v>19.899999999999999</v>
      </c>
      <c r="L31" s="75">
        <v>20.25</v>
      </c>
      <c r="M31" s="75">
        <v>20.62</v>
      </c>
      <c r="N31" s="75"/>
    </row>
    <row r="32" spans="1:14" x14ac:dyDescent="0.25">
      <c r="A32" s="74">
        <v>5</v>
      </c>
      <c r="B32" s="75">
        <v>17.18</v>
      </c>
      <c r="C32" s="75">
        <v>17.46</v>
      </c>
      <c r="D32" s="75">
        <v>17.739999999999998</v>
      </c>
      <c r="E32" s="75">
        <v>18.03</v>
      </c>
      <c r="F32" s="75">
        <v>18.32</v>
      </c>
      <c r="G32" s="75">
        <v>18.63</v>
      </c>
      <c r="H32" s="75">
        <v>18.940000000000001</v>
      </c>
      <c r="I32" s="75">
        <v>19.260000000000002</v>
      </c>
      <c r="J32" s="75">
        <v>19.59</v>
      </c>
      <c r="K32" s="75">
        <v>19.93</v>
      </c>
      <c r="L32" s="75">
        <v>20.28</v>
      </c>
      <c r="M32" s="75">
        <v>20.65</v>
      </c>
      <c r="N32" s="75"/>
    </row>
    <row r="33" spans="1:14" x14ac:dyDescent="0.25">
      <c r="A33" s="74">
        <v>6</v>
      </c>
      <c r="B33" s="75">
        <v>17.2</v>
      </c>
      <c r="C33" s="75">
        <v>17.48</v>
      </c>
      <c r="D33" s="75">
        <v>17.760000000000002</v>
      </c>
      <c r="E33" s="75">
        <v>18.05</v>
      </c>
      <c r="F33" s="75">
        <v>18.350000000000001</v>
      </c>
      <c r="G33" s="75">
        <v>18.649999999999999</v>
      </c>
      <c r="H33" s="75">
        <v>18.96</v>
      </c>
      <c r="I33" s="75">
        <v>19.29</v>
      </c>
      <c r="J33" s="75">
        <v>19.62</v>
      </c>
      <c r="K33" s="75">
        <v>19.96</v>
      </c>
      <c r="L33" s="75">
        <v>20.309999999999999</v>
      </c>
      <c r="M33" s="75">
        <v>20.68</v>
      </c>
      <c r="N33" s="75"/>
    </row>
    <row r="34" spans="1:14" x14ac:dyDescent="0.25">
      <c r="A34" s="74">
        <v>7</v>
      </c>
      <c r="B34" s="75">
        <v>17.23</v>
      </c>
      <c r="C34" s="75">
        <v>17.5</v>
      </c>
      <c r="D34" s="75">
        <v>17.79</v>
      </c>
      <c r="E34" s="75">
        <v>18.079999999999998</v>
      </c>
      <c r="F34" s="75">
        <v>18.37</v>
      </c>
      <c r="G34" s="75">
        <v>18.68</v>
      </c>
      <c r="H34" s="75">
        <v>18.989999999999998</v>
      </c>
      <c r="I34" s="75">
        <v>19.309999999999999</v>
      </c>
      <c r="J34" s="75">
        <v>19.649999999999999</v>
      </c>
      <c r="K34" s="75">
        <v>19.989999999999998</v>
      </c>
      <c r="L34" s="75">
        <v>20.34</v>
      </c>
      <c r="M34" s="75">
        <v>20.71</v>
      </c>
      <c r="N34" s="75"/>
    </row>
    <row r="35" spans="1:14" x14ac:dyDescent="0.25">
      <c r="A35" s="74">
        <v>8</v>
      </c>
      <c r="B35" s="75">
        <v>17.25</v>
      </c>
      <c r="C35" s="75">
        <v>17.53</v>
      </c>
      <c r="D35" s="75">
        <v>17.809999999999999</v>
      </c>
      <c r="E35" s="75">
        <v>18.100000000000001</v>
      </c>
      <c r="F35" s="75">
        <v>18.399999999999999</v>
      </c>
      <c r="G35" s="75">
        <v>18.7</v>
      </c>
      <c r="H35" s="75">
        <v>19.02</v>
      </c>
      <c r="I35" s="75">
        <v>19.34</v>
      </c>
      <c r="J35" s="75">
        <v>19.670000000000002</v>
      </c>
      <c r="K35" s="75">
        <v>20.02</v>
      </c>
      <c r="L35" s="75">
        <v>20.37</v>
      </c>
      <c r="M35" s="75">
        <v>20.74</v>
      </c>
      <c r="N35" s="75"/>
    </row>
    <row r="36" spans="1:14" x14ac:dyDescent="0.25">
      <c r="A36" s="74">
        <v>9</v>
      </c>
      <c r="B36" s="75">
        <v>17.27</v>
      </c>
      <c r="C36" s="75">
        <v>17.55</v>
      </c>
      <c r="D36" s="75">
        <v>17.829999999999998</v>
      </c>
      <c r="E36" s="75">
        <v>18.12</v>
      </c>
      <c r="F36" s="75">
        <v>18.420000000000002</v>
      </c>
      <c r="G36" s="75">
        <v>18.73</v>
      </c>
      <c r="H36" s="75">
        <v>19.04</v>
      </c>
      <c r="I36" s="75">
        <v>19.37</v>
      </c>
      <c r="J36" s="75">
        <v>19.7</v>
      </c>
      <c r="K36" s="75">
        <v>20.05</v>
      </c>
      <c r="L36" s="75">
        <v>20.399999999999999</v>
      </c>
      <c r="M36" s="75">
        <v>20.77</v>
      </c>
      <c r="N36" s="75"/>
    </row>
    <row r="37" spans="1:14" x14ac:dyDescent="0.25">
      <c r="A37" s="74">
        <v>10</v>
      </c>
      <c r="B37" s="75">
        <v>17.29</v>
      </c>
      <c r="C37" s="75">
        <v>17.57</v>
      </c>
      <c r="D37" s="75">
        <v>17.86</v>
      </c>
      <c r="E37" s="75">
        <v>18.149999999999999</v>
      </c>
      <c r="F37" s="75">
        <v>18.45</v>
      </c>
      <c r="G37" s="75">
        <v>18.75</v>
      </c>
      <c r="H37" s="75">
        <v>19.07</v>
      </c>
      <c r="I37" s="75">
        <v>19.399999999999999</v>
      </c>
      <c r="J37" s="75">
        <v>19.73</v>
      </c>
      <c r="K37" s="75">
        <v>20.079999999999998</v>
      </c>
      <c r="L37" s="75">
        <v>20.43</v>
      </c>
      <c r="M37" s="75">
        <v>20.8</v>
      </c>
      <c r="N37" s="75"/>
    </row>
    <row r="38" spans="1:14" x14ac:dyDescent="0.25">
      <c r="A38" s="74">
        <v>11</v>
      </c>
      <c r="B38" s="75">
        <v>17.32</v>
      </c>
      <c r="C38" s="75">
        <v>17.600000000000001</v>
      </c>
      <c r="D38" s="75">
        <v>17.88</v>
      </c>
      <c r="E38" s="75">
        <v>18.170000000000002</v>
      </c>
      <c r="F38" s="75">
        <v>18.47</v>
      </c>
      <c r="G38" s="75">
        <v>18.78</v>
      </c>
      <c r="H38" s="75">
        <v>19.100000000000001</v>
      </c>
      <c r="I38" s="75">
        <v>19.420000000000002</v>
      </c>
      <c r="J38" s="75">
        <v>19.760000000000002</v>
      </c>
      <c r="K38" s="75">
        <v>20.100000000000001</v>
      </c>
      <c r="L38" s="75">
        <v>20.46</v>
      </c>
      <c r="M38" s="75">
        <v>20.83</v>
      </c>
      <c r="N38" s="75"/>
    </row>
    <row r="39" spans="1:14" x14ac:dyDescent="0.25">
      <c r="A39"/>
      <c r="B39"/>
    </row>
    <row r="40" spans="1:14" ht="27.65" customHeight="1" x14ac:dyDescent="0.25">
      <c r="A40"/>
      <c r="B40"/>
    </row>
    <row r="41" spans="1:14" x14ac:dyDescent="0.25">
      <c r="A41"/>
      <c r="B41"/>
    </row>
    <row r="42" spans="1:14" x14ac:dyDescent="0.25">
      <c r="A42"/>
      <c r="B42"/>
    </row>
    <row r="43" spans="1:14" x14ac:dyDescent="0.25">
      <c r="A43"/>
      <c r="B43"/>
    </row>
    <row r="44" spans="1:14" x14ac:dyDescent="0.25">
      <c r="A44"/>
      <c r="B44"/>
    </row>
    <row r="45" spans="1:14" x14ac:dyDescent="0.25">
      <c r="A45"/>
      <c r="B45"/>
    </row>
    <row r="46" spans="1:14" x14ac:dyDescent="0.25">
      <c r="A46"/>
      <c r="B46"/>
    </row>
    <row r="47" spans="1:14" x14ac:dyDescent="0.25">
      <c r="A47"/>
      <c r="B47"/>
    </row>
    <row r="48" spans="1:14"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sheetData>
  <sheetProtection algorithmName="SHA-512" hashValue="rIOyZfBVW2WrGnefjsrWWaZayHRlViJQsPNKeZxSzegTmJg8/dlHSwM9DJojyp7amA0i03kT+7qoW6pSLVDPSg==" saltValue="NaQOiD/uRcwYqwaGc7FVRw==" spinCount="100000" sheet="1" objects="1" scenarios="1"/>
  <conditionalFormatting sqref="A26:A38">
    <cfRule type="expression" dxfId="477" priority="23" stopIfTrue="1">
      <formula>MOD(ROW(),2)=0</formula>
    </cfRule>
    <cfRule type="expression" dxfId="476" priority="24" stopIfTrue="1">
      <formula>MOD(ROW(),2)&lt;&gt;0</formula>
    </cfRule>
  </conditionalFormatting>
  <conditionalFormatting sqref="B26:N38">
    <cfRule type="expression" dxfId="475" priority="25" stopIfTrue="1">
      <formula>MOD(ROW(),2)=0</formula>
    </cfRule>
    <cfRule type="expression" dxfId="474" priority="26" stopIfTrue="1">
      <formula>MOD(ROW(),2)&lt;&gt;0</formula>
    </cfRule>
  </conditionalFormatting>
  <conditionalFormatting sqref="A6:A21">
    <cfRule type="expression" dxfId="473" priority="13" stopIfTrue="1">
      <formula>MOD(ROW(),2)=0</formula>
    </cfRule>
    <cfRule type="expression" dxfId="472" priority="14" stopIfTrue="1">
      <formula>MOD(ROW(),2)&lt;&gt;0</formula>
    </cfRule>
  </conditionalFormatting>
  <conditionalFormatting sqref="D6:N21">
    <cfRule type="expression" dxfId="471" priority="15" stopIfTrue="1">
      <formula>MOD(ROW(),2)=0</formula>
    </cfRule>
    <cfRule type="expression" dxfId="470" priority="16" stopIfTrue="1">
      <formula>MOD(ROW(),2)&lt;&gt;0</formula>
    </cfRule>
  </conditionalFormatting>
  <conditionalFormatting sqref="B6:C16">
    <cfRule type="expression" dxfId="469" priority="9" stopIfTrue="1">
      <formula>MOD(ROW(),2)=0</formula>
    </cfRule>
    <cfRule type="expression" dxfId="468" priority="10" stopIfTrue="1">
      <formula>MOD(ROW(),2)&lt;&gt;0</formula>
    </cfRule>
  </conditionalFormatting>
  <conditionalFormatting sqref="B18:C18 B17">
    <cfRule type="expression" dxfId="467" priority="11" stopIfTrue="1">
      <formula>MOD(ROW(),2)=0</formula>
    </cfRule>
    <cfRule type="expression" dxfId="466" priority="12" stopIfTrue="1">
      <formula>MOD(ROW(),2)&lt;&gt;0</formula>
    </cfRule>
  </conditionalFormatting>
  <conditionalFormatting sqref="C17">
    <cfRule type="expression" dxfId="465" priority="7" stopIfTrue="1">
      <formula>MOD(ROW(),2)=0</formula>
    </cfRule>
    <cfRule type="expression" dxfId="464" priority="8" stopIfTrue="1">
      <formula>MOD(ROW(),2)&lt;&gt;0</formula>
    </cfRule>
  </conditionalFormatting>
  <conditionalFormatting sqref="B20:B21">
    <cfRule type="expression" dxfId="463" priority="3" stopIfTrue="1">
      <formula>MOD(ROW(),2)=0</formula>
    </cfRule>
    <cfRule type="expression" dxfId="462" priority="4" stopIfTrue="1">
      <formula>MOD(ROW(),2)&lt;&gt;0</formula>
    </cfRule>
  </conditionalFormatting>
  <conditionalFormatting sqref="C19:C21">
    <cfRule type="expression" dxfId="461" priority="5" stopIfTrue="1">
      <formula>MOD(ROW(),2)=0</formula>
    </cfRule>
    <cfRule type="expression" dxfId="460" priority="6" stopIfTrue="1">
      <formula>MOD(ROW(),2)&lt;&gt;0</formula>
    </cfRule>
  </conditionalFormatting>
  <conditionalFormatting sqref="B19">
    <cfRule type="expression" dxfId="459" priority="1" stopIfTrue="1">
      <formula>MOD(ROW(),2)=0</formula>
    </cfRule>
    <cfRule type="expression" dxfId="458" priority="2" stopIfTrue="1">
      <formula>MOD(ROW(),2)&lt;&gt;0</formula>
    </cfRule>
  </conditionalFormatting>
  <hyperlinks>
    <hyperlink ref="B24" location="Assumptions!A1" display="Assumptions" xr:uid="{522281FA-178B-4CE2-86DF-A087A244F1DA}"/>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B00-000000000000}">
  <sheetPr codeName="Sheet114"/>
  <dimension ref="A1:AK59"/>
  <sheetViews>
    <sheetView showGridLines="0" zoomScale="85" zoomScaleNormal="85" workbookViewId="0">
      <selection activeCell="A4" sqref="A4"/>
    </sheetView>
  </sheetViews>
  <sheetFormatPr defaultColWidth="10" defaultRowHeight="12.5" x14ac:dyDescent="0.25"/>
  <cols>
    <col min="1" max="1" width="31.6328125" style="28" customWidth="1"/>
    <col min="2" max="2" width="22.6328125" style="28" customWidth="1"/>
    <col min="3" max="3" width="10.36328125" style="28" customWidth="1"/>
    <col min="4" max="4" width="10" style="28" customWidth="1"/>
    <col min="5" max="16384" width="10" style="28"/>
  </cols>
  <sheetData>
    <row r="1" spans="1:37" ht="20" x14ac:dyDescent="0.4">
      <c r="A1" s="40" t="s">
        <v>0</v>
      </c>
      <c r="B1" s="41"/>
      <c r="C1" s="41"/>
      <c r="D1" s="41"/>
      <c r="E1" s="41"/>
      <c r="F1" s="41"/>
      <c r="G1" s="41"/>
      <c r="H1" s="41"/>
      <c r="I1" s="41"/>
      <c r="K1" s="84"/>
    </row>
    <row r="2" spans="1:37" ht="15.5" x14ac:dyDescent="0.35">
      <c r="A2" s="42" t="str">
        <f>IF(title="&gt; Enter workbook title here","Enter workbook title in Cover sheet",title)</f>
        <v>Police_S - Consolidated Factor Spreadsheet</v>
      </c>
      <c r="B2" s="43"/>
      <c r="C2" s="43"/>
      <c r="D2" s="43"/>
      <c r="E2" s="43"/>
      <c r="F2" s="43"/>
      <c r="G2" s="43"/>
      <c r="H2" s="43"/>
      <c r="I2" s="43"/>
    </row>
    <row r="3" spans="1:37" ht="15.5" x14ac:dyDescent="0.35">
      <c r="A3" s="156" t="str">
        <f>TABLE_FACTOR_TYPE_1&amp;" - x-"&amp;TABLE_SERIES_NUMBER_1</f>
        <v>Scheme Pays AA - x-605</v>
      </c>
      <c r="B3" s="43"/>
      <c r="C3" s="43"/>
      <c r="D3" s="43"/>
      <c r="E3" s="43"/>
      <c r="F3" s="43"/>
      <c r="G3" s="43"/>
      <c r="H3" s="43"/>
      <c r="I3" s="43"/>
    </row>
    <row r="4" spans="1:37" x14ac:dyDescent="0.25">
      <c r="A4" s="45"/>
    </row>
    <row r="6" spans="1:37" ht="13" x14ac:dyDescent="0.3">
      <c r="A6" s="76" t="s">
        <v>606</v>
      </c>
      <c r="B6" s="78" t="s">
        <v>607</v>
      </c>
      <c r="C6" s="78"/>
      <c r="D6" s="109"/>
      <c r="E6" s="109"/>
      <c r="F6" s="109"/>
      <c r="G6" s="109"/>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9"/>
    </row>
    <row r="7" spans="1:37" x14ac:dyDescent="0.25">
      <c r="A7" s="77" t="s">
        <v>273</v>
      </c>
      <c r="B7" s="79" t="s">
        <v>72</v>
      </c>
      <c r="C7" s="79"/>
      <c r="D7" s="109"/>
      <c r="E7" s="109"/>
      <c r="F7" s="109"/>
      <c r="G7" s="109"/>
      <c r="H7" s="109"/>
      <c r="I7" s="109"/>
      <c r="J7" s="109"/>
      <c r="K7" s="109"/>
      <c r="L7" s="109"/>
      <c r="M7" s="109"/>
      <c r="N7" s="109"/>
      <c r="O7" s="109"/>
      <c r="P7" s="109"/>
      <c r="Q7" s="109"/>
      <c r="R7" s="109"/>
      <c r="S7" s="109"/>
      <c r="T7" s="109"/>
      <c r="U7" s="109"/>
      <c r="V7" s="109"/>
      <c r="W7" s="109"/>
      <c r="X7" s="109"/>
      <c r="Y7" s="109"/>
      <c r="Z7" s="109"/>
      <c r="AA7" s="109"/>
      <c r="AB7" s="109"/>
      <c r="AC7" s="109"/>
      <c r="AD7" s="109"/>
      <c r="AE7" s="109"/>
      <c r="AF7" s="109"/>
      <c r="AG7" s="109"/>
      <c r="AH7" s="109"/>
      <c r="AI7" s="109"/>
      <c r="AJ7" s="109"/>
      <c r="AK7" s="109"/>
    </row>
    <row r="8" spans="1:37" x14ac:dyDescent="0.25">
      <c r="A8" s="77" t="s">
        <v>274</v>
      </c>
      <c r="B8" s="79">
        <v>1987</v>
      </c>
      <c r="C8" s="79"/>
      <c r="D8" s="109"/>
      <c r="E8" s="109"/>
      <c r="F8" s="109"/>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109"/>
      <c r="AJ8" s="109"/>
      <c r="AK8" s="109"/>
    </row>
    <row r="9" spans="1:37" x14ac:dyDescent="0.25">
      <c r="A9" s="77" t="s">
        <v>275</v>
      </c>
      <c r="B9" s="79" t="s">
        <v>520</v>
      </c>
      <c r="C9" s="79"/>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9"/>
    </row>
    <row r="10" spans="1:37" ht="37.5" x14ac:dyDescent="0.25">
      <c r="A10" s="77" t="s">
        <v>6</v>
      </c>
      <c r="B10" s="79" t="s">
        <v>534</v>
      </c>
      <c r="C10" s="7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09"/>
    </row>
    <row r="11" spans="1:37" x14ac:dyDescent="0.25">
      <c r="A11" s="77" t="s">
        <v>276</v>
      </c>
      <c r="B11" s="79" t="s">
        <v>308</v>
      </c>
      <c r="C11" s="7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row>
    <row r="12" spans="1:37" ht="25" x14ac:dyDescent="0.25">
      <c r="A12" s="77" t="s">
        <v>277</v>
      </c>
      <c r="B12" s="79" t="s">
        <v>402</v>
      </c>
      <c r="C12" s="7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9"/>
    </row>
    <row r="13" spans="1:37" x14ac:dyDescent="0.25">
      <c r="A13" s="77" t="s">
        <v>614</v>
      </c>
      <c r="B13" s="79">
        <v>2</v>
      </c>
      <c r="C13" s="79"/>
      <c r="D13" s="109"/>
      <c r="E13" s="109"/>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109"/>
    </row>
    <row r="14" spans="1:37" x14ac:dyDescent="0.25">
      <c r="A14" s="77" t="s">
        <v>279</v>
      </c>
      <c r="B14" s="79">
        <v>605</v>
      </c>
      <c r="C14" s="79"/>
      <c r="D14" s="109"/>
      <c r="E14" s="109"/>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row>
    <row r="15" spans="1:37" x14ac:dyDescent="0.25">
      <c r="A15" s="77" t="s">
        <v>617</v>
      </c>
      <c r="B15" s="79">
        <v>605</v>
      </c>
      <c r="C15" s="79"/>
      <c r="D15" s="109"/>
      <c r="E15" s="109"/>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109"/>
    </row>
    <row r="16" spans="1:37" x14ac:dyDescent="0.25">
      <c r="A16" s="77" t="s">
        <v>281</v>
      </c>
      <c r="B16" s="79" t="s">
        <v>536</v>
      </c>
      <c r="C16" s="7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09"/>
    </row>
    <row r="17" spans="1:37" x14ac:dyDescent="0.25">
      <c r="A17" s="77" t="s">
        <v>282</v>
      </c>
      <c r="B17" s="203"/>
      <c r="C17" s="203"/>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row>
    <row r="18" spans="1:37" x14ac:dyDescent="0.25">
      <c r="A18" s="77" t="s">
        <v>283</v>
      </c>
      <c r="B18" s="142">
        <v>45135</v>
      </c>
      <c r="C18" s="79"/>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109"/>
    </row>
    <row r="19" spans="1:37" x14ac:dyDescent="0.25">
      <c r="A19" s="77" t="s">
        <v>284</v>
      </c>
      <c r="B19" s="142">
        <v>45135</v>
      </c>
      <c r="C19" s="7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row>
    <row r="20" spans="1:37" x14ac:dyDescent="0.25">
      <c r="A20" s="77" t="s">
        <v>285</v>
      </c>
      <c r="B20" s="79" t="s">
        <v>293</v>
      </c>
      <c r="C20" s="79"/>
      <c r="D20" s="109"/>
      <c r="E20" s="109"/>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109"/>
    </row>
    <row r="21" spans="1:37" x14ac:dyDescent="0.25">
      <c r="A21" s="77" t="s">
        <v>689</v>
      </c>
      <c r="B21" s="79" t="s">
        <v>294</v>
      </c>
      <c r="C21" s="79"/>
      <c r="D21" s="109"/>
      <c r="E21" s="109"/>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109"/>
    </row>
    <row r="23" spans="1:37" x14ac:dyDescent="0.25">
      <c r="B23" s="84" t="str">
        <f>HYPERLINK("#'Factor List'!A1","Back to Factor List")</f>
        <v>Back to Factor List</v>
      </c>
    </row>
    <row r="24" spans="1:37" x14ac:dyDescent="0.25">
      <c r="B24" s="84" t="str">
        <f>HYPERLINK("#'Assumptions'!A1","Assumptions")</f>
        <v>Assumptions</v>
      </c>
    </row>
    <row r="26" spans="1:37" ht="13" x14ac:dyDescent="0.25">
      <c r="A26" s="73" t="s">
        <v>711</v>
      </c>
      <c r="B26" s="73">
        <v>25</v>
      </c>
      <c r="C26" s="73">
        <v>26</v>
      </c>
      <c r="D26" s="73">
        <v>27</v>
      </c>
      <c r="E26" s="73">
        <v>28</v>
      </c>
      <c r="F26" s="73">
        <v>29</v>
      </c>
      <c r="G26" s="73">
        <v>30</v>
      </c>
      <c r="H26" s="73">
        <v>31</v>
      </c>
      <c r="I26" s="73">
        <v>32</v>
      </c>
      <c r="J26" s="73">
        <v>33</v>
      </c>
      <c r="K26" s="73">
        <v>34</v>
      </c>
      <c r="L26" s="73">
        <v>35</v>
      </c>
      <c r="M26" s="73">
        <v>36</v>
      </c>
      <c r="N26" s="73">
        <v>37</v>
      </c>
      <c r="O26" s="73">
        <v>38</v>
      </c>
      <c r="P26" s="73">
        <v>39</v>
      </c>
      <c r="Q26" s="73">
        <v>40</v>
      </c>
      <c r="R26" s="73">
        <v>41</v>
      </c>
      <c r="S26" s="73">
        <v>42</v>
      </c>
      <c r="T26" s="73">
        <v>43</v>
      </c>
      <c r="U26" s="73">
        <v>44</v>
      </c>
      <c r="V26" s="73">
        <v>45</v>
      </c>
      <c r="W26" s="73">
        <v>46</v>
      </c>
      <c r="X26" s="73">
        <v>47</v>
      </c>
      <c r="Y26" s="73">
        <v>48</v>
      </c>
      <c r="Z26" s="73">
        <v>49</v>
      </c>
      <c r="AA26" s="73">
        <v>50</v>
      </c>
      <c r="AB26" s="73">
        <v>51</v>
      </c>
      <c r="AC26" s="73">
        <v>52</v>
      </c>
      <c r="AD26" s="73">
        <v>53</v>
      </c>
      <c r="AE26" s="73">
        <v>54</v>
      </c>
      <c r="AF26" s="73">
        <v>55</v>
      </c>
      <c r="AG26" s="73">
        <v>56</v>
      </c>
      <c r="AH26" s="73">
        <v>57</v>
      </c>
      <c r="AI26" s="73">
        <v>58</v>
      </c>
      <c r="AJ26" s="73">
        <v>59</v>
      </c>
      <c r="AK26" s="73">
        <v>60</v>
      </c>
    </row>
    <row r="27" spans="1:37" x14ac:dyDescent="0.25">
      <c r="A27" s="74">
        <v>0</v>
      </c>
      <c r="B27" s="75">
        <v>11.17</v>
      </c>
      <c r="C27" s="75">
        <v>11.32</v>
      </c>
      <c r="D27" s="75">
        <v>11.48</v>
      </c>
      <c r="E27" s="75">
        <v>11.64</v>
      </c>
      <c r="F27" s="75">
        <v>11.81</v>
      </c>
      <c r="G27" s="75">
        <v>11.97</v>
      </c>
      <c r="H27" s="75">
        <v>12.14</v>
      </c>
      <c r="I27" s="75">
        <v>12.31</v>
      </c>
      <c r="J27" s="75">
        <v>12.49</v>
      </c>
      <c r="K27" s="75">
        <v>12.67</v>
      </c>
      <c r="L27" s="75">
        <v>12.85</v>
      </c>
      <c r="M27" s="75">
        <v>13.03</v>
      </c>
      <c r="N27" s="75">
        <v>13.22</v>
      </c>
      <c r="O27" s="75">
        <v>13.42</v>
      </c>
      <c r="P27" s="75">
        <v>13.61</v>
      </c>
      <c r="Q27" s="75">
        <v>13.81</v>
      </c>
      <c r="R27" s="75">
        <v>14.01</v>
      </c>
      <c r="S27" s="75">
        <v>14.22</v>
      </c>
      <c r="T27" s="75">
        <v>14.44</v>
      </c>
      <c r="U27" s="75">
        <v>14.66</v>
      </c>
      <c r="V27" s="75">
        <v>14.88</v>
      </c>
      <c r="W27" s="75">
        <v>15.11</v>
      </c>
      <c r="X27" s="75">
        <v>15.35</v>
      </c>
      <c r="Y27" s="75">
        <v>15.59</v>
      </c>
      <c r="Z27" s="75">
        <v>15.84</v>
      </c>
      <c r="AA27" s="75">
        <v>16.09</v>
      </c>
      <c r="AB27" s="75">
        <v>16.36</v>
      </c>
      <c r="AC27" s="75">
        <v>16.63</v>
      </c>
      <c r="AD27" s="75">
        <v>16.91</v>
      </c>
      <c r="AE27" s="75">
        <v>17.2</v>
      </c>
      <c r="AF27" s="75">
        <v>17.5</v>
      </c>
      <c r="AG27" s="75">
        <v>17.82</v>
      </c>
      <c r="AH27" s="75">
        <v>18.14</v>
      </c>
      <c r="AI27" s="75">
        <v>18.48</v>
      </c>
      <c r="AJ27" s="75">
        <v>18.84</v>
      </c>
      <c r="AK27" s="75">
        <v>19.22</v>
      </c>
    </row>
    <row r="28" spans="1:37" x14ac:dyDescent="0.25">
      <c r="A28" s="74">
        <v>1</v>
      </c>
      <c r="B28" s="75">
        <v>11.18</v>
      </c>
      <c r="C28" s="75">
        <v>11.34</v>
      </c>
      <c r="D28" s="75">
        <v>11.49</v>
      </c>
      <c r="E28" s="75">
        <v>11.66</v>
      </c>
      <c r="F28" s="75">
        <v>11.82</v>
      </c>
      <c r="G28" s="75">
        <v>11.99</v>
      </c>
      <c r="H28" s="75">
        <v>12.16</v>
      </c>
      <c r="I28" s="75">
        <v>12.33</v>
      </c>
      <c r="J28" s="75">
        <v>12.5</v>
      </c>
      <c r="K28" s="75">
        <v>12.68</v>
      </c>
      <c r="L28" s="75">
        <v>12.86</v>
      </c>
      <c r="M28" s="75">
        <v>13.05</v>
      </c>
      <c r="N28" s="75">
        <v>13.24</v>
      </c>
      <c r="O28" s="75">
        <v>13.43</v>
      </c>
      <c r="P28" s="75">
        <v>13.63</v>
      </c>
      <c r="Q28" s="75">
        <v>13.83</v>
      </c>
      <c r="R28" s="75">
        <v>14.03</v>
      </c>
      <c r="S28" s="75">
        <v>14.24</v>
      </c>
      <c r="T28" s="75">
        <v>14.46</v>
      </c>
      <c r="U28" s="75">
        <v>14.67</v>
      </c>
      <c r="V28" s="75">
        <v>14.9</v>
      </c>
      <c r="W28" s="75">
        <v>15.13</v>
      </c>
      <c r="X28" s="75">
        <v>15.37</v>
      </c>
      <c r="Y28" s="75">
        <v>15.61</v>
      </c>
      <c r="Z28" s="75">
        <v>15.86</v>
      </c>
      <c r="AA28" s="75">
        <v>16.12</v>
      </c>
      <c r="AB28" s="75">
        <v>16.38</v>
      </c>
      <c r="AC28" s="75">
        <v>16.649999999999999</v>
      </c>
      <c r="AD28" s="75">
        <v>16.940000000000001</v>
      </c>
      <c r="AE28" s="75">
        <v>17.23</v>
      </c>
      <c r="AF28" s="75">
        <v>17.53</v>
      </c>
      <c r="AG28" s="75">
        <v>17.84</v>
      </c>
      <c r="AH28" s="75">
        <v>18.170000000000002</v>
      </c>
      <c r="AI28" s="75">
        <v>18.510000000000002</v>
      </c>
      <c r="AJ28" s="75">
        <v>18.87</v>
      </c>
      <c r="AK28" s="75"/>
    </row>
    <row r="29" spans="1:37" x14ac:dyDescent="0.25">
      <c r="A29" s="74">
        <v>2</v>
      </c>
      <c r="B29" s="75">
        <v>11.19</v>
      </c>
      <c r="C29" s="75">
        <v>11.35</v>
      </c>
      <c r="D29" s="75">
        <v>11.51</v>
      </c>
      <c r="E29" s="75">
        <v>11.67</v>
      </c>
      <c r="F29" s="75">
        <v>11.83</v>
      </c>
      <c r="G29" s="75">
        <v>12</v>
      </c>
      <c r="H29" s="75">
        <v>12.17</v>
      </c>
      <c r="I29" s="75">
        <v>12.34</v>
      </c>
      <c r="J29" s="75">
        <v>12.52</v>
      </c>
      <c r="K29" s="75">
        <v>12.7</v>
      </c>
      <c r="L29" s="75">
        <v>12.88</v>
      </c>
      <c r="M29" s="75">
        <v>13.07</v>
      </c>
      <c r="N29" s="75">
        <v>13.26</v>
      </c>
      <c r="O29" s="75">
        <v>13.45</v>
      </c>
      <c r="P29" s="75">
        <v>13.64</v>
      </c>
      <c r="Q29" s="75">
        <v>13.84</v>
      </c>
      <c r="R29" s="75">
        <v>14.05</v>
      </c>
      <c r="S29" s="75">
        <v>14.26</v>
      </c>
      <c r="T29" s="75">
        <v>14.47</v>
      </c>
      <c r="U29" s="75">
        <v>14.69</v>
      </c>
      <c r="V29" s="75">
        <v>14.92</v>
      </c>
      <c r="W29" s="75">
        <v>15.15</v>
      </c>
      <c r="X29" s="75">
        <v>15.39</v>
      </c>
      <c r="Y29" s="75">
        <v>15.63</v>
      </c>
      <c r="Z29" s="75">
        <v>15.88</v>
      </c>
      <c r="AA29" s="75">
        <v>16.14</v>
      </c>
      <c r="AB29" s="75">
        <v>16.399999999999999</v>
      </c>
      <c r="AC29" s="75">
        <v>16.68</v>
      </c>
      <c r="AD29" s="75">
        <v>16.96</v>
      </c>
      <c r="AE29" s="75">
        <v>17.25</v>
      </c>
      <c r="AF29" s="75">
        <v>17.559999999999999</v>
      </c>
      <c r="AG29" s="75">
        <v>17.87</v>
      </c>
      <c r="AH29" s="75">
        <v>18.2</v>
      </c>
      <c r="AI29" s="75">
        <v>18.54</v>
      </c>
      <c r="AJ29" s="75">
        <v>18.899999999999999</v>
      </c>
      <c r="AK29" s="75"/>
    </row>
    <row r="30" spans="1:37" x14ac:dyDescent="0.25">
      <c r="A30" s="74">
        <v>3</v>
      </c>
      <c r="B30" s="75">
        <v>11.2</v>
      </c>
      <c r="C30" s="75">
        <v>11.36</v>
      </c>
      <c r="D30" s="75">
        <v>11.52</v>
      </c>
      <c r="E30" s="75">
        <v>11.68</v>
      </c>
      <c r="F30" s="75">
        <v>11.85</v>
      </c>
      <c r="G30" s="75">
        <v>12.01</v>
      </c>
      <c r="H30" s="75">
        <v>12.18</v>
      </c>
      <c r="I30" s="75">
        <v>12.36</v>
      </c>
      <c r="J30" s="75">
        <v>12.53</v>
      </c>
      <c r="K30" s="75">
        <v>12.71</v>
      </c>
      <c r="L30" s="75">
        <v>12.9</v>
      </c>
      <c r="M30" s="75">
        <v>13.08</v>
      </c>
      <c r="N30" s="75">
        <v>13.27</v>
      </c>
      <c r="O30" s="75">
        <v>13.46</v>
      </c>
      <c r="P30" s="75">
        <v>13.66</v>
      </c>
      <c r="Q30" s="75">
        <v>13.86</v>
      </c>
      <c r="R30" s="75">
        <v>14.07</v>
      </c>
      <c r="S30" s="75">
        <v>14.28</v>
      </c>
      <c r="T30" s="75">
        <v>14.49</v>
      </c>
      <c r="U30" s="75">
        <v>14.71</v>
      </c>
      <c r="V30" s="75">
        <v>14.94</v>
      </c>
      <c r="W30" s="75">
        <v>15.17</v>
      </c>
      <c r="X30" s="75">
        <v>15.41</v>
      </c>
      <c r="Y30" s="75">
        <v>15.65</v>
      </c>
      <c r="Z30" s="75">
        <v>15.9</v>
      </c>
      <c r="AA30" s="75">
        <v>16.16</v>
      </c>
      <c r="AB30" s="75">
        <v>16.43</v>
      </c>
      <c r="AC30" s="75">
        <v>16.7</v>
      </c>
      <c r="AD30" s="75">
        <v>16.98</v>
      </c>
      <c r="AE30" s="75">
        <v>17.28</v>
      </c>
      <c r="AF30" s="75">
        <v>17.579999999999998</v>
      </c>
      <c r="AG30" s="75">
        <v>17.899999999999999</v>
      </c>
      <c r="AH30" s="75">
        <v>18.23</v>
      </c>
      <c r="AI30" s="75">
        <v>18.57</v>
      </c>
      <c r="AJ30" s="75">
        <v>18.93</v>
      </c>
      <c r="AK30" s="75"/>
    </row>
    <row r="31" spans="1:37" x14ac:dyDescent="0.25">
      <c r="A31" s="74">
        <v>4</v>
      </c>
      <c r="B31" s="75">
        <v>11.22</v>
      </c>
      <c r="C31" s="75">
        <v>11.37</v>
      </c>
      <c r="D31" s="75">
        <v>11.53</v>
      </c>
      <c r="E31" s="75">
        <v>11.7</v>
      </c>
      <c r="F31" s="75">
        <v>11.86</v>
      </c>
      <c r="G31" s="75">
        <v>12.03</v>
      </c>
      <c r="H31" s="75">
        <v>12.2</v>
      </c>
      <c r="I31" s="75">
        <v>12.37</v>
      </c>
      <c r="J31" s="75">
        <v>12.55</v>
      </c>
      <c r="K31" s="75">
        <v>12.73</v>
      </c>
      <c r="L31" s="75">
        <v>12.91</v>
      </c>
      <c r="M31" s="75">
        <v>13.1</v>
      </c>
      <c r="N31" s="75">
        <v>13.29</v>
      </c>
      <c r="O31" s="75">
        <v>13.48</v>
      </c>
      <c r="P31" s="75">
        <v>13.68</v>
      </c>
      <c r="Q31" s="75">
        <v>13.88</v>
      </c>
      <c r="R31" s="75">
        <v>14.08</v>
      </c>
      <c r="S31" s="75">
        <v>14.29</v>
      </c>
      <c r="T31" s="75">
        <v>14.51</v>
      </c>
      <c r="U31" s="75">
        <v>14.73</v>
      </c>
      <c r="V31" s="75">
        <v>14.96</v>
      </c>
      <c r="W31" s="75">
        <v>15.19</v>
      </c>
      <c r="X31" s="75">
        <v>15.43</v>
      </c>
      <c r="Y31" s="75">
        <v>15.67</v>
      </c>
      <c r="Z31" s="75">
        <v>15.92</v>
      </c>
      <c r="AA31" s="75">
        <v>16.18</v>
      </c>
      <c r="AB31" s="75">
        <v>16.45</v>
      </c>
      <c r="AC31" s="75">
        <v>16.72</v>
      </c>
      <c r="AD31" s="75">
        <v>17.010000000000002</v>
      </c>
      <c r="AE31" s="75">
        <v>17.3</v>
      </c>
      <c r="AF31" s="75">
        <v>17.61</v>
      </c>
      <c r="AG31" s="75">
        <v>17.93</v>
      </c>
      <c r="AH31" s="75">
        <v>18.260000000000002</v>
      </c>
      <c r="AI31" s="75">
        <v>18.600000000000001</v>
      </c>
      <c r="AJ31" s="75">
        <v>18.97</v>
      </c>
      <c r="AK31" s="75"/>
    </row>
    <row r="32" spans="1:37" x14ac:dyDescent="0.25">
      <c r="A32" s="74">
        <v>5</v>
      </c>
      <c r="B32" s="75">
        <v>11.23</v>
      </c>
      <c r="C32" s="75">
        <v>11.39</v>
      </c>
      <c r="D32" s="75">
        <v>11.55</v>
      </c>
      <c r="E32" s="75">
        <v>11.71</v>
      </c>
      <c r="F32" s="75">
        <v>11.87</v>
      </c>
      <c r="G32" s="75">
        <v>12.04</v>
      </c>
      <c r="H32" s="75">
        <v>12.21</v>
      </c>
      <c r="I32" s="75">
        <v>12.39</v>
      </c>
      <c r="J32" s="75">
        <v>12.56</v>
      </c>
      <c r="K32" s="75">
        <v>12.74</v>
      </c>
      <c r="L32" s="75">
        <v>12.93</v>
      </c>
      <c r="M32" s="75">
        <v>13.11</v>
      </c>
      <c r="N32" s="75">
        <v>13.3</v>
      </c>
      <c r="O32" s="75">
        <v>13.5</v>
      </c>
      <c r="P32" s="75">
        <v>13.69</v>
      </c>
      <c r="Q32" s="75">
        <v>13.9</v>
      </c>
      <c r="R32" s="75">
        <v>14.1</v>
      </c>
      <c r="S32" s="75">
        <v>14.31</v>
      </c>
      <c r="T32" s="75">
        <v>14.53</v>
      </c>
      <c r="U32" s="75">
        <v>14.75</v>
      </c>
      <c r="V32" s="75">
        <v>14.98</v>
      </c>
      <c r="W32" s="75">
        <v>15.21</v>
      </c>
      <c r="X32" s="75">
        <v>15.45</v>
      </c>
      <c r="Y32" s="75">
        <v>15.69</v>
      </c>
      <c r="Z32" s="75">
        <v>15.94</v>
      </c>
      <c r="AA32" s="75">
        <v>16.2</v>
      </c>
      <c r="AB32" s="75">
        <v>16.47</v>
      </c>
      <c r="AC32" s="75">
        <v>16.75</v>
      </c>
      <c r="AD32" s="75">
        <v>17.03</v>
      </c>
      <c r="AE32" s="75">
        <v>17.329999999999998</v>
      </c>
      <c r="AF32" s="75">
        <v>17.63</v>
      </c>
      <c r="AG32" s="75">
        <v>17.95</v>
      </c>
      <c r="AH32" s="75">
        <v>18.28</v>
      </c>
      <c r="AI32" s="75">
        <v>18.63</v>
      </c>
      <c r="AJ32" s="75">
        <v>19</v>
      </c>
      <c r="AK32" s="75"/>
    </row>
    <row r="33" spans="1:37" x14ac:dyDescent="0.25">
      <c r="A33" s="74">
        <v>6</v>
      </c>
      <c r="B33" s="75">
        <v>11.24</v>
      </c>
      <c r="C33" s="75">
        <v>11.4</v>
      </c>
      <c r="D33" s="75">
        <v>11.56</v>
      </c>
      <c r="E33" s="75">
        <v>11.72</v>
      </c>
      <c r="F33" s="75">
        <v>11.89</v>
      </c>
      <c r="G33" s="75">
        <v>12.06</v>
      </c>
      <c r="H33" s="75">
        <v>12.23</v>
      </c>
      <c r="I33" s="75">
        <v>12.4</v>
      </c>
      <c r="J33" s="75">
        <v>12.58</v>
      </c>
      <c r="K33" s="75">
        <v>12.76</v>
      </c>
      <c r="L33" s="75">
        <v>12.94</v>
      </c>
      <c r="M33" s="75">
        <v>13.13</v>
      </c>
      <c r="N33" s="75">
        <v>13.32</v>
      </c>
      <c r="O33" s="75">
        <v>13.51</v>
      </c>
      <c r="P33" s="75">
        <v>13.71</v>
      </c>
      <c r="Q33" s="75">
        <v>13.91</v>
      </c>
      <c r="R33" s="75">
        <v>14.12</v>
      </c>
      <c r="S33" s="75">
        <v>14.33</v>
      </c>
      <c r="T33" s="75">
        <v>14.55</v>
      </c>
      <c r="U33" s="75">
        <v>14.77</v>
      </c>
      <c r="V33" s="75">
        <v>14.99</v>
      </c>
      <c r="W33" s="75">
        <v>15.23</v>
      </c>
      <c r="X33" s="75">
        <v>15.47</v>
      </c>
      <c r="Y33" s="75">
        <v>15.71</v>
      </c>
      <c r="Z33" s="75">
        <v>15.96</v>
      </c>
      <c r="AA33" s="75">
        <v>16.23</v>
      </c>
      <c r="AB33" s="75">
        <v>16.489999999999998</v>
      </c>
      <c r="AC33" s="75">
        <v>16.77</v>
      </c>
      <c r="AD33" s="75">
        <v>17.059999999999999</v>
      </c>
      <c r="AE33" s="75">
        <v>17.350000000000001</v>
      </c>
      <c r="AF33" s="75">
        <v>17.66</v>
      </c>
      <c r="AG33" s="75">
        <v>17.98</v>
      </c>
      <c r="AH33" s="75">
        <v>18.309999999999999</v>
      </c>
      <c r="AI33" s="75">
        <v>18.66</v>
      </c>
      <c r="AJ33" s="75">
        <v>19.03</v>
      </c>
      <c r="AK33" s="75"/>
    </row>
    <row r="34" spans="1:37" x14ac:dyDescent="0.25">
      <c r="A34" s="74">
        <v>7</v>
      </c>
      <c r="B34" s="75">
        <v>11.26</v>
      </c>
      <c r="C34" s="75">
        <v>11.41</v>
      </c>
      <c r="D34" s="75">
        <v>11.57</v>
      </c>
      <c r="E34" s="75">
        <v>11.74</v>
      </c>
      <c r="F34" s="75">
        <v>11.9</v>
      </c>
      <c r="G34" s="75">
        <v>12.07</v>
      </c>
      <c r="H34" s="75">
        <v>12.24</v>
      </c>
      <c r="I34" s="75">
        <v>12.42</v>
      </c>
      <c r="J34" s="75">
        <v>12.59</v>
      </c>
      <c r="K34" s="75">
        <v>12.77</v>
      </c>
      <c r="L34" s="75">
        <v>12.96</v>
      </c>
      <c r="M34" s="75">
        <v>13.14</v>
      </c>
      <c r="N34" s="75">
        <v>13.34</v>
      </c>
      <c r="O34" s="75">
        <v>13.53</v>
      </c>
      <c r="P34" s="75">
        <v>13.73</v>
      </c>
      <c r="Q34" s="75">
        <v>13.93</v>
      </c>
      <c r="R34" s="75">
        <v>14.14</v>
      </c>
      <c r="S34" s="75">
        <v>14.35</v>
      </c>
      <c r="T34" s="75">
        <v>14.56</v>
      </c>
      <c r="U34" s="75">
        <v>14.79</v>
      </c>
      <c r="V34" s="75">
        <v>15.01</v>
      </c>
      <c r="W34" s="75">
        <v>15.25</v>
      </c>
      <c r="X34" s="75">
        <v>15.49</v>
      </c>
      <c r="Y34" s="75">
        <v>15.73</v>
      </c>
      <c r="Z34" s="75">
        <v>15.99</v>
      </c>
      <c r="AA34" s="75">
        <v>16.25</v>
      </c>
      <c r="AB34" s="75">
        <v>16.52</v>
      </c>
      <c r="AC34" s="75">
        <v>16.79</v>
      </c>
      <c r="AD34" s="75">
        <v>17.079999999999998</v>
      </c>
      <c r="AE34" s="75">
        <v>17.38</v>
      </c>
      <c r="AF34" s="75">
        <v>17.690000000000001</v>
      </c>
      <c r="AG34" s="75">
        <v>18.010000000000002</v>
      </c>
      <c r="AH34" s="75">
        <v>18.34</v>
      </c>
      <c r="AI34" s="75">
        <v>18.690000000000001</v>
      </c>
      <c r="AJ34" s="75">
        <v>19.059999999999999</v>
      </c>
      <c r="AK34" s="75"/>
    </row>
    <row r="35" spans="1:37" x14ac:dyDescent="0.25">
      <c r="A35" s="74">
        <v>8</v>
      </c>
      <c r="B35" s="75">
        <v>11.27</v>
      </c>
      <c r="C35" s="75">
        <v>11.43</v>
      </c>
      <c r="D35" s="75">
        <v>11.59</v>
      </c>
      <c r="E35" s="75">
        <v>11.75</v>
      </c>
      <c r="F35" s="75">
        <v>11.92</v>
      </c>
      <c r="G35" s="75">
        <v>12.08</v>
      </c>
      <c r="H35" s="75">
        <v>12.26</v>
      </c>
      <c r="I35" s="75">
        <v>12.43</v>
      </c>
      <c r="J35" s="75">
        <v>12.61</v>
      </c>
      <c r="K35" s="75">
        <v>12.79</v>
      </c>
      <c r="L35" s="75">
        <v>12.97</v>
      </c>
      <c r="M35" s="75">
        <v>13.16</v>
      </c>
      <c r="N35" s="75">
        <v>13.35</v>
      </c>
      <c r="O35" s="75">
        <v>13.55</v>
      </c>
      <c r="P35" s="75">
        <v>13.74</v>
      </c>
      <c r="Q35" s="75">
        <v>13.95</v>
      </c>
      <c r="R35" s="75">
        <v>14.15</v>
      </c>
      <c r="S35" s="75">
        <v>14.37</v>
      </c>
      <c r="T35" s="75">
        <v>14.58</v>
      </c>
      <c r="U35" s="75">
        <v>14.81</v>
      </c>
      <c r="V35" s="75">
        <v>15.03</v>
      </c>
      <c r="W35" s="75">
        <v>15.27</v>
      </c>
      <c r="X35" s="75">
        <v>15.51</v>
      </c>
      <c r="Y35" s="75">
        <v>15.75</v>
      </c>
      <c r="Z35" s="75">
        <v>16.010000000000002</v>
      </c>
      <c r="AA35" s="75">
        <v>16.27</v>
      </c>
      <c r="AB35" s="75">
        <v>16.54</v>
      </c>
      <c r="AC35" s="75">
        <v>16.82</v>
      </c>
      <c r="AD35" s="75">
        <v>17.100000000000001</v>
      </c>
      <c r="AE35" s="75">
        <v>17.399999999999999</v>
      </c>
      <c r="AF35" s="75">
        <v>17.71</v>
      </c>
      <c r="AG35" s="75">
        <v>18.03</v>
      </c>
      <c r="AH35" s="75">
        <v>18.37</v>
      </c>
      <c r="AI35" s="75">
        <v>18.72</v>
      </c>
      <c r="AJ35" s="75">
        <v>19.09</v>
      </c>
      <c r="AK35" s="75"/>
    </row>
    <row r="36" spans="1:37" x14ac:dyDescent="0.25">
      <c r="A36" s="74">
        <v>9</v>
      </c>
      <c r="B36" s="75">
        <v>11.28</v>
      </c>
      <c r="C36" s="75">
        <v>11.44</v>
      </c>
      <c r="D36" s="75">
        <v>11.6</v>
      </c>
      <c r="E36" s="75">
        <v>11.76</v>
      </c>
      <c r="F36" s="75">
        <v>11.93</v>
      </c>
      <c r="G36" s="75">
        <v>12.1</v>
      </c>
      <c r="H36" s="75">
        <v>12.27</v>
      </c>
      <c r="I36" s="75">
        <v>12.45</v>
      </c>
      <c r="J36" s="75">
        <v>12.62</v>
      </c>
      <c r="K36" s="75">
        <v>12.8</v>
      </c>
      <c r="L36" s="75">
        <v>12.99</v>
      </c>
      <c r="M36" s="75">
        <v>13.18</v>
      </c>
      <c r="N36" s="75">
        <v>13.37</v>
      </c>
      <c r="O36" s="75">
        <v>13.56</v>
      </c>
      <c r="P36" s="75">
        <v>13.76</v>
      </c>
      <c r="Q36" s="75">
        <v>13.96</v>
      </c>
      <c r="R36" s="75">
        <v>14.17</v>
      </c>
      <c r="S36" s="75">
        <v>14.38</v>
      </c>
      <c r="T36" s="75">
        <v>14.6</v>
      </c>
      <c r="U36" s="75">
        <v>14.82</v>
      </c>
      <c r="V36" s="75">
        <v>15.05</v>
      </c>
      <c r="W36" s="75">
        <v>15.29</v>
      </c>
      <c r="X36" s="75">
        <v>15.53</v>
      </c>
      <c r="Y36" s="75">
        <v>15.77</v>
      </c>
      <c r="Z36" s="75">
        <v>16.03</v>
      </c>
      <c r="AA36" s="75">
        <v>16.29</v>
      </c>
      <c r="AB36" s="75">
        <v>16.559999999999999</v>
      </c>
      <c r="AC36" s="75">
        <v>16.84</v>
      </c>
      <c r="AD36" s="75">
        <v>17.13</v>
      </c>
      <c r="AE36" s="75">
        <v>17.43</v>
      </c>
      <c r="AF36" s="75">
        <v>17.739999999999998</v>
      </c>
      <c r="AG36" s="75">
        <v>18.059999999999999</v>
      </c>
      <c r="AH36" s="75">
        <v>18.399999999999999</v>
      </c>
      <c r="AI36" s="75">
        <v>18.75</v>
      </c>
      <c r="AJ36" s="75">
        <v>19.12</v>
      </c>
      <c r="AK36" s="75"/>
    </row>
    <row r="37" spans="1:37" x14ac:dyDescent="0.25">
      <c r="A37" s="74">
        <v>10</v>
      </c>
      <c r="B37" s="75">
        <v>11.3</v>
      </c>
      <c r="C37" s="75">
        <v>11.45</v>
      </c>
      <c r="D37" s="75">
        <v>11.61</v>
      </c>
      <c r="E37" s="75">
        <v>11.78</v>
      </c>
      <c r="F37" s="75">
        <v>11.94</v>
      </c>
      <c r="G37" s="75">
        <v>12.11</v>
      </c>
      <c r="H37" s="75">
        <v>12.29</v>
      </c>
      <c r="I37" s="75">
        <v>12.46</v>
      </c>
      <c r="J37" s="75">
        <v>12.64</v>
      </c>
      <c r="K37" s="75">
        <v>12.82</v>
      </c>
      <c r="L37" s="75">
        <v>13</v>
      </c>
      <c r="M37" s="75">
        <v>13.19</v>
      </c>
      <c r="N37" s="75">
        <v>13.38</v>
      </c>
      <c r="O37" s="75">
        <v>13.58</v>
      </c>
      <c r="P37" s="75">
        <v>13.78</v>
      </c>
      <c r="Q37" s="75">
        <v>13.98</v>
      </c>
      <c r="R37" s="75">
        <v>14.19</v>
      </c>
      <c r="S37" s="75">
        <v>14.4</v>
      </c>
      <c r="T37" s="75">
        <v>14.62</v>
      </c>
      <c r="U37" s="75">
        <v>14.84</v>
      </c>
      <c r="V37" s="75">
        <v>15.07</v>
      </c>
      <c r="W37" s="75">
        <v>15.31</v>
      </c>
      <c r="X37" s="75">
        <v>15.55</v>
      </c>
      <c r="Y37" s="75">
        <v>15.8</v>
      </c>
      <c r="Z37" s="75">
        <v>16.05</v>
      </c>
      <c r="AA37" s="75">
        <v>16.309999999999999</v>
      </c>
      <c r="AB37" s="75">
        <v>16.579999999999998</v>
      </c>
      <c r="AC37" s="75">
        <v>16.86</v>
      </c>
      <c r="AD37" s="75">
        <v>17.149999999999999</v>
      </c>
      <c r="AE37" s="75">
        <v>17.45</v>
      </c>
      <c r="AF37" s="75">
        <v>17.760000000000002</v>
      </c>
      <c r="AG37" s="75">
        <v>18.09</v>
      </c>
      <c r="AH37" s="75">
        <v>18.43</v>
      </c>
      <c r="AI37" s="75">
        <v>18.78</v>
      </c>
      <c r="AJ37" s="75">
        <v>19.149999999999999</v>
      </c>
      <c r="AK37" s="75"/>
    </row>
    <row r="38" spans="1:37" x14ac:dyDescent="0.25">
      <c r="A38" s="74">
        <v>11</v>
      </c>
      <c r="B38" s="75">
        <v>11.31</v>
      </c>
      <c r="C38" s="75">
        <v>11.47</v>
      </c>
      <c r="D38" s="75">
        <v>11.63</v>
      </c>
      <c r="E38" s="75">
        <v>11.79</v>
      </c>
      <c r="F38" s="75">
        <v>11.96</v>
      </c>
      <c r="G38" s="75">
        <v>12.13</v>
      </c>
      <c r="H38" s="75">
        <v>12.3</v>
      </c>
      <c r="I38" s="75">
        <v>12.47</v>
      </c>
      <c r="J38" s="75">
        <v>12.65</v>
      </c>
      <c r="K38" s="75">
        <v>12.83</v>
      </c>
      <c r="L38" s="75">
        <v>13.02</v>
      </c>
      <c r="M38" s="75">
        <v>13.21</v>
      </c>
      <c r="N38" s="75">
        <v>13.4</v>
      </c>
      <c r="O38" s="75">
        <v>13.59</v>
      </c>
      <c r="P38" s="75">
        <v>13.79</v>
      </c>
      <c r="Q38" s="75">
        <v>14</v>
      </c>
      <c r="R38" s="75">
        <v>14.21</v>
      </c>
      <c r="S38" s="75">
        <v>14.42</v>
      </c>
      <c r="T38" s="75">
        <v>14.64</v>
      </c>
      <c r="U38" s="75">
        <v>14.86</v>
      </c>
      <c r="V38" s="75">
        <v>15.09</v>
      </c>
      <c r="W38" s="75">
        <v>15.33</v>
      </c>
      <c r="X38" s="75">
        <v>15.57</v>
      </c>
      <c r="Y38" s="75">
        <v>15.82</v>
      </c>
      <c r="Z38" s="75">
        <v>16.07</v>
      </c>
      <c r="AA38" s="75">
        <v>16.34</v>
      </c>
      <c r="AB38" s="75">
        <v>16.61</v>
      </c>
      <c r="AC38" s="75">
        <v>16.89</v>
      </c>
      <c r="AD38" s="75">
        <v>17.18</v>
      </c>
      <c r="AE38" s="75">
        <v>17.48</v>
      </c>
      <c r="AF38" s="75">
        <v>17.79</v>
      </c>
      <c r="AG38" s="75">
        <v>18.12</v>
      </c>
      <c r="AH38" s="75">
        <v>18.46</v>
      </c>
      <c r="AI38" s="75">
        <v>18.809999999999999</v>
      </c>
      <c r="AJ38" s="75">
        <v>19.190000000000001</v>
      </c>
      <c r="AK38" s="75"/>
    </row>
    <row r="39" spans="1:37" x14ac:dyDescent="0.25">
      <c r="A39"/>
      <c r="B39"/>
    </row>
    <row r="40" spans="1:37" ht="27.65" customHeight="1" x14ac:dyDescent="0.25">
      <c r="A40"/>
      <c r="B40"/>
    </row>
    <row r="41" spans="1:37" x14ac:dyDescent="0.25">
      <c r="A41"/>
      <c r="B41"/>
    </row>
    <row r="42" spans="1:37" x14ac:dyDescent="0.25">
      <c r="A42"/>
      <c r="B42"/>
    </row>
    <row r="43" spans="1:37" x14ac:dyDescent="0.25">
      <c r="A43"/>
      <c r="B43"/>
    </row>
    <row r="44" spans="1:37" x14ac:dyDescent="0.25">
      <c r="A44"/>
      <c r="B44"/>
    </row>
    <row r="45" spans="1:37" x14ac:dyDescent="0.25">
      <c r="A45"/>
      <c r="B45"/>
    </row>
    <row r="46" spans="1:37" x14ac:dyDescent="0.25">
      <c r="A46"/>
      <c r="B46"/>
    </row>
    <row r="47" spans="1:37" x14ac:dyDescent="0.25">
      <c r="A47"/>
      <c r="B47"/>
    </row>
    <row r="48" spans="1:37"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sheetData>
  <sheetProtection algorithmName="SHA-512" hashValue="s5XSsu6zc9E7EQHPwvhjykUR2seVa2ozJOe79WjXtFc4CLef2P8NPYkOvV1BQc0+hCJ7VgIKJD0Ea6LocX2SDQ==" saltValue="g3OVOcTZajTPkNjGA4w0SA==" spinCount="100000" sheet="1" objects="1" scenarios="1"/>
  <conditionalFormatting sqref="B26:AK38">
    <cfRule type="expression" dxfId="457" priority="25" stopIfTrue="1">
      <formula>MOD(ROW(),2)=0</formula>
    </cfRule>
    <cfRule type="expression" dxfId="456" priority="26" stopIfTrue="1">
      <formula>MOD(ROW(),2)&lt;&gt;0</formula>
    </cfRule>
  </conditionalFormatting>
  <conditionalFormatting sqref="A26:A38">
    <cfRule type="expression" dxfId="455" priority="23" stopIfTrue="1">
      <formula>MOD(ROW(),2)=0</formula>
    </cfRule>
    <cfRule type="expression" dxfId="454" priority="24" stopIfTrue="1">
      <formula>MOD(ROW(),2)&lt;&gt;0</formula>
    </cfRule>
  </conditionalFormatting>
  <conditionalFormatting sqref="A6:A21">
    <cfRule type="expression" dxfId="453" priority="13" stopIfTrue="1">
      <formula>MOD(ROW(),2)=0</formula>
    </cfRule>
    <cfRule type="expression" dxfId="452" priority="14" stopIfTrue="1">
      <formula>MOD(ROW(),2)&lt;&gt;0</formula>
    </cfRule>
  </conditionalFormatting>
  <conditionalFormatting sqref="D6:AK21">
    <cfRule type="expression" dxfId="451" priority="15" stopIfTrue="1">
      <formula>MOD(ROW(),2)=0</formula>
    </cfRule>
    <cfRule type="expression" dxfId="450" priority="16" stopIfTrue="1">
      <formula>MOD(ROW(),2)&lt;&gt;0</formula>
    </cfRule>
  </conditionalFormatting>
  <conditionalFormatting sqref="B6:C16">
    <cfRule type="expression" dxfId="449" priority="9" stopIfTrue="1">
      <formula>MOD(ROW(),2)=0</formula>
    </cfRule>
    <cfRule type="expression" dxfId="448" priority="10" stopIfTrue="1">
      <formula>MOD(ROW(),2)&lt;&gt;0</formula>
    </cfRule>
  </conditionalFormatting>
  <conditionalFormatting sqref="B18:C18 B17">
    <cfRule type="expression" dxfId="447" priority="11" stopIfTrue="1">
      <formula>MOD(ROW(),2)=0</formula>
    </cfRule>
    <cfRule type="expression" dxfId="446" priority="12" stopIfTrue="1">
      <formula>MOD(ROW(),2)&lt;&gt;0</formula>
    </cfRule>
  </conditionalFormatting>
  <conditionalFormatting sqref="C17">
    <cfRule type="expression" dxfId="445" priority="7" stopIfTrue="1">
      <formula>MOD(ROW(),2)=0</formula>
    </cfRule>
    <cfRule type="expression" dxfId="444" priority="8" stopIfTrue="1">
      <formula>MOD(ROW(),2)&lt;&gt;0</formula>
    </cfRule>
  </conditionalFormatting>
  <conditionalFormatting sqref="B20:B21">
    <cfRule type="expression" dxfId="443" priority="3" stopIfTrue="1">
      <formula>MOD(ROW(),2)=0</formula>
    </cfRule>
    <cfRule type="expression" dxfId="442" priority="4" stopIfTrue="1">
      <formula>MOD(ROW(),2)&lt;&gt;0</formula>
    </cfRule>
  </conditionalFormatting>
  <conditionalFormatting sqref="C19:C21">
    <cfRule type="expression" dxfId="441" priority="5" stopIfTrue="1">
      <formula>MOD(ROW(),2)=0</formula>
    </cfRule>
    <cfRule type="expression" dxfId="440" priority="6" stopIfTrue="1">
      <formula>MOD(ROW(),2)&lt;&gt;0</formula>
    </cfRule>
  </conditionalFormatting>
  <conditionalFormatting sqref="B19">
    <cfRule type="expression" dxfId="439" priority="1" stopIfTrue="1">
      <formula>MOD(ROW(),2)=0</formula>
    </cfRule>
    <cfRule type="expression" dxfId="438" priority="2" stopIfTrue="1">
      <formula>MOD(ROW(),2)&lt;&gt;0</formula>
    </cfRule>
  </conditionalFormatting>
  <hyperlinks>
    <hyperlink ref="B24" location="Assumptions!A1" display="Assumptions" xr:uid="{ECB5549D-9262-4F1C-9D6E-49D448E58886}"/>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C00-000000000000}">
  <sheetPr codeName="Sheet115"/>
  <dimension ref="A1:K59"/>
  <sheetViews>
    <sheetView showGridLines="0" zoomScale="85" zoomScaleNormal="85" workbookViewId="0">
      <selection activeCell="A4" sqref="A4"/>
    </sheetView>
  </sheetViews>
  <sheetFormatPr defaultColWidth="10" defaultRowHeight="12.5" x14ac:dyDescent="0.25"/>
  <cols>
    <col min="1" max="1" width="31.6328125" style="28" customWidth="1"/>
    <col min="2" max="2" width="22.6328125" style="28" customWidth="1"/>
    <col min="3" max="3" width="10.36328125" style="28" customWidth="1"/>
    <col min="4" max="4" width="10" style="28" customWidth="1"/>
    <col min="5"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Scheme Pays AA - x-606</v>
      </c>
      <c r="B3" s="43"/>
      <c r="C3" s="43"/>
      <c r="D3" s="43"/>
      <c r="E3" s="43"/>
      <c r="F3" s="43"/>
      <c r="G3" s="43"/>
      <c r="H3" s="43"/>
      <c r="I3" s="43"/>
    </row>
    <row r="4" spans="1:11" x14ac:dyDescent="0.25">
      <c r="A4" s="45"/>
    </row>
    <row r="6" spans="1:11" ht="13" x14ac:dyDescent="0.3">
      <c r="A6" s="76" t="s">
        <v>606</v>
      </c>
      <c r="B6" s="78" t="s">
        <v>607</v>
      </c>
      <c r="C6" s="78"/>
      <c r="D6" s="109"/>
      <c r="E6" s="109"/>
      <c r="F6" s="109"/>
      <c r="G6" s="109"/>
      <c r="H6" s="109"/>
      <c r="I6" s="109"/>
    </row>
    <row r="7" spans="1:11" x14ac:dyDescent="0.25">
      <c r="A7" s="77" t="s">
        <v>273</v>
      </c>
      <c r="B7" s="79" t="s">
        <v>72</v>
      </c>
      <c r="C7" s="79"/>
      <c r="D7" s="109"/>
      <c r="E7" s="109"/>
      <c r="F7" s="109"/>
      <c r="G7" s="109"/>
      <c r="H7" s="109"/>
      <c r="I7" s="109"/>
    </row>
    <row r="8" spans="1:11" x14ac:dyDescent="0.25">
      <c r="A8" s="77" t="s">
        <v>274</v>
      </c>
      <c r="B8" s="79">
        <v>1987</v>
      </c>
      <c r="C8" s="79"/>
      <c r="D8" s="109"/>
      <c r="E8" s="109"/>
      <c r="F8" s="109"/>
      <c r="G8" s="109"/>
      <c r="H8" s="109"/>
      <c r="I8" s="109"/>
    </row>
    <row r="9" spans="1:11" x14ac:dyDescent="0.25">
      <c r="A9" s="77" t="s">
        <v>275</v>
      </c>
      <c r="B9" s="79" t="s">
        <v>520</v>
      </c>
      <c r="C9" s="79"/>
      <c r="D9" s="109"/>
      <c r="E9" s="109"/>
      <c r="F9" s="109"/>
      <c r="G9" s="109"/>
      <c r="H9" s="109"/>
      <c r="I9" s="109"/>
    </row>
    <row r="10" spans="1:11" ht="37.5" x14ac:dyDescent="0.25">
      <c r="A10" s="77" t="s">
        <v>6</v>
      </c>
      <c r="B10" s="79" t="s">
        <v>531</v>
      </c>
      <c r="C10" s="79"/>
      <c r="D10" s="109"/>
      <c r="E10" s="109"/>
      <c r="F10" s="109"/>
      <c r="G10" s="109"/>
      <c r="H10" s="109"/>
      <c r="I10" s="109"/>
    </row>
    <row r="11" spans="1:11" x14ac:dyDescent="0.25">
      <c r="A11" s="77" t="s">
        <v>276</v>
      </c>
      <c r="B11" s="79" t="s">
        <v>308</v>
      </c>
      <c r="C11" s="79"/>
      <c r="D11" s="109"/>
      <c r="E11" s="109"/>
      <c r="F11" s="109"/>
      <c r="G11" s="109"/>
      <c r="H11" s="109"/>
      <c r="I11" s="109"/>
    </row>
    <row r="12" spans="1:11" ht="25" x14ac:dyDescent="0.25">
      <c r="A12" s="77" t="s">
        <v>277</v>
      </c>
      <c r="B12" s="79" t="s">
        <v>402</v>
      </c>
      <c r="C12" s="79"/>
      <c r="D12" s="109"/>
      <c r="E12" s="109"/>
      <c r="F12" s="109"/>
      <c r="G12" s="109"/>
      <c r="H12" s="109"/>
      <c r="I12" s="109"/>
    </row>
    <row r="13" spans="1:11" x14ac:dyDescent="0.25">
      <c r="A13" s="77" t="s">
        <v>614</v>
      </c>
      <c r="B13" s="79">
        <v>2</v>
      </c>
      <c r="C13" s="79"/>
      <c r="D13" s="109"/>
      <c r="E13" s="109"/>
      <c r="F13" s="109"/>
      <c r="G13" s="109"/>
      <c r="H13" s="109"/>
      <c r="I13" s="109"/>
    </row>
    <row r="14" spans="1:11" x14ac:dyDescent="0.25">
      <c r="A14" s="77" t="s">
        <v>279</v>
      </c>
      <c r="B14" s="79">
        <v>606</v>
      </c>
      <c r="C14" s="79"/>
      <c r="D14" s="109"/>
      <c r="E14" s="109"/>
      <c r="F14" s="109"/>
      <c r="G14" s="109"/>
      <c r="H14" s="109"/>
      <c r="I14" s="109"/>
    </row>
    <row r="15" spans="1:11" x14ac:dyDescent="0.25">
      <c r="A15" s="77" t="s">
        <v>617</v>
      </c>
      <c r="B15" s="79">
        <v>606</v>
      </c>
      <c r="C15" s="79"/>
      <c r="D15" s="109"/>
      <c r="E15" s="109"/>
      <c r="F15" s="109"/>
      <c r="G15" s="109"/>
      <c r="H15" s="109"/>
      <c r="I15" s="109"/>
    </row>
    <row r="16" spans="1:11" x14ac:dyDescent="0.25">
      <c r="A16" s="77" t="s">
        <v>281</v>
      </c>
      <c r="B16" s="79" t="s">
        <v>538</v>
      </c>
      <c r="C16" s="79"/>
      <c r="D16" s="109"/>
      <c r="E16" s="109"/>
      <c r="F16" s="109"/>
      <c r="G16" s="109"/>
      <c r="H16" s="109"/>
      <c r="I16" s="109"/>
    </row>
    <row r="17" spans="1:9" x14ac:dyDescent="0.25">
      <c r="A17" s="77" t="s">
        <v>282</v>
      </c>
      <c r="B17" s="203"/>
      <c r="C17" s="203"/>
      <c r="D17" s="109"/>
      <c r="E17" s="109"/>
      <c r="F17" s="109"/>
      <c r="G17" s="109"/>
      <c r="H17" s="109"/>
      <c r="I17" s="109"/>
    </row>
    <row r="18" spans="1:9" x14ac:dyDescent="0.25">
      <c r="A18" s="77" t="s">
        <v>283</v>
      </c>
      <c r="B18" s="142">
        <v>45135</v>
      </c>
      <c r="C18" s="79"/>
      <c r="D18" s="109"/>
      <c r="E18" s="109"/>
      <c r="F18" s="109"/>
      <c r="G18" s="109"/>
      <c r="H18" s="109"/>
      <c r="I18" s="109"/>
    </row>
    <row r="19" spans="1:9" x14ac:dyDescent="0.25">
      <c r="A19" s="77" t="s">
        <v>284</v>
      </c>
      <c r="B19" s="142">
        <v>45135</v>
      </c>
      <c r="C19" s="79"/>
      <c r="D19" s="109"/>
      <c r="E19" s="109"/>
      <c r="F19" s="109"/>
      <c r="G19" s="109"/>
      <c r="H19" s="109"/>
      <c r="I19" s="109"/>
    </row>
    <row r="20" spans="1:9" x14ac:dyDescent="0.25">
      <c r="A20" s="77" t="s">
        <v>285</v>
      </c>
      <c r="B20" s="79" t="s">
        <v>293</v>
      </c>
      <c r="C20" s="79"/>
      <c r="D20" s="109"/>
      <c r="E20" s="109"/>
      <c r="F20" s="109"/>
      <c r="G20" s="109"/>
      <c r="H20" s="109"/>
      <c r="I20" s="109"/>
    </row>
    <row r="21" spans="1:9" x14ac:dyDescent="0.25">
      <c r="A21" s="77" t="s">
        <v>689</v>
      </c>
      <c r="B21" s="79" t="s">
        <v>294</v>
      </c>
      <c r="C21" s="79"/>
      <c r="D21" s="109"/>
      <c r="E21" s="109"/>
      <c r="F21" s="109"/>
      <c r="G21" s="109"/>
      <c r="H21" s="109"/>
      <c r="I21" s="109"/>
    </row>
    <row r="23" spans="1:9" x14ac:dyDescent="0.25">
      <c r="B23" s="84" t="str">
        <f>HYPERLINK("#'Factor List'!A1","Back to Factor List")</f>
        <v>Back to Factor List</v>
      </c>
    </row>
    <row r="24" spans="1:9" x14ac:dyDescent="0.25">
      <c r="B24" s="84" t="str">
        <f>HYPERLINK("#'Assumptions'!A1","Assumptions")</f>
        <v>Assumptions</v>
      </c>
    </row>
    <row r="26" spans="1:9" ht="13" x14ac:dyDescent="0.25">
      <c r="A26" s="73" t="s">
        <v>711</v>
      </c>
      <c r="B26" s="73">
        <v>48</v>
      </c>
      <c r="C26" s="73">
        <v>49</v>
      </c>
      <c r="D26" s="73">
        <v>50</v>
      </c>
      <c r="E26" s="73">
        <v>51</v>
      </c>
      <c r="F26" s="73">
        <v>52</v>
      </c>
      <c r="G26" s="73">
        <v>53</v>
      </c>
      <c r="H26" s="73">
        <v>54</v>
      </c>
      <c r="I26" s="73">
        <v>55</v>
      </c>
    </row>
    <row r="27" spans="1:9" x14ac:dyDescent="0.25">
      <c r="A27" s="74">
        <v>0</v>
      </c>
      <c r="B27" s="75">
        <v>6.12</v>
      </c>
      <c r="C27" s="75">
        <v>5.34</v>
      </c>
      <c r="D27" s="75">
        <v>4.53</v>
      </c>
      <c r="E27" s="75">
        <v>3.7</v>
      </c>
      <c r="F27" s="75">
        <v>2.83</v>
      </c>
      <c r="G27" s="75">
        <v>1.92</v>
      </c>
      <c r="H27" s="75">
        <v>0.98</v>
      </c>
      <c r="I27" s="75">
        <v>0</v>
      </c>
    </row>
    <row r="28" spans="1:9" x14ac:dyDescent="0.25">
      <c r="A28" s="74">
        <v>1</v>
      </c>
      <c r="B28" s="75">
        <v>6.05</v>
      </c>
      <c r="C28" s="75">
        <v>5.27</v>
      </c>
      <c r="D28" s="75">
        <v>4.46</v>
      </c>
      <c r="E28" s="75">
        <v>3.62</v>
      </c>
      <c r="F28" s="75">
        <v>2.75</v>
      </c>
      <c r="G28" s="75">
        <v>1.84</v>
      </c>
      <c r="H28" s="75">
        <v>0.9</v>
      </c>
      <c r="I28" s="75"/>
    </row>
    <row r="29" spans="1:9" x14ac:dyDescent="0.25">
      <c r="A29" s="74">
        <v>2</v>
      </c>
      <c r="B29" s="75">
        <v>5.99</v>
      </c>
      <c r="C29" s="75">
        <v>5.21</v>
      </c>
      <c r="D29" s="75">
        <v>4.3899999999999997</v>
      </c>
      <c r="E29" s="75">
        <v>3.55</v>
      </c>
      <c r="F29" s="75">
        <v>2.68</v>
      </c>
      <c r="G29" s="75">
        <v>1.76</v>
      </c>
      <c r="H29" s="75">
        <v>0.82</v>
      </c>
      <c r="I29" s="75"/>
    </row>
    <row r="30" spans="1:9" x14ac:dyDescent="0.25">
      <c r="A30" s="74">
        <v>3</v>
      </c>
      <c r="B30" s="75">
        <v>5.92</v>
      </c>
      <c r="C30" s="75">
        <v>5.14</v>
      </c>
      <c r="D30" s="75">
        <v>4.32</v>
      </c>
      <c r="E30" s="75">
        <v>3.48</v>
      </c>
      <c r="F30" s="75">
        <v>2.6</v>
      </c>
      <c r="G30" s="75">
        <v>1.69</v>
      </c>
      <c r="H30" s="75">
        <v>0.74</v>
      </c>
      <c r="I30" s="75"/>
    </row>
    <row r="31" spans="1:9" x14ac:dyDescent="0.25">
      <c r="A31" s="74">
        <v>4</v>
      </c>
      <c r="B31" s="75">
        <v>5.86</v>
      </c>
      <c r="C31" s="75">
        <v>5.07</v>
      </c>
      <c r="D31" s="75">
        <v>4.26</v>
      </c>
      <c r="E31" s="75">
        <v>3.41</v>
      </c>
      <c r="F31" s="75">
        <v>2.5299999999999998</v>
      </c>
      <c r="G31" s="75">
        <v>1.61</v>
      </c>
      <c r="H31" s="75">
        <v>0.65</v>
      </c>
      <c r="I31" s="75"/>
    </row>
    <row r="32" spans="1:9" x14ac:dyDescent="0.25">
      <c r="A32" s="74">
        <v>5</v>
      </c>
      <c r="B32" s="75">
        <v>5.79</v>
      </c>
      <c r="C32" s="75">
        <v>5</v>
      </c>
      <c r="D32" s="75">
        <v>4.1900000000000004</v>
      </c>
      <c r="E32" s="75">
        <v>3.33</v>
      </c>
      <c r="F32" s="75">
        <v>2.4500000000000002</v>
      </c>
      <c r="G32" s="75">
        <v>1.53</v>
      </c>
      <c r="H32" s="75">
        <v>0.56999999999999995</v>
      </c>
      <c r="I32" s="75"/>
    </row>
    <row r="33" spans="1:9" x14ac:dyDescent="0.25">
      <c r="A33" s="74">
        <v>6</v>
      </c>
      <c r="B33" s="75">
        <v>5.73</v>
      </c>
      <c r="C33" s="75">
        <v>4.9400000000000004</v>
      </c>
      <c r="D33" s="75">
        <v>4.12</v>
      </c>
      <c r="E33" s="75">
        <v>3.26</v>
      </c>
      <c r="F33" s="75">
        <v>2.37</v>
      </c>
      <c r="G33" s="75">
        <v>1.45</v>
      </c>
      <c r="H33" s="75">
        <v>0.49</v>
      </c>
      <c r="I33" s="75"/>
    </row>
    <row r="34" spans="1:9" x14ac:dyDescent="0.25">
      <c r="A34" s="74">
        <v>7</v>
      </c>
      <c r="B34" s="75">
        <v>5.66</v>
      </c>
      <c r="C34" s="75">
        <v>4.87</v>
      </c>
      <c r="D34" s="75">
        <v>4.05</v>
      </c>
      <c r="E34" s="75">
        <v>3.19</v>
      </c>
      <c r="F34" s="75">
        <v>2.2999999999999998</v>
      </c>
      <c r="G34" s="75">
        <v>1.37</v>
      </c>
      <c r="H34" s="75">
        <v>0.41</v>
      </c>
      <c r="I34" s="75"/>
    </row>
    <row r="35" spans="1:9" x14ac:dyDescent="0.25">
      <c r="A35" s="74">
        <v>8</v>
      </c>
      <c r="B35" s="75">
        <v>5.6</v>
      </c>
      <c r="C35" s="75">
        <v>4.8</v>
      </c>
      <c r="D35" s="75">
        <v>3.98</v>
      </c>
      <c r="E35" s="75">
        <v>3.12</v>
      </c>
      <c r="F35" s="75">
        <v>2.2200000000000002</v>
      </c>
      <c r="G35" s="75">
        <v>1.29</v>
      </c>
      <c r="H35" s="75">
        <v>0.33</v>
      </c>
      <c r="I35" s="75"/>
    </row>
    <row r="36" spans="1:9" x14ac:dyDescent="0.25">
      <c r="A36" s="74">
        <v>9</v>
      </c>
      <c r="B36" s="75">
        <v>5.53</v>
      </c>
      <c r="C36" s="75">
        <v>4.74</v>
      </c>
      <c r="D36" s="75">
        <v>3.91</v>
      </c>
      <c r="E36" s="75">
        <v>3.04</v>
      </c>
      <c r="F36" s="75">
        <v>2.15</v>
      </c>
      <c r="G36" s="75">
        <v>1.22</v>
      </c>
      <c r="H36" s="75">
        <v>0.25</v>
      </c>
      <c r="I36" s="75"/>
    </row>
    <row r="37" spans="1:9" x14ac:dyDescent="0.25">
      <c r="A37" s="74">
        <v>10</v>
      </c>
      <c r="B37" s="75">
        <v>5.47</v>
      </c>
      <c r="C37" s="75">
        <v>4.67</v>
      </c>
      <c r="D37" s="75">
        <v>3.84</v>
      </c>
      <c r="E37" s="75">
        <v>2.97</v>
      </c>
      <c r="F37" s="75">
        <v>2.0699999999999998</v>
      </c>
      <c r="G37" s="75">
        <v>1.1399999999999999</v>
      </c>
      <c r="H37" s="75">
        <v>0.16</v>
      </c>
      <c r="I37" s="75"/>
    </row>
    <row r="38" spans="1:9" x14ac:dyDescent="0.25">
      <c r="A38" s="74">
        <v>11</v>
      </c>
      <c r="B38" s="75">
        <v>5.4</v>
      </c>
      <c r="C38" s="75">
        <v>4.5999999999999996</v>
      </c>
      <c r="D38" s="75">
        <v>3.77</v>
      </c>
      <c r="E38" s="75">
        <v>2.9</v>
      </c>
      <c r="F38" s="75">
        <v>2</v>
      </c>
      <c r="G38" s="75">
        <v>1.06</v>
      </c>
      <c r="H38" s="75">
        <v>0.08</v>
      </c>
      <c r="I38" s="75"/>
    </row>
    <row r="39" spans="1:9" x14ac:dyDescent="0.25">
      <c r="A39"/>
      <c r="B39"/>
    </row>
    <row r="40" spans="1:9" ht="27.65" customHeight="1" x14ac:dyDescent="0.25">
      <c r="A40"/>
      <c r="B40"/>
    </row>
    <row r="41" spans="1:9" x14ac:dyDescent="0.25">
      <c r="A41"/>
      <c r="B41"/>
    </row>
    <row r="42" spans="1:9" x14ac:dyDescent="0.25">
      <c r="A42"/>
      <c r="B42"/>
    </row>
    <row r="43" spans="1:9" x14ac:dyDescent="0.25">
      <c r="A43"/>
      <c r="B43"/>
    </row>
    <row r="44" spans="1:9" x14ac:dyDescent="0.25">
      <c r="A44"/>
      <c r="B44"/>
    </row>
    <row r="45" spans="1:9" x14ac:dyDescent="0.25">
      <c r="A45"/>
      <c r="B45"/>
    </row>
    <row r="46" spans="1:9" x14ac:dyDescent="0.25">
      <c r="A46"/>
      <c r="B46"/>
    </row>
    <row r="47" spans="1:9" x14ac:dyDescent="0.25">
      <c r="A47"/>
      <c r="B47"/>
    </row>
    <row r="48" spans="1:9"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sheetData>
  <sheetProtection algorithmName="SHA-512" hashValue="2eiaGNM45FWYXS1wZkR3wNLNZUX+Ay9K5nHqNsPqntGTVeAaWj/d+KDqmw6HIezo+s1Ez9qw4mTgxmWdLlmhKQ==" saltValue="3Aa1DYWuW/NU6q1vWhi5CQ==" spinCount="100000" sheet="1" objects="1" scenarios="1"/>
  <conditionalFormatting sqref="A26:A38">
    <cfRule type="expression" dxfId="437" priority="23" stopIfTrue="1">
      <formula>MOD(ROW(),2)=0</formula>
    </cfRule>
    <cfRule type="expression" dxfId="436" priority="24" stopIfTrue="1">
      <formula>MOD(ROW(),2)&lt;&gt;0</formula>
    </cfRule>
  </conditionalFormatting>
  <conditionalFormatting sqref="B26:I38">
    <cfRule type="expression" dxfId="435" priority="25" stopIfTrue="1">
      <formula>MOD(ROW(),2)=0</formula>
    </cfRule>
    <cfRule type="expression" dxfId="434" priority="26" stopIfTrue="1">
      <formula>MOD(ROW(),2)&lt;&gt;0</formula>
    </cfRule>
  </conditionalFormatting>
  <conditionalFormatting sqref="A6:A21">
    <cfRule type="expression" dxfId="433" priority="13" stopIfTrue="1">
      <formula>MOD(ROW(),2)=0</formula>
    </cfRule>
    <cfRule type="expression" dxfId="432" priority="14" stopIfTrue="1">
      <formula>MOD(ROW(),2)&lt;&gt;0</formula>
    </cfRule>
  </conditionalFormatting>
  <conditionalFormatting sqref="D6:I21">
    <cfRule type="expression" dxfId="431" priority="15" stopIfTrue="1">
      <formula>MOD(ROW(),2)=0</formula>
    </cfRule>
    <cfRule type="expression" dxfId="430" priority="16" stopIfTrue="1">
      <formula>MOD(ROW(),2)&lt;&gt;0</formula>
    </cfRule>
  </conditionalFormatting>
  <conditionalFormatting sqref="B6:C16">
    <cfRule type="expression" dxfId="429" priority="9" stopIfTrue="1">
      <formula>MOD(ROW(),2)=0</formula>
    </cfRule>
    <cfRule type="expression" dxfId="428" priority="10" stopIfTrue="1">
      <formula>MOD(ROW(),2)&lt;&gt;0</formula>
    </cfRule>
  </conditionalFormatting>
  <conditionalFormatting sqref="B18:C18 B17">
    <cfRule type="expression" dxfId="427" priority="11" stopIfTrue="1">
      <formula>MOD(ROW(),2)=0</formula>
    </cfRule>
    <cfRule type="expression" dxfId="426" priority="12" stopIfTrue="1">
      <formula>MOD(ROW(),2)&lt;&gt;0</formula>
    </cfRule>
  </conditionalFormatting>
  <conditionalFormatting sqref="C17">
    <cfRule type="expression" dxfId="425" priority="7" stopIfTrue="1">
      <formula>MOD(ROW(),2)=0</formula>
    </cfRule>
    <cfRule type="expression" dxfId="424" priority="8" stopIfTrue="1">
      <formula>MOD(ROW(),2)&lt;&gt;0</formula>
    </cfRule>
  </conditionalFormatting>
  <conditionalFormatting sqref="B20:B21">
    <cfRule type="expression" dxfId="423" priority="3" stopIfTrue="1">
      <formula>MOD(ROW(),2)=0</formula>
    </cfRule>
    <cfRule type="expression" dxfId="422" priority="4" stopIfTrue="1">
      <formula>MOD(ROW(),2)&lt;&gt;0</formula>
    </cfRule>
  </conditionalFormatting>
  <conditionalFormatting sqref="C19:C21">
    <cfRule type="expression" dxfId="421" priority="5" stopIfTrue="1">
      <formula>MOD(ROW(),2)=0</formula>
    </cfRule>
    <cfRule type="expression" dxfId="420" priority="6" stopIfTrue="1">
      <formula>MOD(ROW(),2)&lt;&gt;0</formula>
    </cfRule>
  </conditionalFormatting>
  <conditionalFormatting sqref="B19">
    <cfRule type="expression" dxfId="419" priority="1" stopIfTrue="1">
      <formula>MOD(ROW(),2)=0</formula>
    </cfRule>
    <cfRule type="expression" dxfId="418" priority="2" stopIfTrue="1">
      <formula>MOD(ROW(),2)&lt;&gt;0</formula>
    </cfRule>
  </conditionalFormatting>
  <hyperlinks>
    <hyperlink ref="B24" location="Assumptions!A1" display="Assumptions" xr:uid="{8DFE250D-826B-4D98-BEAE-E41C60A44939}"/>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D00-000000000000}">
  <sheetPr codeName="Sheet116"/>
  <dimension ref="A1:AF59"/>
  <sheetViews>
    <sheetView showGridLines="0" zoomScale="85" zoomScaleNormal="85" workbookViewId="0">
      <selection activeCell="A4" sqref="A4"/>
    </sheetView>
  </sheetViews>
  <sheetFormatPr defaultColWidth="10" defaultRowHeight="12.5" x14ac:dyDescent="0.25"/>
  <cols>
    <col min="1" max="1" width="31.6328125" style="28" customWidth="1"/>
    <col min="2" max="2" width="22.6328125" style="28" customWidth="1"/>
    <col min="3" max="3" width="10.36328125" style="28" customWidth="1"/>
    <col min="4" max="4" width="10" style="28" customWidth="1"/>
    <col min="5" max="16384" width="10" style="28"/>
  </cols>
  <sheetData>
    <row r="1" spans="1:32" ht="20" x14ac:dyDescent="0.4">
      <c r="A1" s="40" t="s">
        <v>0</v>
      </c>
      <c r="B1" s="41"/>
      <c r="C1" s="41"/>
      <c r="D1" s="41"/>
      <c r="E1" s="41"/>
      <c r="F1" s="41"/>
      <c r="G1" s="41"/>
      <c r="H1" s="41"/>
      <c r="I1" s="41"/>
      <c r="K1" s="84"/>
    </row>
    <row r="2" spans="1:32" ht="15.5" x14ac:dyDescent="0.35">
      <c r="A2" s="42" t="str">
        <f>IF(title="&gt; Enter workbook title here","Enter workbook title in Cover sheet",title)</f>
        <v>Police_S - Consolidated Factor Spreadsheet</v>
      </c>
      <c r="B2" s="43"/>
      <c r="C2" s="43"/>
      <c r="D2" s="43"/>
      <c r="E2" s="43"/>
      <c r="F2" s="43"/>
      <c r="G2" s="43"/>
      <c r="H2" s="43"/>
      <c r="I2" s="43"/>
    </row>
    <row r="3" spans="1:32" ht="15.5" x14ac:dyDescent="0.35">
      <c r="A3" s="156" t="str">
        <f>TABLE_FACTOR_TYPE_1&amp;" - x-"&amp;TABLE_SERIES_NUMBER_1</f>
        <v>Scheme Pays AA - x-607</v>
      </c>
      <c r="B3" s="43"/>
      <c r="C3" s="43"/>
      <c r="D3" s="43"/>
      <c r="E3" s="43"/>
      <c r="F3" s="43"/>
      <c r="G3" s="43"/>
      <c r="H3" s="43"/>
      <c r="I3" s="43"/>
    </row>
    <row r="4" spans="1:32" x14ac:dyDescent="0.25">
      <c r="A4" s="45"/>
    </row>
    <row r="6" spans="1:32" ht="13" x14ac:dyDescent="0.3">
      <c r="A6" s="76" t="s">
        <v>606</v>
      </c>
      <c r="B6" s="78" t="s">
        <v>607</v>
      </c>
      <c r="C6" s="78"/>
      <c r="D6" s="109"/>
      <c r="E6" s="109"/>
      <c r="F6" s="109"/>
      <c r="G6" s="109"/>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row>
    <row r="7" spans="1:32" x14ac:dyDescent="0.25">
      <c r="A7" s="77" t="s">
        <v>273</v>
      </c>
      <c r="B7" s="79" t="s">
        <v>72</v>
      </c>
      <c r="C7" s="79"/>
      <c r="D7" s="109"/>
      <c r="E7" s="109"/>
      <c r="F7" s="109"/>
      <c r="G7" s="109"/>
      <c r="H7" s="109"/>
      <c r="I7" s="109"/>
      <c r="J7" s="109"/>
      <c r="K7" s="109"/>
      <c r="L7" s="109"/>
      <c r="M7" s="109"/>
      <c r="N7" s="109"/>
      <c r="O7" s="109"/>
      <c r="P7" s="109"/>
      <c r="Q7" s="109"/>
      <c r="R7" s="109"/>
      <c r="S7" s="109"/>
      <c r="T7" s="109"/>
      <c r="U7" s="109"/>
      <c r="V7" s="109"/>
      <c r="W7" s="109"/>
      <c r="X7" s="109"/>
      <c r="Y7" s="109"/>
      <c r="Z7" s="109"/>
      <c r="AA7" s="109"/>
      <c r="AB7" s="109"/>
      <c r="AC7" s="109"/>
      <c r="AD7" s="109"/>
      <c r="AE7" s="109"/>
      <c r="AF7" s="109"/>
    </row>
    <row r="8" spans="1:32" x14ac:dyDescent="0.25">
      <c r="A8" s="77" t="s">
        <v>274</v>
      </c>
      <c r="B8" s="79">
        <v>1987</v>
      </c>
      <c r="C8" s="79"/>
      <c r="D8" s="109"/>
      <c r="E8" s="109"/>
      <c r="F8" s="109"/>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row>
    <row r="9" spans="1:32" x14ac:dyDescent="0.25">
      <c r="A9" s="77" t="s">
        <v>275</v>
      </c>
      <c r="B9" s="79" t="s">
        <v>520</v>
      </c>
      <c r="C9" s="79"/>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row>
    <row r="10" spans="1:32" ht="37.5" x14ac:dyDescent="0.25">
      <c r="A10" s="77" t="s">
        <v>6</v>
      </c>
      <c r="B10" s="79" t="s">
        <v>534</v>
      </c>
      <c r="C10" s="7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row>
    <row r="11" spans="1:32" x14ac:dyDescent="0.25">
      <c r="A11" s="77" t="s">
        <v>276</v>
      </c>
      <c r="B11" s="79" t="s">
        <v>308</v>
      </c>
      <c r="C11" s="7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row>
    <row r="12" spans="1:32" ht="25" x14ac:dyDescent="0.25">
      <c r="A12" s="77" t="s">
        <v>277</v>
      </c>
      <c r="B12" s="79" t="s">
        <v>402</v>
      </c>
      <c r="C12" s="7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row>
    <row r="13" spans="1:32" x14ac:dyDescent="0.25">
      <c r="A13" s="77" t="s">
        <v>614</v>
      </c>
      <c r="B13" s="79">
        <v>2</v>
      </c>
      <c r="C13" s="79"/>
      <c r="D13" s="109"/>
      <c r="E13" s="109"/>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row>
    <row r="14" spans="1:32" x14ac:dyDescent="0.25">
      <c r="A14" s="77" t="s">
        <v>279</v>
      </c>
      <c r="B14" s="79">
        <v>607</v>
      </c>
      <c r="C14" s="79"/>
      <c r="D14" s="109"/>
      <c r="E14" s="109"/>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row>
    <row r="15" spans="1:32" x14ac:dyDescent="0.25">
      <c r="A15" s="77" t="s">
        <v>617</v>
      </c>
      <c r="B15" s="79">
        <v>607</v>
      </c>
      <c r="C15" s="79"/>
      <c r="D15" s="109"/>
      <c r="E15" s="109"/>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row>
    <row r="16" spans="1:32" x14ac:dyDescent="0.25">
      <c r="A16" s="77" t="s">
        <v>281</v>
      </c>
      <c r="B16" s="79" t="s">
        <v>540</v>
      </c>
      <c r="C16" s="7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row>
    <row r="17" spans="1:32" x14ac:dyDescent="0.25">
      <c r="A17" s="77" t="s">
        <v>282</v>
      </c>
      <c r="B17" s="203"/>
      <c r="C17" s="203"/>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row>
    <row r="18" spans="1:32" x14ac:dyDescent="0.25">
      <c r="A18" s="77" t="s">
        <v>283</v>
      </c>
      <c r="B18" s="142">
        <v>45135</v>
      </c>
      <c r="C18" s="79"/>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row>
    <row r="19" spans="1:32" x14ac:dyDescent="0.25">
      <c r="A19" s="77" t="s">
        <v>284</v>
      </c>
      <c r="B19" s="142">
        <v>45135</v>
      </c>
      <c r="C19" s="7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row>
    <row r="20" spans="1:32" x14ac:dyDescent="0.25">
      <c r="A20" s="77" t="s">
        <v>285</v>
      </c>
      <c r="B20" s="79" t="s">
        <v>293</v>
      </c>
      <c r="C20" s="79"/>
      <c r="D20" s="109"/>
      <c r="E20" s="109"/>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row>
    <row r="21" spans="1:32" x14ac:dyDescent="0.25">
      <c r="A21" s="77" t="s">
        <v>689</v>
      </c>
      <c r="B21" s="79" t="s">
        <v>294</v>
      </c>
      <c r="C21" s="79"/>
      <c r="D21" s="109"/>
      <c r="E21" s="109"/>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row>
    <row r="23" spans="1:32" x14ac:dyDescent="0.25">
      <c r="B23" s="84" t="str">
        <f>HYPERLINK("#'Factor List'!A1","Back to Factor List")</f>
        <v>Back to Factor List</v>
      </c>
    </row>
    <row r="24" spans="1:32" x14ac:dyDescent="0.25">
      <c r="B24" s="84" t="str">
        <f>HYPERLINK("#'Assumptions'!A1","Assumptions")</f>
        <v>Assumptions</v>
      </c>
    </row>
    <row r="26" spans="1:32" ht="13" x14ac:dyDescent="0.25">
      <c r="A26" s="73" t="s">
        <v>711</v>
      </c>
      <c r="B26" s="73">
        <v>25</v>
      </c>
      <c r="C26" s="73">
        <v>26</v>
      </c>
      <c r="D26" s="73">
        <v>27</v>
      </c>
      <c r="E26" s="73">
        <v>28</v>
      </c>
      <c r="F26" s="73">
        <v>29</v>
      </c>
      <c r="G26" s="73">
        <v>30</v>
      </c>
      <c r="H26" s="73">
        <v>31</v>
      </c>
      <c r="I26" s="73">
        <v>32</v>
      </c>
      <c r="J26" s="73">
        <v>33</v>
      </c>
      <c r="K26" s="73">
        <v>34</v>
      </c>
      <c r="L26" s="73">
        <v>35</v>
      </c>
      <c r="M26" s="73">
        <v>36</v>
      </c>
      <c r="N26" s="73">
        <v>37</v>
      </c>
      <c r="O26" s="73">
        <v>38</v>
      </c>
      <c r="P26" s="73">
        <v>39</v>
      </c>
      <c r="Q26" s="73">
        <v>40</v>
      </c>
      <c r="R26" s="73">
        <v>41</v>
      </c>
      <c r="S26" s="73">
        <v>42</v>
      </c>
      <c r="T26" s="73">
        <v>43</v>
      </c>
      <c r="U26" s="73">
        <v>44</v>
      </c>
      <c r="V26" s="73">
        <v>45</v>
      </c>
      <c r="W26" s="73">
        <v>46</v>
      </c>
      <c r="X26" s="73">
        <v>47</v>
      </c>
      <c r="Y26" s="73">
        <v>48</v>
      </c>
      <c r="Z26" s="73">
        <v>49</v>
      </c>
      <c r="AA26" s="73">
        <v>50</v>
      </c>
      <c r="AB26" s="73">
        <v>51</v>
      </c>
      <c r="AC26" s="73">
        <v>52</v>
      </c>
      <c r="AD26" s="73">
        <v>53</v>
      </c>
      <c r="AE26" s="73">
        <v>54</v>
      </c>
      <c r="AF26" s="73">
        <v>55</v>
      </c>
    </row>
    <row r="27" spans="1:32" x14ac:dyDescent="0.25">
      <c r="A27" s="74">
        <v>0</v>
      </c>
      <c r="B27" s="75">
        <v>18.010000000000002</v>
      </c>
      <c r="C27" s="75">
        <v>17.670000000000002</v>
      </c>
      <c r="D27" s="75">
        <v>17.309999999999999</v>
      </c>
      <c r="E27" s="75">
        <v>16.95</v>
      </c>
      <c r="F27" s="75">
        <v>16.57</v>
      </c>
      <c r="G27" s="75">
        <v>16.18</v>
      </c>
      <c r="H27" s="75">
        <v>15.77</v>
      </c>
      <c r="I27" s="75">
        <v>15.35</v>
      </c>
      <c r="J27" s="75">
        <v>14.92</v>
      </c>
      <c r="K27" s="75">
        <v>14.47</v>
      </c>
      <c r="L27" s="75">
        <v>14</v>
      </c>
      <c r="M27" s="75">
        <v>13.52</v>
      </c>
      <c r="N27" s="75">
        <v>13.01</v>
      </c>
      <c r="O27" s="75">
        <v>12.49</v>
      </c>
      <c r="P27" s="75">
        <v>11.95</v>
      </c>
      <c r="Q27" s="75">
        <v>11.4</v>
      </c>
      <c r="R27" s="75">
        <v>10.82</v>
      </c>
      <c r="S27" s="75">
        <v>10.220000000000001</v>
      </c>
      <c r="T27" s="75">
        <v>9.59</v>
      </c>
      <c r="U27" s="75">
        <v>8.9499999999999993</v>
      </c>
      <c r="V27" s="75">
        <v>8.2799999999999994</v>
      </c>
      <c r="W27" s="75">
        <v>7.58</v>
      </c>
      <c r="X27" s="75">
        <v>6.86</v>
      </c>
      <c r="Y27" s="75">
        <v>6.12</v>
      </c>
      <c r="Z27" s="75">
        <v>5.34</v>
      </c>
      <c r="AA27" s="75">
        <v>4.53</v>
      </c>
      <c r="AB27" s="75">
        <v>3.7</v>
      </c>
      <c r="AC27" s="75">
        <v>2.83</v>
      </c>
      <c r="AD27" s="75">
        <v>1.92</v>
      </c>
      <c r="AE27" s="75">
        <v>0.98</v>
      </c>
      <c r="AF27" s="75">
        <v>0</v>
      </c>
    </row>
    <row r="28" spans="1:32" x14ac:dyDescent="0.25">
      <c r="A28" s="74">
        <v>1</v>
      </c>
      <c r="B28" s="75">
        <v>17.98</v>
      </c>
      <c r="C28" s="75">
        <v>17.64</v>
      </c>
      <c r="D28" s="75">
        <v>17.28</v>
      </c>
      <c r="E28" s="75">
        <v>16.920000000000002</v>
      </c>
      <c r="F28" s="75">
        <v>16.54</v>
      </c>
      <c r="G28" s="75">
        <v>16.14</v>
      </c>
      <c r="H28" s="75">
        <v>15.74</v>
      </c>
      <c r="I28" s="75">
        <v>15.32</v>
      </c>
      <c r="J28" s="75">
        <v>14.88</v>
      </c>
      <c r="K28" s="75">
        <v>14.43</v>
      </c>
      <c r="L28" s="75">
        <v>13.96</v>
      </c>
      <c r="M28" s="75">
        <v>13.47</v>
      </c>
      <c r="N28" s="75">
        <v>12.97</v>
      </c>
      <c r="O28" s="75">
        <v>12.45</v>
      </c>
      <c r="P28" s="75">
        <v>11.91</v>
      </c>
      <c r="Q28" s="75">
        <v>11.35</v>
      </c>
      <c r="R28" s="75">
        <v>10.77</v>
      </c>
      <c r="S28" s="75">
        <v>10.16</v>
      </c>
      <c r="T28" s="75">
        <v>9.5399999999999991</v>
      </c>
      <c r="U28" s="75">
        <v>8.89</v>
      </c>
      <c r="V28" s="75">
        <v>8.2200000000000006</v>
      </c>
      <c r="W28" s="75">
        <v>7.52</v>
      </c>
      <c r="X28" s="75">
        <v>6.8</v>
      </c>
      <c r="Y28" s="75">
        <v>6.05</v>
      </c>
      <c r="Z28" s="75">
        <v>5.27</v>
      </c>
      <c r="AA28" s="75">
        <v>4.46</v>
      </c>
      <c r="AB28" s="75">
        <v>3.62</v>
      </c>
      <c r="AC28" s="75">
        <v>2.75</v>
      </c>
      <c r="AD28" s="75">
        <v>1.84</v>
      </c>
      <c r="AE28" s="75">
        <v>0.9</v>
      </c>
      <c r="AF28" s="75"/>
    </row>
    <row r="29" spans="1:32" x14ac:dyDescent="0.25">
      <c r="A29" s="74">
        <v>2</v>
      </c>
      <c r="B29" s="75">
        <v>17.95</v>
      </c>
      <c r="C29" s="75">
        <v>17.61</v>
      </c>
      <c r="D29" s="75">
        <v>17.25</v>
      </c>
      <c r="E29" s="75">
        <v>16.89</v>
      </c>
      <c r="F29" s="75">
        <v>16.5</v>
      </c>
      <c r="G29" s="75">
        <v>16.11</v>
      </c>
      <c r="H29" s="75">
        <v>15.7</v>
      </c>
      <c r="I29" s="75">
        <v>15.28</v>
      </c>
      <c r="J29" s="75">
        <v>14.84</v>
      </c>
      <c r="K29" s="75">
        <v>14.39</v>
      </c>
      <c r="L29" s="75">
        <v>13.92</v>
      </c>
      <c r="M29" s="75">
        <v>13.43</v>
      </c>
      <c r="N29" s="75">
        <v>12.93</v>
      </c>
      <c r="O29" s="75">
        <v>12.4</v>
      </c>
      <c r="P29" s="75">
        <v>11.86</v>
      </c>
      <c r="Q29" s="75">
        <v>11.3</v>
      </c>
      <c r="R29" s="75">
        <v>10.72</v>
      </c>
      <c r="S29" s="75">
        <v>10.11</v>
      </c>
      <c r="T29" s="75">
        <v>9.49</v>
      </c>
      <c r="U29" s="75">
        <v>8.84</v>
      </c>
      <c r="V29" s="75">
        <v>8.16</v>
      </c>
      <c r="W29" s="75">
        <v>7.46</v>
      </c>
      <c r="X29" s="75">
        <v>6.74</v>
      </c>
      <c r="Y29" s="75">
        <v>5.99</v>
      </c>
      <c r="Z29" s="75">
        <v>5.21</v>
      </c>
      <c r="AA29" s="75">
        <v>4.3899999999999997</v>
      </c>
      <c r="AB29" s="75">
        <v>3.55</v>
      </c>
      <c r="AC29" s="75">
        <v>2.68</v>
      </c>
      <c r="AD29" s="75">
        <v>1.76</v>
      </c>
      <c r="AE29" s="75">
        <v>0.82</v>
      </c>
      <c r="AF29" s="75"/>
    </row>
    <row r="30" spans="1:32" x14ac:dyDescent="0.25">
      <c r="A30" s="74">
        <v>3</v>
      </c>
      <c r="B30" s="75">
        <v>17.920000000000002</v>
      </c>
      <c r="C30" s="75">
        <v>17.579999999999998</v>
      </c>
      <c r="D30" s="75">
        <v>17.22</v>
      </c>
      <c r="E30" s="75">
        <v>16.850000000000001</v>
      </c>
      <c r="F30" s="75">
        <v>16.47</v>
      </c>
      <c r="G30" s="75">
        <v>16.079999999999998</v>
      </c>
      <c r="H30" s="75">
        <v>15.67</v>
      </c>
      <c r="I30" s="75">
        <v>15.24</v>
      </c>
      <c r="J30" s="75">
        <v>14.8</v>
      </c>
      <c r="K30" s="75">
        <v>14.35</v>
      </c>
      <c r="L30" s="75">
        <v>13.88</v>
      </c>
      <c r="M30" s="75">
        <v>13.39</v>
      </c>
      <c r="N30" s="75">
        <v>12.88</v>
      </c>
      <c r="O30" s="75">
        <v>12.36</v>
      </c>
      <c r="P30" s="75">
        <v>11.81</v>
      </c>
      <c r="Q30" s="75">
        <v>11.25</v>
      </c>
      <c r="R30" s="75">
        <v>10.67</v>
      </c>
      <c r="S30" s="75">
        <v>10.06</v>
      </c>
      <c r="T30" s="75">
        <v>9.43</v>
      </c>
      <c r="U30" s="75">
        <v>8.7799999999999994</v>
      </c>
      <c r="V30" s="75">
        <v>8.11</v>
      </c>
      <c r="W30" s="75">
        <v>7.4</v>
      </c>
      <c r="X30" s="75">
        <v>6.68</v>
      </c>
      <c r="Y30" s="75">
        <v>5.92</v>
      </c>
      <c r="Z30" s="75">
        <v>5.14</v>
      </c>
      <c r="AA30" s="75">
        <v>4.33</v>
      </c>
      <c r="AB30" s="75">
        <v>3.48</v>
      </c>
      <c r="AC30" s="75">
        <v>2.6</v>
      </c>
      <c r="AD30" s="75">
        <v>1.69</v>
      </c>
      <c r="AE30" s="75">
        <v>0.74</v>
      </c>
      <c r="AF30" s="75"/>
    </row>
    <row r="31" spans="1:32" x14ac:dyDescent="0.25">
      <c r="A31" s="74">
        <v>4</v>
      </c>
      <c r="B31" s="75">
        <v>17.89</v>
      </c>
      <c r="C31" s="75">
        <v>17.55</v>
      </c>
      <c r="D31" s="75">
        <v>17.190000000000001</v>
      </c>
      <c r="E31" s="75">
        <v>16.82</v>
      </c>
      <c r="F31" s="75">
        <v>16.440000000000001</v>
      </c>
      <c r="G31" s="75">
        <v>16.04</v>
      </c>
      <c r="H31" s="75">
        <v>15.63</v>
      </c>
      <c r="I31" s="75">
        <v>15.21</v>
      </c>
      <c r="J31" s="75">
        <v>14.77</v>
      </c>
      <c r="K31" s="75">
        <v>14.31</v>
      </c>
      <c r="L31" s="75">
        <v>13.84</v>
      </c>
      <c r="M31" s="75">
        <v>13.35</v>
      </c>
      <c r="N31" s="75">
        <v>12.84</v>
      </c>
      <c r="O31" s="75">
        <v>12.31</v>
      </c>
      <c r="P31" s="75">
        <v>11.77</v>
      </c>
      <c r="Q31" s="75">
        <v>11.2</v>
      </c>
      <c r="R31" s="75">
        <v>10.62</v>
      </c>
      <c r="S31" s="75">
        <v>10.01</v>
      </c>
      <c r="T31" s="75">
        <v>9.3800000000000008</v>
      </c>
      <c r="U31" s="75">
        <v>8.7200000000000006</v>
      </c>
      <c r="V31" s="75">
        <v>8.0500000000000007</v>
      </c>
      <c r="W31" s="75">
        <v>7.34</v>
      </c>
      <c r="X31" s="75">
        <v>6.61</v>
      </c>
      <c r="Y31" s="75">
        <v>5.86</v>
      </c>
      <c r="Z31" s="75">
        <v>5.07</v>
      </c>
      <c r="AA31" s="75">
        <v>4.26</v>
      </c>
      <c r="AB31" s="75">
        <v>3.41</v>
      </c>
      <c r="AC31" s="75">
        <v>2.5299999999999998</v>
      </c>
      <c r="AD31" s="75">
        <v>1.61</v>
      </c>
      <c r="AE31" s="75">
        <v>0.65</v>
      </c>
      <c r="AF31" s="75"/>
    </row>
    <row r="32" spans="1:32" x14ac:dyDescent="0.25">
      <c r="A32" s="74">
        <v>5</v>
      </c>
      <c r="B32" s="75">
        <v>17.86</v>
      </c>
      <c r="C32" s="75">
        <v>17.52</v>
      </c>
      <c r="D32" s="75">
        <v>17.16</v>
      </c>
      <c r="E32" s="75">
        <v>16.79</v>
      </c>
      <c r="F32" s="75">
        <v>16.41</v>
      </c>
      <c r="G32" s="75">
        <v>16.010000000000002</v>
      </c>
      <c r="H32" s="75">
        <v>15.6</v>
      </c>
      <c r="I32" s="75">
        <v>15.17</v>
      </c>
      <c r="J32" s="75">
        <v>14.73</v>
      </c>
      <c r="K32" s="75">
        <v>14.27</v>
      </c>
      <c r="L32" s="75">
        <v>13.8</v>
      </c>
      <c r="M32" s="75">
        <v>13.31</v>
      </c>
      <c r="N32" s="75">
        <v>12.8</v>
      </c>
      <c r="O32" s="75">
        <v>12.27</v>
      </c>
      <c r="P32" s="75">
        <v>11.72</v>
      </c>
      <c r="Q32" s="75">
        <v>11.15</v>
      </c>
      <c r="R32" s="75">
        <v>10.57</v>
      </c>
      <c r="S32" s="75">
        <v>9.9600000000000009</v>
      </c>
      <c r="T32" s="75">
        <v>9.32</v>
      </c>
      <c r="U32" s="75">
        <v>8.67</v>
      </c>
      <c r="V32" s="75">
        <v>7.99</v>
      </c>
      <c r="W32" s="75">
        <v>7.28</v>
      </c>
      <c r="X32" s="75">
        <v>6.55</v>
      </c>
      <c r="Y32" s="75">
        <v>5.79</v>
      </c>
      <c r="Z32" s="75">
        <v>5</v>
      </c>
      <c r="AA32" s="75">
        <v>4.1900000000000004</v>
      </c>
      <c r="AB32" s="75">
        <v>3.33</v>
      </c>
      <c r="AC32" s="75">
        <v>2.4500000000000002</v>
      </c>
      <c r="AD32" s="75">
        <v>1.53</v>
      </c>
      <c r="AE32" s="75">
        <v>0.56999999999999995</v>
      </c>
      <c r="AF32" s="75"/>
    </row>
    <row r="33" spans="1:32" x14ac:dyDescent="0.25">
      <c r="A33" s="74">
        <v>6</v>
      </c>
      <c r="B33" s="75">
        <v>17.84</v>
      </c>
      <c r="C33" s="75">
        <v>17.489999999999998</v>
      </c>
      <c r="D33" s="75">
        <v>17.13</v>
      </c>
      <c r="E33" s="75">
        <v>16.760000000000002</v>
      </c>
      <c r="F33" s="75">
        <v>16.37</v>
      </c>
      <c r="G33" s="75">
        <v>15.98</v>
      </c>
      <c r="H33" s="75">
        <v>15.56</v>
      </c>
      <c r="I33" s="75">
        <v>15.14</v>
      </c>
      <c r="J33" s="75">
        <v>14.69</v>
      </c>
      <c r="K33" s="75">
        <v>14.23</v>
      </c>
      <c r="L33" s="75">
        <v>13.76</v>
      </c>
      <c r="M33" s="75">
        <v>13.26</v>
      </c>
      <c r="N33" s="75">
        <v>12.75</v>
      </c>
      <c r="O33" s="75">
        <v>12.22</v>
      </c>
      <c r="P33" s="75">
        <v>11.67</v>
      </c>
      <c r="Q33" s="75">
        <v>11.11</v>
      </c>
      <c r="R33" s="75">
        <v>10.52</v>
      </c>
      <c r="S33" s="75">
        <v>9.9</v>
      </c>
      <c r="T33" s="75">
        <v>9.27</v>
      </c>
      <c r="U33" s="75">
        <v>8.61</v>
      </c>
      <c r="V33" s="75">
        <v>7.93</v>
      </c>
      <c r="W33" s="75">
        <v>7.22</v>
      </c>
      <c r="X33" s="75">
        <v>6.49</v>
      </c>
      <c r="Y33" s="75">
        <v>5.73</v>
      </c>
      <c r="Z33" s="75">
        <v>4.9400000000000004</v>
      </c>
      <c r="AA33" s="75">
        <v>4.12</v>
      </c>
      <c r="AB33" s="75">
        <v>3.26</v>
      </c>
      <c r="AC33" s="75">
        <v>2.37</v>
      </c>
      <c r="AD33" s="75">
        <v>1.45</v>
      </c>
      <c r="AE33" s="75">
        <v>0.49</v>
      </c>
      <c r="AF33" s="75"/>
    </row>
    <row r="34" spans="1:32" x14ac:dyDescent="0.25">
      <c r="A34" s="74">
        <v>7</v>
      </c>
      <c r="B34" s="75">
        <v>17.809999999999999</v>
      </c>
      <c r="C34" s="75">
        <v>17.46</v>
      </c>
      <c r="D34" s="75">
        <v>17.100000000000001</v>
      </c>
      <c r="E34" s="75">
        <v>16.73</v>
      </c>
      <c r="F34" s="75">
        <v>16.34</v>
      </c>
      <c r="G34" s="75">
        <v>15.94</v>
      </c>
      <c r="H34" s="75">
        <v>15.53</v>
      </c>
      <c r="I34" s="75">
        <v>15.1</v>
      </c>
      <c r="J34" s="75">
        <v>14.65</v>
      </c>
      <c r="K34" s="75">
        <v>14.19</v>
      </c>
      <c r="L34" s="75">
        <v>13.72</v>
      </c>
      <c r="M34" s="75">
        <v>13.22</v>
      </c>
      <c r="N34" s="75">
        <v>12.71</v>
      </c>
      <c r="O34" s="75">
        <v>12.18</v>
      </c>
      <c r="P34" s="75">
        <v>11.63</v>
      </c>
      <c r="Q34" s="75">
        <v>11.06</v>
      </c>
      <c r="R34" s="75">
        <v>10.47</v>
      </c>
      <c r="S34" s="75">
        <v>9.85</v>
      </c>
      <c r="T34" s="75">
        <v>9.2200000000000006</v>
      </c>
      <c r="U34" s="75">
        <v>8.56</v>
      </c>
      <c r="V34" s="75">
        <v>7.87</v>
      </c>
      <c r="W34" s="75">
        <v>7.16</v>
      </c>
      <c r="X34" s="75">
        <v>6.43</v>
      </c>
      <c r="Y34" s="75">
        <v>5.66</v>
      </c>
      <c r="Z34" s="75">
        <v>4.87</v>
      </c>
      <c r="AA34" s="75">
        <v>4.05</v>
      </c>
      <c r="AB34" s="75">
        <v>3.19</v>
      </c>
      <c r="AC34" s="75">
        <v>2.2999999999999998</v>
      </c>
      <c r="AD34" s="75">
        <v>1.37</v>
      </c>
      <c r="AE34" s="75">
        <v>0.41</v>
      </c>
      <c r="AF34" s="75"/>
    </row>
    <row r="35" spans="1:32" x14ac:dyDescent="0.25">
      <c r="A35" s="74">
        <v>8</v>
      </c>
      <c r="B35" s="75">
        <v>17.78</v>
      </c>
      <c r="C35" s="75">
        <v>17.43</v>
      </c>
      <c r="D35" s="75">
        <v>17.07</v>
      </c>
      <c r="E35" s="75">
        <v>16.7</v>
      </c>
      <c r="F35" s="75">
        <v>16.309999999999999</v>
      </c>
      <c r="G35" s="75">
        <v>15.91</v>
      </c>
      <c r="H35" s="75">
        <v>15.49</v>
      </c>
      <c r="I35" s="75">
        <v>15.06</v>
      </c>
      <c r="J35" s="75">
        <v>14.62</v>
      </c>
      <c r="K35" s="75">
        <v>14.16</v>
      </c>
      <c r="L35" s="75">
        <v>13.68</v>
      </c>
      <c r="M35" s="75">
        <v>13.18</v>
      </c>
      <c r="N35" s="75">
        <v>12.67</v>
      </c>
      <c r="O35" s="75">
        <v>12.13</v>
      </c>
      <c r="P35" s="75">
        <v>11.58</v>
      </c>
      <c r="Q35" s="75">
        <v>11.01</v>
      </c>
      <c r="R35" s="75">
        <v>10.42</v>
      </c>
      <c r="S35" s="75">
        <v>9.8000000000000007</v>
      </c>
      <c r="T35" s="75">
        <v>9.16</v>
      </c>
      <c r="U35" s="75">
        <v>8.5</v>
      </c>
      <c r="V35" s="75">
        <v>7.82</v>
      </c>
      <c r="W35" s="75">
        <v>7.1</v>
      </c>
      <c r="X35" s="75">
        <v>6.37</v>
      </c>
      <c r="Y35" s="75">
        <v>5.6</v>
      </c>
      <c r="Z35" s="75">
        <v>4.8</v>
      </c>
      <c r="AA35" s="75">
        <v>3.98</v>
      </c>
      <c r="AB35" s="75">
        <v>3.12</v>
      </c>
      <c r="AC35" s="75">
        <v>2.2200000000000002</v>
      </c>
      <c r="AD35" s="75">
        <v>1.29</v>
      </c>
      <c r="AE35" s="75">
        <v>0.33</v>
      </c>
      <c r="AF35" s="75"/>
    </row>
    <row r="36" spans="1:32" x14ac:dyDescent="0.25">
      <c r="A36" s="74">
        <v>9</v>
      </c>
      <c r="B36" s="75">
        <v>17.75</v>
      </c>
      <c r="C36" s="75">
        <v>17.399999999999999</v>
      </c>
      <c r="D36" s="75">
        <v>17.04</v>
      </c>
      <c r="E36" s="75">
        <v>16.66</v>
      </c>
      <c r="F36" s="75">
        <v>16.28</v>
      </c>
      <c r="G36" s="75">
        <v>15.87</v>
      </c>
      <c r="H36" s="75">
        <v>15.46</v>
      </c>
      <c r="I36" s="75">
        <v>15.03</v>
      </c>
      <c r="J36" s="75">
        <v>14.58</v>
      </c>
      <c r="K36" s="75">
        <v>14.12</v>
      </c>
      <c r="L36" s="75">
        <v>13.64</v>
      </c>
      <c r="M36" s="75">
        <v>13.14</v>
      </c>
      <c r="N36" s="75">
        <v>12.62</v>
      </c>
      <c r="O36" s="75">
        <v>12.09</v>
      </c>
      <c r="P36" s="75">
        <v>11.53</v>
      </c>
      <c r="Q36" s="75">
        <v>10.96</v>
      </c>
      <c r="R36" s="75">
        <v>10.37</v>
      </c>
      <c r="S36" s="75">
        <v>9.75</v>
      </c>
      <c r="T36" s="75">
        <v>9.11</v>
      </c>
      <c r="U36" s="75">
        <v>8.4499999999999993</v>
      </c>
      <c r="V36" s="75">
        <v>7.76</v>
      </c>
      <c r="W36" s="75">
        <v>7.04</v>
      </c>
      <c r="X36" s="75">
        <v>6.3</v>
      </c>
      <c r="Y36" s="75">
        <v>5.53</v>
      </c>
      <c r="Z36" s="75">
        <v>4.74</v>
      </c>
      <c r="AA36" s="75">
        <v>3.91</v>
      </c>
      <c r="AB36" s="75">
        <v>3.04</v>
      </c>
      <c r="AC36" s="75">
        <v>2.15</v>
      </c>
      <c r="AD36" s="75">
        <v>1.22</v>
      </c>
      <c r="AE36" s="75">
        <v>0.25</v>
      </c>
      <c r="AF36" s="75"/>
    </row>
    <row r="37" spans="1:32" x14ac:dyDescent="0.25">
      <c r="A37" s="74">
        <v>10</v>
      </c>
      <c r="B37" s="75">
        <v>17.72</v>
      </c>
      <c r="C37" s="75">
        <v>17.37</v>
      </c>
      <c r="D37" s="75">
        <v>17.010000000000002</v>
      </c>
      <c r="E37" s="75">
        <v>16.63</v>
      </c>
      <c r="F37" s="75">
        <v>16.239999999999998</v>
      </c>
      <c r="G37" s="75">
        <v>15.84</v>
      </c>
      <c r="H37" s="75">
        <v>15.42</v>
      </c>
      <c r="I37" s="75">
        <v>14.99</v>
      </c>
      <c r="J37" s="75">
        <v>14.54</v>
      </c>
      <c r="K37" s="75">
        <v>14.08</v>
      </c>
      <c r="L37" s="75">
        <v>13.6</v>
      </c>
      <c r="M37" s="75">
        <v>13.1</v>
      </c>
      <c r="N37" s="75">
        <v>12.58</v>
      </c>
      <c r="O37" s="75">
        <v>12.04</v>
      </c>
      <c r="P37" s="75">
        <v>11.49</v>
      </c>
      <c r="Q37" s="75">
        <v>10.91</v>
      </c>
      <c r="R37" s="75">
        <v>10.32</v>
      </c>
      <c r="S37" s="75">
        <v>9.6999999999999993</v>
      </c>
      <c r="T37" s="75">
        <v>9.06</v>
      </c>
      <c r="U37" s="75">
        <v>8.39</v>
      </c>
      <c r="V37" s="75">
        <v>7.7</v>
      </c>
      <c r="W37" s="75">
        <v>6.98</v>
      </c>
      <c r="X37" s="75">
        <v>6.24</v>
      </c>
      <c r="Y37" s="75">
        <v>5.47</v>
      </c>
      <c r="Z37" s="75">
        <v>4.67</v>
      </c>
      <c r="AA37" s="75">
        <v>3.84</v>
      </c>
      <c r="AB37" s="75">
        <v>2.97</v>
      </c>
      <c r="AC37" s="75">
        <v>2.0699999999999998</v>
      </c>
      <c r="AD37" s="75">
        <v>1.1399999999999999</v>
      </c>
      <c r="AE37" s="75">
        <v>0.16</v>
      </c>
      <c r="AF37" s="75"/>
    </row>
    <row r="38" spans="1:32" x14ac:dyDescent="0.25">
      <c r="A38" s="74">
        <v>11</v>
      </c>
      <c r="B38" s="75">
        <v>17.690000000000001</v>
      </c>
      <c r="C38" s="75">
        <v>17.34</v>
      </c>
      <c r="D38" s="75">
        <v>16.98</v>
      </c>
      <c r="E38" s="75">
        <v>16.600000000000001</v>
      </c>
      <c r="F38" s="75">
        <v>16.21</v>
      </c>
      <c r="G38" s="75">
        <v>15.81</v>
      </c>
      <c r="H38" s="75">
        <v>15.39</v>
      </c>
      <c r="I38" s="75">
        <v>14.95</v>
      </c>
      <c r="J38" s="75">
        <v>14.5</v>
      </c>
      <c r="K38" s="75">
        <v>14.04</v>
      </c>
      <c r="L38" s="75">
        <v>13.56</v>
      </c>
      <c r="M38" s="75">
        <v>13.06</v>
      </c>
      <c r="N38" s="75">
        <v>12.54</v>
      </c>
      <c r="O38" s="75">
        <v>12</v>
      </c>
      <c r="P38" s="75">
        <v>11.44</v>
      </c>
      <c r="Q38" s="75">
        <v>10.86</v>
      </c>
      <c r="R38" s="75">
        <v>10.27</v>
      </c>
      <c r="S38" s="75">
        <v>9.65</v>
      </c>
      <c r="T38" s="75">
        <v>9</v>
      </c>
      <c r="U38" s="75">
        <v>8.33</v>
      </c>
      <c r="V38" s="75">
        <v>7.64</v>
      </c>
      <c r="W38" s="75">
        <v>6.92</v>
      </c>
      <c r="X38" s="75">
        <v>6.18</v>
      </c>
      <c r="Y38" s="75">
        <v>5.41</v>
      </c>
      <c r="Z38" s="75">
        <v>4.5999999999999996</v>
      </c>
      <c r="AA38" s="75">
        <v>3.77</v>
      </c>
      <c r="AB38" s="75">
        <v>2.9</v>
      </c>
      <c r="AC38" s="75">
        <v>2</v>
      </c>
      <c r="AD38" s="75">
        <v>1.06</v>
      </c>
      <c r="AE38" s="75">
        <v>0.08</v>
      </c>
      <c r="AF38" s="75"/>
    </row>
    <row r="39" spans="1:32" x14ac:dyDescent="0.25">
      <c r="A39"/>
      <c r="B39"/>
    </row>
    <row r="40" spans="1:32" ht="27.65" customHeight="1" x14ac:dyDescent="0.25">
      <c r="A40"/>
      <c r="B40"/>
    </row>
    <row r="41" spans="1:32" x14ac:dyDescent="0.25">
      <c r="A41"/>
      <c r="B41"/>
    </row>
    <row r="42" spans="1:32" x14ac:dyDescent="0.25">
      <c r="A42"/>
      <c r="B42"/>
    </row>
    <row r="43" spans="1:32" x14ac:dyDescent="0.25">
      <c r="A43"/>
      <c r="B43"/>
    </row>
    <row r="44" spans="1:32" x14ac:dyDescent="0.25">
      <c r="A44"/>
      <c r="B44"/>
    </row>
    <row r="45" spans="1:32" x14ac:dyDescent="0.25">
      <c r="A45"/>
      <c r="B45"/>
    </row>
    <row r="46" spans="1:32" x14ac:dyDescent="0.25">
      <c r="A46"/>
      <c r="B46"/>
    </row>
    <row r="47" spans="1:32" x14ac:dyDescent="0.25">
      <c r="A47"/>
      <c r="B47"/>
    </row>
    <row r="48" spans="1:3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sheetData>
  <sheetProtection algorithmName="SHA-512" hashValue="NbIDsSJeOfIeIAICwXMPURD2JYq+asGaHMWxRZWLAwcv0OMR0ujSEO6X+khq++mdFjjDe1ZP65UyevWsKqTSxA==" saltValue="eJfxGvE1jV5P+Mt6W4kYDg==" spinCount="100000" sheet="1" objects="1" scenarios="1"/>
  <conditionalFormatting sqref="B26:AF38">
    <cfRule type="expression" dxfId="417" priority="25" stopIfTrue="1">
      <formula>MOD(ROW(),2)=0</formula>
    </cfRule>
    <cfRule type="expression" dxfId="416" priority="26" stopIfTrue="1">
      <formula>MOD(ROW(),2)&lt;&gt;0</formula>
    </cfRule>
  </conditionalFormatting>
  <conditionalFormatting sqref="A26:A38">
    <cfRule type="expression" dxfId="415" priority="23" stopIfTrue="1">
      <formula>MOD(ROW(),2)=0</formula>
    </cfRule>
    <cfRule type="expression" dxfId="414" priority="24" stopIfTrue="1">
      <formula>MOD(ROW(),2)&lt;&gt;0</formula>
    </cfRule>
  </conditionalFormatting>
  <conditionalFormatting sqref="A6:A21">
    <cfRule type="expression" dxfId="413" priority="13" stopIfTrue="1">
      <formula>MOD(ROW(),2)=0</formula>
    </cfRule>
    <cfRule type="expression" dxfId="412" priority="14" stopIfTrue="1">
      <formula>MOD(ROW(),2)&lt;&gt;0</formula>
    </cfRule>
  </conditionalFormatting>
  <conditionalFormatting sqref="D6:AF21">
    <cfRule type="expression" dxfId="411" priority="15" stopIfTrue="1">
      <formula>MOD(ROW(),2)=0</formula>
    </cfRule>
    <cfRule type="expression" dxfId="410" priority="16" stopIfTrue="1">
      <formula>MOD(ROW(),2)&lt;&gt;0</formula>
    </cfRule>
  </conditionalFormatting>
  <conditionalFormatting sqref="B6:C16">
    <cfRule type="expression" dxfId="409" priority="9" stopIfTrue="1">
      <formula>MOD(ROW(),2)=0</formula>
    </cfRule>
    <cfRule type="expression" dxfId="408" priority="10" stopIfTrue="1">
      <formula>MOD(ROW(),2)&lt;&gt;0</formula>
    </cfRule>
  </conditionalFormatting>
  <conditionalFormatting sqref="B18:C18 B17">
    <cfRule type="expression" dxfId="407" priority="11" stopIfTrue="1">
      <formula>MOD(ROW(),2)=0</formula>
    </cfRule>
    <cfRule type="expression" dxfId="406" priority="12" stopIfTrue="1">
      <formula>MOD(ROW(),2)&lt;&gt;0</formula>
    </cfRule>
  </conditionalFormatting>
  <conditionalFormatting sqref="C17">
    <cfRule type="expression" dxfId="405" priority="7" stopIfTrue="1">
      <formula>MOD(ROW(),2)=0</formula>
    </cfRule>
    <cfRule type="expression" dxfId="404" priority="8" stopIfTrue="1">
      <formula>MOD(ROW(),2)&lt;&gt;0</formula>
    </cfRule>
  </conditionalFormatting>
  <conditionalFormatting sqref="B20:B21">
    <cfRule type="expression" dxfId="403" priority="3" stopIfTrue="1">
      <formula>MOD(ROW(),2)=0</formula>
    </cfRule>
    <cfRule type="expression" dxfId="402" priority="4" stopIfTrue="1">
      <formula>MOD(ROW(),2)&lt;&gt;0</formula>
    </cfRule>
  </conditionalFormatting>
  <conditionalFormatting sqref="C19:C21">
    <cfRule type="expression" dxfId="401" priority="5" stopIfTrue="1">
      <formula>MOD(ROW(),2)=0</formula>
    </cfRule>
    <cfRule type="expression" dxfId="400" priority="6" stopIfTrue="1">
      <formula>MOD(ROW(),2)&lt;&gt;0</formula>
    </cfRule>
  </conditionalFormatting>
  <conditionalFormatting sqref="B19">
    <cfRule type="expression" dxfId="399" priority="1" stopIfTrue="1">
      <formula>MOD(ROW(),2)=0</formula>
    </cfRule>
    <cfRule type="expression" dxfId="398" priority="2" stopIfTrue="1">
      <formula>MOD(ROW(),2)&lt;&gt;0</formula>
    </cfRule>
  </conditionalFormatting>
  <hyperlinks>
    <hyperlink ref="B24" location="Assumptions!A1" display="Assumptions" xr:uid="{C14AC137-5AA6-42B3-9A9E-A3E6719D9C35}"/>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E00-000000000000}">
  <sheetPr codeName="Sheet117"/>
  <dimension ref="A1:S59"/>
  <sheetViews>
    <sheetView showGridLines="0" zoomScale="85" zoomScaleNormal="85" workbookViewId="0">
      <selection activeCell="A4" sqref="A4"/>
    </sheetView>
  </sheetViews>
  <sheetFormatPr defaultColWidth="10" defaultRowHeight="12.5" x14ac:dyDescent="0.25"/>
  <cols>
    <col min="1" max="1" width="31.6328125" style="28" customWidth="1"/>
    <col min="2" max="2" width="27" style="28" customWidth="1"/>
    <col min="3" max="3" width="10.36328125" style="28" customWidth="1"/>
    <col min="4" max="4" width="10" style="28" customWidth="1"/>
    <col min="5" max="16384" width="10" style="28"/>
  </cols>
  <sheetData>
    <row r="1" spans="1:19" ht="20" x14ac:dyDescent="0.4">
      <c r="A1" s="40" t="s">
        <v>0</v>
      </c>
      <c r="B1" s="41"/>
      <c r="C1" s="41"/>
      <c r="D1" s="41"/>
      <c r="E1" s="41"/>
      <c r="F1" s="41"/>
      <c r="G1" s="41"/>
      <c r="H1" s="41"/>
      <c r="I1" s="41"/>
      <c r="K1" s="84"/>
    </row>
    <row r="2" spans="1:19" ht="15.5" x14ac:dyDescent="0.35">
      <c r="A2" s="42" t="str">
        <f>IF(title="&gt; Enter workbook title here","Enter workbook title in Cover sheet",title)</f>
        <v>Police_S - Consolidated Factor Spreadsheet</v>
      </c>
      <c r="B2" s="43"/>
      <c r="C2" s="43"/>
      <c r="D2" s="43"/>
      <c r="E2" s="43"/>
      <c r="F2" s="43"/>
      <c r="G2" s="43"/>
      <c r="H2" s="43"/>
      <c r="I2" s="43"/>
    </row>
    <row r="3" spans="1:19" ht="15.5" x14ac:dyDescent="0.35">
      <c r="A3" s="156" t="str">
        <f>TABLE_FACTOR_TYPE_1&amp;" - x-"&amp;TABLE_SERIES_NUMBER_1</f>
        <v>Scheme Pays AA - x-608</v>
      </c>
      <c r="B3" s="43"/>
      <c r="C3" s="43"/>
      <c r="D3" s="43"/>
      <c r="E3" s="43"/>
      <c r="F3" s="43"/>
      <c r="G3" s="43"/>
      <c r="H3" s="43"/>
      <c r="I3" s="43"/>
    </row>
    <row r="4" spans="1:19" x14ac:dyDescent="0.25">
      <c r="A4" s="45"/>
    </row>
    <row r="6" spans="1:19" ht="13" x14ac:dyDescent="0.3">
      <c r="A6" s="76" t="s">
        <v>606</v>
      </c>
      <c r="B6" s="78" t="s">
        <v>607</v>
      </c>
      <c r="C6" s="78"/>
      <c r="D6" s="109"/>
      <c r="E6" s="109"/>
      <c r="F6" s="109"/>
      <c r="G6" s="109"/>
      <c r="H6" s="109"/>
      <c r="I6" s="109"/>
      <c r="J6" s="109"/>
      <c r="K6" s="109"/>
      <c r="L6" s="109"/>
      <c r="M6" s="109"/>
      <c r="N6" s="109"/>
      <c r="O6" s="109"/>
      <c r="P6" s="109"/>
      <c r="Q6" s="109"/>
      <c r="R6" s="109"/>
      <c r="S6" s="109"/>
    </row>
    <row r="7" spans="1:19" x14ac:dyDescent="0.25">
      <c r="A7" s="77" t="s">
        <v>273</v>
      </c>
      <c r="B7" s="79" t="s">
        <v>72</v>
      </c>
      <c r="C7" s="79"/>
      <c r="D7" s="109"/>
      <c r="E7" s="109"/>
      <c r="F7" s="109"/>
      <c r="G7" s="109"/>
      <c r="H7" s="109"/>
      <c r="I7" s="109"/>
      <c r="J7" s="109"/>
      <c r="K7" s="109"/>
      <c r="L7" s="109"/>
      <c r="M7" s="109"/>
      <c r="N7" s="109"/>
      <c r="O7" s="109"/>
      <c r="P7" s="109"/>
      <c r="Q7" s="109"/>
      <c r="R7" s="109"/>
      <c r="S7" s="109"/>
    </row>
    <row r="8" spans="1:19" x14ac:dyDescent="0.25">
      <c r="A8" s="77" t="s">
        <v>274</v>
      </c>
      <c r="B8" s="79">
        <v>1987</v>
      </c>
      <c r="C8" s="79"/>
      <c r="D8" s="109"/>
      <c r="E8" s="109"/>
      <c r="F8" s="109"/>
      <c r="G8" s="109"/>
      <c r="H8" s="109"/>
      <c r="I8" s="109"/>
      <c r="J8" s="109"/>
      <c r="K8" s="109"/>
      <c r="L8" s="109"/>
      <c r="M8" s="109"/>
      <c r="N8" s="109"/>
      <c r="O8" s="109"/>
      <c r="P8" s="109"/>
      <c r="Q8" s="109"/>
      <c r="R8" s="109"/>
      <c r="S8" s="109"/>
    </row>
    <row r="9" spans="1:19" x14ac:dyDescent="0.25">
      <c r="A9" s="77" t="s">
        <v>275</v>
      </c>
      <c r="B9" s="79" t="s">
        <v>520</v>
      </c>
      <c r="C9" s="79"/>
      <c r="D9" s="109"/>
      <c r="E9" s="109"/>
      <c r="F9" s="109"/>
      <c r="G9" s="109"/>
      <c r="H9" s="109"/>
      <c r="I9" s="109"/>
      <c r="J9" s="109"/>
      <c r="K9" s="109"/>
      <c r="L9" s="109"/>
      <c r="M9" s="109"/>
      <c r="N9" s="109"/>
      <c r="O9" s="109"/>
      <c r="P9" s="109"/>
      <c r="Q9" s="109"/>
      <c r="R9" s="109"/>
      <c r="S9" s="109"/>
    </row>
    <row r="10" spans="1:19" ht="37.5" x14ac:dyDescent="0.25">
      <c r="A10" s="77" t="s">
        <v>6</v>
      </c>
      <c r="B10" s="79" t="s">
        <v>531</v>
      </c>
      <c r="C10" s="79"/>
      <c r="D10" s="109"/>
      <c r="E10" s="109"/>
      <c r="F10" s="109"/>
      <c r="G10" s="109"/>
      <c r="H10" s="109"/>
      <c r="I10" s="109"/>
      <c r="J10" s="109"/>
      <c r="K10" s="109"/>
      <c r="L10" s="109"/>
      <c r="M10" s="109"/>
      <c r="N10" s="109"/>
      <c r="O10" s="109"/>
      <c r="P10" s="109"/>
      <c r="Q10" s="109"/>
      <c r="R10" s="109"/>
      <c r="S10" s="109"/>
    </row>
    <row r="11" spans="1:19" x14ac:dyDescent="0.25">
      <c r="A11" s="77" t="s">
        <v>276</v>
      </c>
      <c r="B11" s="79" t="s">
        <v>308</v>
      </c>
      <c r="C11" s="79"/>
      <c r="D11" s="109"/>
      <c r="E11" s="109"/>
      <c r="F11" s="109"/>
      <c r="G11" s="109"/>
      <c r="H11" s="109"/>
      <c r="I11" s="109"/>
      <c r="J11" s="109"/>
      <c r="K11" s="109"/>
      <c r="L11" s="109"/>
      <c r="M11" s="109"/>
      <c r="N11" s="109"/>
      <c r="O11" s="109"/>
      <c r="P11" s="109"/>
      <c r="Q11" s="109"/>
      <c r="R11" s="109"/>
      <c r="S11" s="109"/>
    </row>
    <row r="12" spans="1:19" ht="25" x14ac:dyDescent="0.25">
      <c r="A12" s="77" t="s">
        <v>277</v>
      </c>
      <c r="B12" s="79" t="s">
        <v>402</v>
      </c>
      <c r="C12" s="79"/>
      <c r="D12" s="109"/>
      <c r="E12" s="109"/>
      <c r="F12" s="109"/>
      <c r="G12" s="109"/>
      <c r="H12" s="109"/>
      <c r="I12" s="109"/>
      <c r="J12" s="109"/>
      <c r="K12" s="109"/>
      <c r="L12" s="109"/>
      <c r="M12" s="109"/>
      <c r="N12" s="109"/>
      <c r="O12" s="109"/>
      <c r="P12" s="109"/>
      <c r="Q12" s="109"/>
      <c r="R12" s="109"/>
      <c r="S12" s="109"/>
    </row>
    <row r="13" spans="1:19" x14ac:dyDescent="0.25">
      <c r="A13" s="77" t="s">
        <v>614</v>
      </c>
      <c r="B13" s="79">
        <v>2</v>
      </c>
      <c r="C13" s="79"/>
      <c r="D13" s="109"/>
      <c r="E13" s="109"/>
      <c r="F13" s="109"/>
      <c r="G13" s="109"/>
      <c r="H13" s="109"/>
      <c r="I13" s="109"/>
      <c r="J13" s="109"/>
      <c r="K13" s="109"/>
      <c r="L13" s="109"/>
      <c r="M13" s="109"/>
      <c r="N13" s="109"/>
      <c r="O13" s="109"/>
      <c r="P13" s="109"/>
      <c r="Q13" s="109"/>
      <c r="R13" s="109"/>
      <c r="S13" s="109"/>
    </row>
    <row r="14" spans="1:19" x14ac:dyDescent="0.25">
      <c r="A14" s="77" t="s">
        <v>279</v>
      </c>
      <c r="B14" s="79">
        <v>608</v>
      </c>
      <c r="C14" s="79"/>
      <c r="D14" s="109"/>
      <c r="E14" s="109"/>
      <c r="F14" s="109"/>
      <c r="G14" s="109"/>
      <c r="H14" s="109"/>
      <c r="I14" s="109"/>
      <c r="J14" s="109"/>
      <c r="K14" s="109"/>
      <c r="L14" s="109"/>
      <c r="M14" s="109"/>
      <c r="N14" s="109"/>
      <c r="O14" s="109"/>
      <c r="P14" s="109"/>
      <c r="Q14" s="109"/>
      <c r="R14" s="109"/>
      <c r="S14" s="109"/>
    </row>
    <row r="15" spans="1:19" x14ac:dyDescent="0.25">
      <c r="A15" s="77" t="s">
        <v>617</v>
      </c>
      <c r="B15" s="79">
        <v>608</v>
      </c>
      <c r="C15" s="79"/>
      <c r="D15" s="109"/>
      <c r="E15" s="109"/>
      <c r="F15" s="109"/>
      <c r="G15" s="109"/>
      <c r="H15" s="109"/>
      <c r="I15" s="109"/>
      <c r="J15" s="109"/>
      <c r="K15" s="109"/>
      <c r="L15" s="109"/>
      <c r="M15" s="109"/>
      <c r="N15" s="109"/>
      <c r="O15" s="109"/>
      <c r="P15" s="109"/>
      <c r="Q15" s="109"/>
      <c r="R15" s="109"/>
      <c r="S15" s="109"/>
    </row>
    <row r="16" spans="1:19" x14ac:dyDescent="0.25">
      <c r="A16" s="77" t="s">
        <v>281</v>
      </c>
      <c r="B16" s="79" t="s">
        <v>542</v>
      </c>
      <c r="C16" s="79"/>
      <c r="D16" s="109"/>
      <c r="E16" s="109"/>
      <c r="F16" s="109"/>
      <c r="G16" s="109"/>
      <c r="H16" s="109"/>
      <c r="I16" s="109"/>
      <c r="J16" s="109"/>
      <c r="K16" s="109"/>
      <c r="L16" s="109"/>
      <c r="M16" s="109"/>
      <c r="N16" s="109"/>
      <c r="O16" s="109"/>
      <c r="P16" s="109"/>
      <c r="Q16" s="109"/>
      <c r="R16" s="109"/>
      <c r="S16" s="109"/>
    </row>
    <row r="17" spans="1:19" x14ac:dyDescent="0.25">
      <c r="A17" s="77" t="s">
        <v>282</v>
      </c>
      <c r="B17" s="203"/>
      <c r="C17" s="203"/>
      <c r="D17" s="109"/>
      <c r="E17" s="109"/>
      <c r="F17" s="109"/>
      <c r="G17" s="109"/>
      <c r="H17" s="109"/>
      <c r="I17" s="109"/>
      <c r="J17" s="109"/>
      <c r="K17" s="109"/>
      <c r="L17" s="109"/>
      <c r="M17" s="109"/>
      <c r="N17" s="109"/>
      <c r="O17" s="109"/>
      <c r="P17" s="109"/>
      <c r="Q17" s="109"/>
      <c r="R17" s="109"/>
      <c r="S17" s="109"/>
    </row>
    <row r="18" spans="1:19" x14ac:dyDescent="0.25">
      <c r="A18" s="77" t="s">
        <v>283</v>
      </c>
      <c r="B18" s="142">
        <v>45135</v>
      </c>
      <c r="C18" s="79"/>
      <c r="D18" s="109"/>
      <c r="E18" s="109"/>
      <c r="F18" s="109"/>
      <c r="G18" s="109"/>
      <c r="H18" s="109"/>
      <c r="I18" s="109"/>
      <c r="J18" s="109"/>
      <c r="K18" s="109"/>
      <c r="L18" s="109"/>
      <c r="M18" s="109"/>
      <c r="N18" s="109"/>
      <c r="O18" s="109"/>
      <c r="P18" s="109"/>
      <c r="Q18" s="109"/>
      <c r="R18" s="109"/>
      <c r="S18" s="109"/>
    </row>
    <row r="19" spans="1:19" x14ac:dyDescent="0.25">
      <c r="A19" s="77" t="s">
        <v>284</v>
      </c>
      <c r="B19" s="142">
        <v>45135</v>
      </c>
      <c r="C19" s="79"/>
      <c r="D19" s="109"/>
      <c r="E19" s="109"/>
      <c r="F19" s="109"/>
      <c r="G19" s="109"/>
      <c r="H19" s="109"/>
      <c r="I19" s="109"/>
      <c r="J19" s="109"/>
      <c r="K19" s="109"/>
      <c r="L19" s="109"/>
      <c r="M19" s="109"/>
      <c r="N19" s="109"/>
      <c r="O19" s="109"/>
      <c r="P19" s="109"/>
      <c r="Q19" s="109"/>
      <c r="R19" s="109"/>
      <c r="S19" s="109"/>
    </row>
    <row r="20" spans="1:19" x14ac:dyDescent="0.25">
      <c r="A20" s="77" t="s">
        <v>285</v>
      </c>
      <c r="B20" s="79" t="s">
        <v>293</v>
      </c>
      <c r="C20" s="79"/>
      <c r="D20" s="109"/>
      <c r="E20" s="109"/>
      <c r="F20" s="109"/>
      <c r="G20" s="109"/>
      <c r="H20" s="109"/>
      <c r="I20" s="109"/>
      <c r="J20" s="109"/>
      <c r="K20" s="109"/>
      <c r="L20" s="109"/>
      <c r="M20" s="109"/>
      <c r="N20" s="109"/>
      <c r="O20" s="109"/>
      <c r="P20" s="109"/>
      <c r="Q20" s="109"/>
      <c r="R20" s="109"/>
      <c r="S20" s="109"/>
    </row>
    <row r="21" spans="1:19" x14ac:dyDescent="0.25">
      <c r="A21" s="77" t="s">
        <v>689</v>
      </c>
      <c r="B21" s="79" t="s">
        <v>294</v>
      </c>
      <c r="C21" s="79"/>
      <c r="D21" s="109"/>
      <c r="E21" s="109"/>
      <c r="F21" s="109"/>
      <c r="G21" s="109"/>
      <c r="H21" s="109"/>
      <c r="I21" s="109"/>
      <c r="J21" s="109"/>
      <c r="K21" s="109"/>
      <c r="L21" s="109"/>
      <c r="M21" s="109"/>
      <c r="N21" s="109"/>
      <c r="O21" s="109"/>
      <c r="P21" s="109"/>
      <c r="Q21" s="109"/>
      <c r="R21" s="109"/>
      <c r="S21" s="109"/>
    </row>
    <row r="23" spans="1:19" x14ac:dyDescent="0.25">
      <c r="B23" s="84" t="str">
        <f>HYPERLINK("#'Factor List'!A1","Back to Factor List")</f>
        <v>Back to Factor List</v>
      </c>
    </row>
    <row r="24" spans="1:19" x14ac:dyDescent="0.25">
      <c r="B24" s="84" t="str">
        <f>HYPERLINK("#'Assumptions'!A1","Assumptions")</f>
        <v>Assumptions</v>
      </c>
    </row>
    <row r="26" spans="1:19" ht="13" x14ac:dyDescent="0.25">
      <c r="A26" s="73" t="s">
        <v>711</v>
      </c>
      <c r="B26" s="73">
        <v>48</v>
      </c>
      <c r="C26" s="73">
        <v>49</v>
      </c>
      <c r="D26" s="73">
        <v>50</v>
      </c>
      <c r="E26" s="73">
        <v>51</v>
      </c>
      <c r="F26" s="73">
        <v>52</v>
      </c>
      <c r="G26" s="73">
        <v>53</v>
      </c>
      <c r="H26" s="73">
        <v>54</v>
      </c>
      <c r="I26" s="73">
        <v>55</v>
      </c>
      <c r="J26" s="73">
        <v>56</v>
      </c>
      <c r="K26" s="73">
        <v>57</v>
      </c>
      <c r="L26" s="73">
        <v>58</v>
      </c>
      <c r="M26" s="73">
        <v>59</v>
      </c>
      <c r="N26" s="73">
        <v>60</v>
      </c>
      <c r="O26" s="73">
        <v>61</v>
      </c>
      <c r="P26" s="73">
        <v>62</v>
      </c>
      <c r="Q26" s="73">
        <v>63</v>
      </c>
      <c r="R26" s="73">
        <v>64</v>
      </c>
      <c r="S26" s="73">
        <v>65</v>
      </c>
    </row>
    <row r="27" spans="1:19" x14ac:dyDescent="0.25">
      <c r="A27" s="74">
        <v>0</v>
      </c>
      <c r="B27" s="75">
        <v>21.24</v>
      </c>
      <c r="C27" s="75">
        <v>21.59</v>
      </c>
      <c r="D27" s="75">
        <v>21.95</v>
      </c>
      <c r="E27" s="75">
        <v>22.32</v>
      </c>
      <c r="F27" s="75">
        <v>22.69</v>
      </c>
      <c r="G27" s="75">
        <v>23.08</v>
      </c>
      <c r="H27" s="75">
        <v>23.48</v>
      </c>
      <c r="I27" s="75">
        <v>23.88</v>
      </c>
      <c r="J27" s="75">
        <v>24.3</v>
      </c>
      <c r="K27" s="75">
        <v>24.73</v>
      </c>
      <c r="L27" s="75">
        <v>25.17</v>
      </c>
      <c r="M27" s="75">
        <v>25.62</v>
      </c>
      <c r="N27" s="75">
        <v>26.08</v>
      </c>
      <c r="O27" s="75">
        <v>26.56</v>
      </c>
      <c r="P27" s="75">
        <v>27.04</v>
      </c>
      <c r="Q27" s="75">
        <v>27.55</v>
      </c>
      <c r="R27" s="75">
        <v>28.06</v>
      </c>
      <c r="S27" s="75">
        <v>28.6</v>
      </c>
    </row>
    <row r="28" spans="1:19" x14ac:dyDescent="0.25">
      <c r="A28" s="74">
        <v>1</v>
      </c>
      <c r="B28" s="75">
        <v>21.27</v>
      </c>
      <c r="C28" s="75">
        <v>21.62</v>
      </c>
      <c r="D28" s="75">
        <v>21.98</v>
      </c>
      <c r="E28" s="75">
        <v>22.35</v>
      </c>
      <c r="F28" s="75">
        <v>22.72</v>
      </c>
      <c r="G28" s="75">
        <v>23.11</v>
      </c>
      <c r="H28" s="75">
        <v>23.51</v>
      </c>
      <c r="I28" s="75">
        <v>23.92</v>
      </c>
      <c r="J28" s="75">
        <v>24.34</v>
      </c>
      <c r="K28" s="75">
        <v>24.77</v>
      </c>
      <c r="L28" s="75">
        <v>25.21</v>
      </c>
      <c r="M28" s="75">
        <v>25.66</v>
      </c>
      <c r="N28" s="75">
        <v>26.12</v>
      </c>
      <c r="O28" s="75">
        <v>26.6</v>
      </c>
      <c r="P28" s="75">
        <v>27.09</v>
      </c>
      <c r="Q28" s="75">
        <v>27.59</v>
      </c>
      <c r="R28" s="75">
        <v>28.11</v>
      </c>
      <c r="S28" s="75"/>
    </row>
    <row r="29" spans="1:19" x14ac:dyDescent="0.25">
      <c r="A29" s="74">
        <v>2</v>
      </c>
      <c r="B29" s="75">
        <v>21.3</v>
      </c>
      <c r="C29" s="75">
        <v>21.65</v>
      </c>
      <c r="D29" s="75">
        <v>22.01</v>
      </c>
      <c r="E29" s="75">
        <v>22.38</v>
      </c>
      <c r="F29" s="75">
        <v>22.76</v>
      </c>
      <c r="G29" s="75">
        <v>23.14</v>
      </c>
      <c r="H29" s="75">
        <v>23.54</v>
      </c>
      <c r="I29" s="75">
        <v>23.95</v>
      </c>
      <c r="J29" s="75">
        <v>24.37</v>
      </c>
      <c r="K29" s="75">
        <v>24.8</v>
      </c>
      <c r="L29" s="75">
        <v>25.25</v>
      </c>
      <c r="M29" s="75">
        <v>25.7</v>
      </c>
      <c r="N29" s="75">
        <v>26.16</v>
      </c>
      <c r="O29" s="75">
        <v>26.64</v>
      </c>
      <c r="P29" s="75">
        <v>27.13</v>
      </c>
      <c r="Q29" s="75">
        <v>27.63</v>
      </c>
      <c r="R29" s="75">
        <v>28.15</v>
      </c>
      <c r="S29" s="75"/>
    </row>
    <row r="30" spans="1:19" x14ac:dyDescent="0.25">
      <c r="A30" s="74">
        <v>3</v>
      </c>
      <c r="B30" s="75">
        <v>21.33</v>
      </c>
      <c r="C30" s="75">
        <v>21.68</v>
      </c>
      <c r="D30" s="75">
        <v>22.04</v>
      </c>
      <c r="E30" s="75">
        <v>22.41</v>
      </c>
      <c r="F30" s="75">
        <v>22.79</v>
      </c>
      <c r="G30" s="75">
        <v>23.18</v>
      </c>
      <c r="H30" s="75">
        <v>23.58</v>
      </c>
      <c r="I30" s="75">
        <v>23.99</v>
      </c>
      <c r="J30" s="75">
        <v>24.41</v>
      </c>
      <c r="K30" s="75">
        <v>24.84</v>
      </c>
      <c r="L30" s="75">
        <v>25.28</v>
      </c>
      <c r="M30" s="75">
        <v>25.74</v>
      </c>
      <c r="N30" s="75">
        <v>26.2</v>
      </c>
      <c r="O30" s="75">
        <v>26.68</v>
      </c>
      <c r="P30" s="75">
        <v>27.17</v>
      </c>
      <c r="Q30" s="75">
        <v>27.68</v>
      </c>
      <c r="R30" s="75">
        <v>28.2</v>
      </c>
      <c r="S30" s="75"/>
    </row>
    <row r="31" spans="1:19" x14ac:dyDescent="0.25">
      <c r="A31" s="74">
        <v>4</v>
      </c>
      <c r="B31" s="75">
        <v>21.36</v>
      </c>
      <c r="C31" s="75">
        <v>21.71</v>
      </c>
      <c r="D31" s="75">
        <v>22.07</v>
      </c>
      <c r="E31" s="75">
        <v>22.44</v>
      </c>
      <c r="F31" s="75">
        <v>22.82</v>
      </c>
      <c r="G31" s="75">
        <v>23.21</v>
      </c>
      <c r="H31" s="75">
        <v>23.61</v>
      </c>
      <c r="I31" s="75">
        <v>24.02</v>
      </c>
      <c r="J31" s="75">
        <v>24.45</v>
      </c>
      <c r="K31" s="75">
        <v>24.88</v>
      </c>
      <c r="L31" s="75">
        <v>25.32</v>
      </c>
      <c r="M31" s="75">
        <v>25.77</v>
      </c>
      <c r="N31" s="75">
        <v>26.24</v>
      </c>
      <c r="O31" s="75">
        <v>26.72</v>
      </c>
      <c r="P31" s="75">
        <v>27.21</v>
      </c>
      <c r="Q31" s="75">
        <v>27.72</v>
      </c>
      <c r="R31" s="75">
        <v>28.24</v>
      </c>
      <c r="S31" s="75"/>
    </row>
    <row r="32" spans="1:19" x14ac:dyDescent="0.25">
      <c r="A32" s="74">
        <v>5</v>
      </c>
      <c r="B32" s="75">
        <v>21.38</v>
      </c>
      <c r="C32" s="75">
        <v>21.74</v>
      </c>
      <c r="D32" s="75">
        <v>22.1</v>
      </c>
      <c r="E32" s="75">
        <v>22.47</v>
      </c>
      <c r="F32" s="75">
        <v>22.85</v>
      </c>
      <c r="G32" s="75">
        <v>23.24</v>
      </c>
      <c r="H32" s="75">
        <v>23.65</v>
      </c>
      <c r="I32" s="75">
        <v>24.06</v>
      </c>
      <c r="J32" s="75">
        <v>24.48</v>
      </c>
      <c r="K32" s="75">
        <v>24.91</v>
      </c>
      <c r="L32" s="75">
        <v>25.36</v>
      </c>
      <c r="M32" s="75">
        <v>25.81</v>
      </c>
      <c r="N32" s="75">
        <v>26.28</v>
      </c>
      <c r="O32" s="75">
        <v>26.76</v>
      </c>
      <c r="P32" s="75">
        <v>27.25</v>
      </c>
      <c r="Q32" s="75">
        <v>27.76</v>
      </c>
      <c r="R32" s="75">
        <v>28.29</v>
      </c>
      <c r="S32" s="75"/>
    </row>
    <row r="33" spans="1:19" x14ac:dyDescent="0.25">
      <c r="A33" s="74">
        <v>6</v>
      </c>
      <c r="B33" s="75">
        <v>21.41</v>
      </c>
      <c r="C33" s="75">
        <v>21.77</v>
      </c>
      <c r="D33" s="75">
        <v>22.13</v>
      </c>
      <c r="E33" s="75">
        <v>22.5</v>
      </c>
      <c r="F33" s="75">
        <v>22.89</v>
      </c>
      <c r="G33" s="75">
        <v>23.28</v>
      </c>
      <c r="H33" s="75">
        <v>23.68</v>
      </c>
      <c r="I33" s="75">
        <v>24.09</v>
      </c>
      <c r="J33" s="75">
        <v>24.52</v>
      </c>
      <c r="K33" s="75">
        <v>24.95</v>
      </c>
      <c r="L33" s="75">
        <v>25.4</v>
      </c>
      <c r="M33" s="75">
        <v>25.85</v>
      </c>
      <c r="N33" s="75">
        <v>26.32</v>
      </c>
      <c r="O33" s="75">
        <v>26.8</v>
      </c>
      <c r="P33" s="75">
        <v>27.3</v>
      </c>
      <c r="Q33" s="75">
        <v>27.8</v>
      </c>
      <c r="R33" s="75">
        <v>28.33</v>
      </c>
      <c r="S33" s="75"/>
    </row>
    <row r="34" spans="1:19" x14ac:dyDescent="0.25">
      <c r="A34" s="74">
        <v>7</v>
      </c>
      <c r="B34" s="75">
        <v>21.44</v>
      </c>
      <c r="C34" s="75">
        <v>21.8</v>
      </c>
      <c r="D34" s="75">
        <v>22.16</v>
      </c>
      <c r="E34" s="75">
        <v>22.54</v>
      </c>
      <c r="F34" s="75">
        <v>22.92</v>
      </c>
      <c r="G34" s="75">
        <v>23.31</v>
      </c>
      <c r="H34" s="75">
        <v>23.71</v>
      </c>
      <c r="I34" s="75">
        <v>24.13</v>
      </c>
      <c r="J34" s="75">
        <v>24.55</v>
      </c>
      <c r="K34" s="75">
        <v>24.99</v>
      </c>
      <c r="L34" s="75">
        <v>25.43</v>
      </c>
      <c r="M34" s="75">
        <v>25.89</v>
      </c>
      <c r="N34" s="75">
        <v>26.36</v>
      </c>
      <c r="O34" s="75">
        <v>26.84</v>
      </c>
      <c r="P34" s="75">
        <v>27.34</v>
      </c>
      <c r="Q34" s="75">
        <v>27.85</v>
      </c>
      <c r="R34" s="75">
        <v>28.37</v>
      </c>
      <c r="S34" s="75"/>
    </row>
    <row r="35" spans="1:19" x14ac:dyDescent="0.25">
      <c r="A35" s="74">
        <v>8</v>
      </c>
      <c r="B35" s="75">
        <v>21.47</v>
      </c>
      <c r="C35" s="75">
        <v>21.83</v>
      </c>
      <c r="D35" s="75">
        <v>22.19</v>
      </c>
      <c r="E35" s="75">
        <v>22.57</v>
      </c>
      <c r="F35" s="75">
        <v>22.95</v>
      </c>
      <c r="G35" s="75">
        <v>23.34</v>
      </c>
      <c r="H35" s="75">
        <v>23.75</v>
      </c>
      <c r="I35" s="75">
        <v>24.16</v>
      </c>
      <c r="J35" s="75">
        <v>24.59</v>
      </c>
      <c r="K35" s="75">
        <v>25.02</v>
      </c>
      <c r="L35" s="75">
        <v>25.47</v>
      </c>
      <c r="M35" s="75">
        <v>25.93</v>
      </c>
      <c r="N35" s="75">
        <v>26.4</v>
      </c>
      <c r="O35" s="75">
        <v>26.88</v>
      </c>
      <c r="P35" s="75">
        <v>27.38</v>
      </c>
      <c r="Q35" s="75">
        <v>27.89</v>
      </c>
      <c r="R35" s="75">
        <v>28.42</v>
      </c>
      <c r="S35" s="75"/>
    </row>
    <row r="36" spans="1:19" x14ac:dyDescent="0.25">
      <c r="A36" s="74">
        <v>9</v>
      </c>
      <c r="B36" s="75">
        <v>21.5</v>
      </c>
      <c r="C36" s="75">
        <v>21.86</v>
      </c>
      <c r="D36" s="75">
        <v>22.22</v>
      </c>
      <c r="E36" s="75">
        <v>22.6</v>
      </c>
      <c r="F36" s="75">
        <v>22.98</v>
      </c>
      <c r="G36" s="75">
        <v>23.38</v>
      </c>
      <c r="H36" s="75">
        <v>23.78</v>
      </c>
      <c r="I36" s="75">
        <v>24.2</v>
      </c>
      <c r="J36" s="75">
        <v>24.62</v>
      </c>
      <c r="K36" s="75">
        <v>25.06</v>
      </c>
      <c r="L36" s="75">
        <v>25.51</v>
      </c>
      <c r="M36" s="75">
        <v>25.97</v>
      </c>
      <c r="N36" s="75">
        <v>26.44</v>
      </c>
      <c r="O36" s="75">
        <v>26.92</v>
      </c>
      <c r="P36" s="75">
        <v>27.42</v>
      </c>
      <c r="Q36" s="75">
        <v>27.93</v>
      </c>
      <c r="R36" s="75">
        <v>28.46</v>
      </c>
      <c r="S36" s="75"/>
    </row>
    <row r="37" spans="1:19" x14ac:dyDescent="0.25">
      <c r="A37" s="74">
        <v>10</v>
      </c>
      <c r="B37" s="75">
        <v>21.53</v>
      </c>
      <c r="C37" s="75">
        <v>21.89</v>
      </c>
      <c r="D37" s="75">
        <v>22.25</v>
      </c>
      <c r="E37" s="75">
        <v>22.63</v>
      </c>
      <c r="F37" s="75">
        <v>23.01</v>
      </c>
      <c r="G37" s="75">
        <v>23.41</v>
      </c>
      <c r="H37" s="75">
        <v>23.82</v>
      </c>
      <c r="I37" s="75">
        <v>24.23</v>
      </c>
      <c r="J37" s="75">
        <v>24.66</v>
      </c>
      <c r="K37" s="75">
        <v>25.1</v>
      </c>
      <c r="L37" s="75">
        <v>25.55</v>
      </c>
      <c r="M37" s="75">
        <v>26.01</v>
      </c>
      <c r="N37" s="75">
        <v>26.48</v>
      </c>
      <c r="O37" s="75">
        <v>26.96</v>
      </c>
      <c r="P37" s="75">
        <v>27.46</v>
      </c>
      <c r="Q37" s="75">
        <v>27.98</v>
      </c>
      <c r="R37" s="75">
        <v>28.51</v>
      </c>
      <c r="S37" s="75"/>
    </row>
    <row r="38" spans="1:19" x14ac:dyDescent="0.25">
      <c r="A38" s="74">
        <v>11</v>
      </c>
      <c r="B38" s="75">
        <v>21.56</v>
      </c>
      <c r="C38" s="75">
        <v>21.92</v>
      </c>
      <c r="D38" s="75">
        <v>22.28</v>
      </c>
      <c r="E38" s="75">
        <v>22.66</v>
      </c>
      <c r="F38" s="75">
        <v>23.05</v>
      </c>
      <c r="G38" s="75">
        <v>23.44</v>
      </c>
      <c r="H38" s="75">
        <v>23.85</v>
      </c>
      <c r="I38" s="75">
        <v>24.27</v>
      </c>
      <c r="J38" s="75">
        <v>24.7</v>
      </c>
      <c r="K38" s="75">
        <v>25.13</v>
      </c>
      <c r="L38" s="75">
        <v>25.58</v>
      </c>
      <c r="M38" s="75">
        <v>26.04</v>
      </c>
      <c r="N38" s="75">
        <v>26.52</v>
      </c>
      <c r="O38" s="75">
        <v>27</v>
      </c>
      <c r="P38" s="75">
        <v>27.5</v>
      </c>
      <c r="Q38" s="75">
        <v>28.02</v>
      </c>
      <c r="R38" s="75">
        <v>28.55</v>
      </c>
      <c r="S38" s="75"/>
    </row>
    <row r="39" spans="1:19" x14ac:dyDescent="0.25">
      <c r="A39"/>
      <c r="B39"/>
    </row>
    <row r="40" spans="1:19" ht="27.65" customHeight="1" x14ac:dyDescent="0.25">
      <c r="A40"/>
      <c r="B40"/>
    </row>
    <row r="41" spans="1:19" x14ac:dyDescent="0.25">
      <c r="A41"/>
      <c r="B41"/>
    </row>
    <row r="42" spans="1:19" x14ac:dyDescent="0.25">
      <c r="A42"/>
      <c r="B42"/>
    </row>
    <row r="43" spans="1:19" x14ac:dyDescent="0.25">
      <c r="A43"/>
      <c r="B43"/>
    </row>
    <row r="44" spans="1:19" x14ac:dyDescent="0.25">
      <c r="A44"/>
      <c r="B44"/>
    </row>
    <row r="45" spans="1:19" x14ac:dyDescent="0.25">
      <c r="A45"/>
      <c r="B45"/>
    </row>
    <row r="46" spans="1:19" x14ac:dyDescent="0.25">
      <c r="A46"/>
      <c r="B46"/>
    </row>
    <row r="47" spans="1:19" x14ac:dyDescent="0.25">
      <c r="A47"/>
      <c r="B47"/>
    </row>
    <row r="48" spans="1:19"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sheetData>
  <sheetProtection algorithmName="SHA-512" hashValue="tseHOneEGOJNcS1LVAe6nEEivGt6nKgqRo+0CGf7AZX59bterJGiW6X55AtjcyI+ZOT2IOLwp5pgwlgJ6JJcVQ==" saltValue="YJRSdIAtmr7PewP7sEio5Q==" spinCount="100000" sheet="1" objects="1" scenarios="1"/>
  <conditionalFormatting sqref="B26:S38">
    <cfRule type="expression" dxfId="397" priority="25" stopIfTrue="1">
      <formula>MOD(ROW(),2)=0</formula>
    </cfRule>
    <cfRule type="expression" dxfId="396" priority="26" stopIfTrue="1">
      <formula>MOD(ROW(),2)&lt;&gt;0</formula>
    </cfRule>
  </conditionalFormatting>
  <conditionalFormatting sqref="A26:A38">
    <cfRule type="expression" dxfId="395" priority="23" stopIfTrue="1">
      <formula>MOD(ROW(),2)=0</formula>
    </cfRule>
    <cfRule type="expression" dxfId="394" priority="24" stopIfTrue="1">
      <formula>MOD(ROW(),2)&lt;&gt;0</formula>
    </cfRule>
  </conditionalFormatting>
  <conditionalFormatting sqref="A6:A21">
    <cfRule type="expression" dxfId="393" priority="13" stopIfTrue="1">
      <formula>MOD(ROW(),2)=0</formula>
    </cfRule>
    <cfRule type="expression" dxfId="392" priority="14" stopIfTrue="1">
      <formula>MOD(ROW(),2)&lt;&gt;0</formula>
    </cfRule>
  </conditionalFormatting>
  <conditionalFormatting sqref="D6:S21">
    <cfRule type="expression" dxfId="391" priority="15" stopIfTrue="1">
      <formula>MOD(ROW(),2)=0</formula>
    </cfRule>
    <cfRule type="expression" dxfId="390" priority="16" stopIfTrue="1">
      <formula>MOD(ROW(),2)&lt;&gt;0</formula>
    </cfRule>
  </conditionalFormatting>
  <conditionalFormatting sqref="B6:C16">
    <cfRule type="expression" dxfId="389" priority="9" stopIfTrue="1">
      <formula>MOD(ROW(),2)=0</formula>
    </cfRule>
    <cfRule type="expression" dxfId="388" priority="10" stopIfTrue="1">
      <formula>MOD(ROW(),2)&lt;&gt;0</formula>
    </cfRule>
  </conditionalFormatting>
  <conditionalFormatting sqref="B18:C18 B17">
    <cfRule type="expression" dxfId="387" priority="11" stopIfTrue="1">
      <formula>MOD(ROW(),2)=0</formula>
    </cfRule>
    <cfRule type="expression" dxfId="386" priority="12" stopIfTrue="1">
      <formula>MOD(ROW(),2)&lt;&gt;0</formula>
    </cfRule>
  </conditionalFormatting>
  <conditionalFormatting sqref="C17">
    <cfRule type="expression" dxfId="385" priority="7" stopIfTrue="1">
      <formula>MOD(ROW(),2)=0</formula>
    </cfRule>
    <cfRule type="expression" dxfId="384" priority="8" stopIfTrue="1">
      <formula>MOD(ROW(),2)&lt;&gt;0</formula>
    </cfRule>
  </conditionalFormatting>
  <conditionalFormatting sqref="B20:B21">
    <cfRule type="expression" dxfId="383" priority="3" stopIfTrue="1">
      <formula>MOD(ROW(),2)=0</formula>
    </cfRule>
    <cfRule type="expression" dxfId="382" priority="4" stopIfTrue="1">
      <formula>MOD(ROW(),2)&lt;&gt;0</formula>
    </cfRule>
  </conditionalFormatting>
  <conditionalFormatting sqref="C19:C21">
    <cfRule type="expression" dxfId="381" priority="5" stopIfTrue="1">
      <formula>MOD(ROW(),2)=0</formula>
    </cfRule>
    <cfRule type="expression" dxfId="380" priority="6" stopIfTrue="1">
      <formula>MOD(ROW(),2)&lt;&gt;0</formula>
    </cfRule>
  </conditionalFormatting>
  <conditionalFormatting sqref="B19">
    <cfRule type="expression" dxfId="379" priority="1" stopIfTrue="1">
      <formula>MOD(ROW(),2)=0</formula>
    </cfRule>
    <cfRule type="expression" dxfId="378" priority="2" stopIfTrue="1">
      <formula>MOD(ROW(),2)&lt;&gt;0</formula>
    </cfRule>
  </conditionalFormatting>
  <hyperlinks>
    <hyperlink ref="B24" location="Assumptions!A1" display="Assumptions" xr:uid="{30E49D14-2BE1-45D5-9C7D-3DB88E799366}"/>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F00-000000000000}">
  <sheetPr codeName="Sheet118"/>
  <dimension ref="A1:AP59"/>
  <sheetViews>
    <sheetView showGridLines="0" zoomScale="85" zoomScaleNormal="85" workbookViewId="0">
      <selection activeCell="A4" sqref="A4"/>
    </sheetView>
  </sheetViews>
  <sheetFormatPr defaultColWidth="10" defaultRowHeight="12.5" x14ac:dyDescent="0.25"/>
  <cols>
    <col min="1" max="1" width="31.6328125" style="28" customWidth="1"/>
    <col min="2" max="2" width="20.6328125" style="28" customWidth="1"/>
    <col min="3" max="3" width="10.36328125" style="28" customWidth="1"/>
    <col min="4" max="4" width="10" style="28" customWidth="1"/>
    <col min="5" max="16384" width="10" style="28"/>
  </cols>
  <sheetData>
    <row r="1" spans="1:42" ht="20" x14ac:dyDescent="0.4">
      <c r="A1" s="40" t="s">
        <v>0</v>
      </c>
      <c r="B1" s="41"/>
      <c r="C1" s="41"/>
      <c r="D1" s="41"/>
      <c r="E1" s="41"/>
      <c r="F1" s="41"/>
      <c r="G1" s="41"/>
      <c r="H1" s="41"/>
      <c r="I1" s="41"/>
      <c r="K1" s="84"/>
    </row>
    <row r="2" spans="1:42" ht="15.5" x14ac:dyDescent="0.35">
      <c r="A2" s="42" t="str">
        <f>IF(title="&gt; Enter workbook title here","Enter workbook title in Cover sheet",title)</f>
        <v>Police_S - Consolidated Factor Spreadsheet</v>
      </c>
      <c r="B2" s="43"/>
      <c r="C2" s="43"/>
      <c r="D2" s="43"/>
      <c r="E2" s="43"/>
      <c r="F2" s="43"/>
      <c r="G2" s="43"/>
      <c r="H2" s="43"/>
      <c r="I2" s="43"/>
    </row>
    <row r="3" spans="1:42" ht="15.5" x14ac:dyDescent="0.35">
      <c r="A3" s="156" t="str">
        <f>TABLE_FACTOR_TYPE_1&amp;" - x-"&amp;TABLE_SERIES_NUMBER_1</f>
        <v>Scheme Pays AA - x-609</v>
      </c>
      <c r="B3" s="43"/>
      <c r="C3" s="43"/>
      <c r="D3" s="43"/>
      <c r="E3" s="43"/>
      <c r="F3" s="43"/>
      <c r="G3" s="43"/>
      <c r="H3" s="43"/>
      <c r="I3" s="43"/>
    </row>
    <row r="4" spans="1:42" x14ac:dyDescent="0.25">
      <c r="A4" s="45"/>
    </row>
    <row r="6" spans="1:42" ht="13" x14ac:dyDescent="0.3">
      <c r="A6" s="76" t="s">
        <v>606</v>
      </c>
      <c r="B6" s="78" t="s">
        <v>607</v>
      </c>
      <c r="C6" s="78"/>
      <c r="D6" s="109"/>
      <c r="E6" s="109"/>
      <c r="F6" s="109"/>
      <c r="G6" s="109"/>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9"/>
      <c r="AL6" s="109"/>
      <c r="AM6" s="109"/>
      <c r="AN6" s="109"/>
      <c r="AO6" s="109"/>
      <c r="AP6" s="109"/>
    </row>
    <row r="7" spans="1:42" x14ac:dyDescent="0.25">
      <c r="A7" s="77" t="s">
        <v>273</v>
      </c>
      <c r="B7" s="79" t="s">
        <v>72</v>
      </c>
      <c r="C7" s="79"/>
      <c r="D7" s="109"/>
      <c r="E7" s="109"/>
      <c r="F7" s="109"/>
      <c r="G7" s="109"/>
      <c r="H7" s="109"/>
      <c r="I7" s="109"/>
      <c r="J7" s="109"/>
      <c r="K7" s="109"/>
      <c r="L7" s="109"/>
      <c r="M7" s="109"/>
      <c r="N7" s="109"/>
      <c r="O7" s="109"/>
      <c r="P7" s="109"/>
      <c r="Q7" s="109"/>
      <c r="R7" s="109"/>
      <c r="S7" s="109"/>
      <c r="T7" s="109"/>
      <c r="U7" s="109"/>
      <c r="V7" s="109"/>
      <c r="W7" s="109"/>
      <c r="X7" s="109"/>
      <c r="Y7" s="109"/>
      <c r="Z7" s="109"/>
      <c r="AA7" s="109"/>
      <c r="AB7" s="109"/>
      <c r="AC7" s="109"/>
      <c r="AD7" s="109"/>
      <c r="AE7" s="109"/>
      <c r="AF7" s="109"/>
      <c r="AG7" s="109"/>
      <c r="AH7" s="109"/>
      <c r="AI7" s="109"/>
      <c r="AJ7" s="109"/>
      <c r="AK7" s="109"/>
      <c r="AL7" s="109"/>
      <c r="AM7" s="109"/>
      <c r="AN7" s="109"/>
      <c r="AO7" s="109"/>
      <c r="AP7" s="109"/>
    </row>
    <row r="8" spans="1:42" x14ac:dyDescent="0.25">
      <c r="A8" s="77" t="s">
        <v>274</v>
      </c>
      <c r="B8" s="79">
        <v>1987</v>
      </c>
      <c r="C8" s="79"/>
      <c r="D8" s="109"/>
      <c r="E8" s="109"/>
      <c r="F8" s="109"/>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109"/>
      <c r="AJ8" s="109"/>
      <c r="AK8" s="109"/>
      <c r="AL8" s="109"/>
      <c r="AM8" s="109"/>
      <c r="AN8" s="109"/>
      <c r="AO8" s="109"/>
      <c r="AP8" s="109"/>
    </row>
    <row r="9" spans="1:42" x14ac:dyDescent="0.25">
      <c r="A9" s="77" t="s">
        <v>275</v>
      </c>
      <c r="B9" s="79" t="s">
        <v>520</v>
      </c>
      <c r="C9" s="79"/>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9"/>
      <c r="AL9" s="109"/>
      <c r="AM9" s="109"/>
      <c r="AN9" s="109"/>
      <c r="AO9" s="109"/>
      <c r="AP9" s="109"/>
    </row>
    <row r="10" spans="1:42" ht="37.5" x14ac:dyDescent="0.25">
      <c r="A10" s="77" t="s">
        <v>6</v>
      </c>
      <c r="B10" s="79" t="s">
        <v>534</v>
      </c>
      <c r="C10" s="7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09"/>
      <c r="AL10" s="109"/>
      <c r="AM10" s="109"/>
      <c r="AN10" s="109"/>
      <c r="AO10" s="109"/>
      <c r="AP10" s="109"/>
    </row>
    <row r="11" spans="1:42" x14ac:dyDescent="0.25">
      <c r="A11" s="77" t="s">
        <v>276</v>
      </c>
      <c r="B11" s="79" t="s">
        <v>308</v>
      </c>
      <c r="C11" s="7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9"/>
      <c r="AL11" s="109"/>
      <c r="AM11" s="109"/>
      <c r="AN11" s="109"/>
      <c r="AO11" s="109"/>
      <c r="AP11" s="109"/>
    </row>
    <row r="12" spans="1:42" ht="25" x14ac:dyDescent="0.25">
      <c r="A12" s="77" t="s">
        <v>277</v>
      </c>
      <c r="B12" s="79" t="s">
        <v>402</v>
      </c>
      <c r="C12" s="7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9"/>
      <c r="AL12" s="109"/>
      <c r="AM12" s="109"/>
      <c r="AN12" s="109"/>
      <c r="AO12" s="109"/>
      <c r="AP12" s="109"/>
    </row>
    <row r="13" spans="1:42" x14ac:dyDescent="0.25">
      <c r="A13" s="77" t="s">
        <v>614</v>
      </c>
      <c r="B13" s="79">
        <v>2</v>
      </c>
      <c r="C13" s="79"/>
      <c r="D13" s="109"/>
      <c r="E13" s="109"/>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109"/>
      <c r="AL13" s="109"/>
      <c r="AM13" s="109"/>
      <c r="AN13" s="109"/>
      <c r="AO13" s="109"/>
      <c r="AP13" s="109"/>
    </row>
    <row r="14" spans="1:42" x14ac:dyDescent="0.25">
      <c r="A14" s="77" t="s">
        <v>279</v>
      </c>
      <c r="B14" s="79">
        <v>609</v>
      </c>
      <c r="C14" s="79"/>
      <c r="D14" s="109"/>
      <c r="E14" s="109"/>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9"/>
      <c r="AL14" s="109"/>
      <c r="AM14" s="109"/>
      <c r="AN14" s="109"/>
      <c r="AO14" s="109"/>
      <c r="AP14" s="109"/>
    </row>
    <row r="15" spans="1:42" x14ac:dyDescent="0.25">
      <c r="A15" s="77" t="s">
        <v>617</v>
      </c>
      <c r="B15" s="79">
        <v>609</v>
      </c>
      <c r="C15" s="79"/>
      <c r="D15" s="109"/>
      <c r="E15" s="109"/>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109"/>
      <c r="AL15" s="109"/>
      <c r="AM15" s="109"/>
      <c r="AN15" s="109"/>
      <c r="AO15" s="109"/>
      <c r="AP15" s="109"/>
    </row>
    <row r="16" spans="1:42" x14ac:dyDescent="0.25">
      <c r="A16" s="77" t="s">
        <v>281</v>
      </c>
      <c r="B16" s="79" t="s">
        <v>544</v>
      </c>
      <c r="C16" s="7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09"/>
      <c r="AL16" s="109"/>
      <c r="AM16" s="109"/>
      <c r="AN16" s="109"/>
      <c r="AO16" s="109"/>
      <c r="AP16" s="109"/>
    </row>
    <row r="17" spans="1:42" x14ac:dyDescent="0.25">
      <c r="A17" s="77" t="s">
        <v>282</v>
      </c>
      <c r="B17" s="203"/>
      <c r="C17" s="203"/>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row>
    <row r="18" spans="1:42" x14ac:dyDescent="0.25">
      <c r="A18" s="77" t="s">
        <v>283</v>
      </c>
      <c r="B18" s="142">
        <v>45135</v>
      </c>
      <c r="C18" s="79"/>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109"/>
      <c r="AL18" s="109"/>
      <c r="AM18" s="109"/>
      <c r="AN18" s="109"/>
      <c r="AO18" s="109"/>
      <c r="AP18" s="109"/>
    </row>
    <row r="19" spans="1:42" x14ac:dyDescent="0.25">
      <c r="A19" s="77" t="s">
        <v>284</v>
      </c>
      <c r="B19" s="142">
        <v>45135</v>
      </c>
      <c r="C19" s="7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c r="AL19" s="109"/>
      <c r="AM19" s="109"/>
      <c r="AN19" s="109"/>
      <c r="AO19" s="109"/>
      <c r="AP19" s="109"/>
    </row>
    <row r="20" spans="1:42" x14ac:dyDescent="0.25">
      <c r="A20" s="77" t="s">
        <v>285</v>
      </c>
      <c r="B20" s="79" t="s">
        <v>293</v>
      </c>
      <c r="C20" s="79"/>
      <c r="D20" s="109"/>
      <c r="E20" s="109"/>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109"/>
      <c r="AL20" s="109"/>
      <c r="AM20" s="109"/>
      <c r="AN20" s="109"/>
      <c r="AO20" s="109"/>
      <c r="AP20" s="109"/>
    </row>
    <row r="21" spans="1:42" x14ac:dyDescent="0.25">
      <c r="A21" s="77" t="s">
        <v>689</v>
      </c>
      <c r="B21" s="79" t="s">
        <v>294</v>
      </c>
      <c r="C21" s="79"/>
      <c r="D21" s="109"/>
      <c r="E21" s="109"/>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109"/>
      <c r="AL21" s="109"/>
      <c r="AM21" s="109"/>
      <c r="AN21" s="109"/>
      <c r="AO21" s="109"/>
      <c r="AP21" s="109"/>
    </row>
    <row r="23" spans="1:42" x14ac:dyDescent="0.25">
      <c r="B23" s="84" t="str">
        <f>HYPERLINK("#'Factor List'!A1","Back to Factor List")</f>
        <v>Back to Factor List</v>
      </c>
    </row>
    <row r="24" spans="1:42" x14ac:dyDescent="0.25">
      <c r="B24" s="84" t="str">
        <f>HYPERLINK("#'Assumptions'!A1","Assumptions")</f>
        <v>Assumptions</v>
      </c>
    </row>
    <row r="26" spans="1:42" ht="13" x14ac:dyDescent="0.25">
      <c r="A26" s="73" t="s">
        <v>711</v>
      </c>
      <c r="B26" s="73">
        <v>25</v>
      </c>
      <c r="C26" s="73">
        <v>26</v>
      </c>
      <c r="D26" s="73">
        <v>27</v>
      </c>
      <c r="E26" s="73">
        <v>28</v>
      </c>
      <c r="F26" s="73">
        <v>29</v>
      </c>
      <c r="G26" s="73">
        <v>30</v>
      </c>
      <c r="H26" s="73">
        <v>31</v>
      </c>
      <c r="I26" s="73">
        <v>32</v>
      </c>
      <c r="J26" s="73">
        <v>33</v>
      </c>
      <c r="K26" s="73">
        <v>34</v>
      </c>
      <c r="L26" s="73">
        <v>35</v>
      </c>
      <c r="M26" s="73">
        <v>36</v>
      </c>
      <c r="N26" s="73">
        <v>37</v>
      </c>
      <c r="O26" s="73">
        <v>38</v>
      </c>
      <c r="P26" s="73">
        <v>39</v>
      </c>
      <c r="Q26" s="73">
        <v>40</v>
      </c>
      <c r="R26" s="73">
        <v>41</v>
      </c>
      <c r="S26" s="73">
        <v>42</v>
      </c>
      <c r="T26" s="73">
        <v>43</v>
      </c>
      <c r="U26" s="73">
        <v>44</v>
      </c>
      <c r="V26" s="73">
        <v>45</v>
      </c>
      <c r="W26" s="73">
        <v>46</v>
      </c>
      <c r="X26" s="73">
        <v>47</v>
      </c>
      <c r="Y26" s="73">
        <v>48</v>
      </c>
      <c r="Z26" s="73">
        <v>49</v>
      </c>
      <c r="AA26" s="73">
        <v>50</v>
      </c>
      <c r="AB26" s="73">
        <v>51</v>
      </c>
      <c r="AC26" s="73">
        <v>52</v>
      </c>
      <c r="AD26" s="73">
        <v>53</v>
      </c>
      <c r="AE26" s="73">
        <v>54</v>
      </c>
      <c r="AF26" s="73">
        <v>55</v>
      </c>
      <c r="AG26" s="73">
        <v>56</v>
      </c>
      <c r="AH26" s="73">
        <v>57</v>
      </c>
      <c r="AI26" s="73">
        <v>58</v>
      </c>
      <c r="AJ26" s="73">
        <v>59</v>
      </c>
      <c r="AK26" s="73">
        <v>60</v>
      </c>
      <c r="AL26" s="73">
        <v>61</v>
      </c>
      <c r="AM26" s="73">
        <v>62</v>
      </c>
      <c r="AN26" s="73">
        <v>63</v>
      </c>
      <c r="AO26" s="73">
        <v>64</v>
      </c>
      <c r="AP26" s="73">
        <v>65</v>
      </c>
    </row>
    <row r="27" spans="1:42" x14ac:dyDescent="0.25">
      <c r="A27" s="74">
        <v>0</v>
      </c>
      <c r="B27" s="75">
        <v>13.92</v>
      </c>
      <c r="C27" s="75">
        <v>14.12</v>
      </c>
      <c r="D27" s="75">
        <v>14.33</v>
      </c>
      <c r="E27" s="75">
        <v>14.54</v>
      </c>
      <c r="F27" s="75">
        <v>14.75</v>
      </c>
      <c r="G27" s="75">
        <v>14.97</v>
      </c>
      <c r="H27" s="75">
        <v>15.19</v>
      </c>
      <c r="I27" s="75">
        <v>15.42</v>
      </c>
      <c r="J27" s="75">
        <v>15.64</v>
      </c>
      <c r="K27" s="75">
        <v>15.88</v>
      </c>
      <c r="L27" s="75">
        <v>16.12</v>
      </c>
      <c r="M27" s="75">
        <v>16.36</v>
      </c>
      <c r="N27" s="75">
        <v>16.600000000000001</v>
      </c>
      <c r="O27" s="75">
        <v>16.86</v>
      </c>
      <c r="P27" s="75">
        <v>17.11</v>
      </c>
      <c r="Q27" s="75">
        <v>17.38</v>
      </c>
      <c r="R27" s="75">
        <v>17.64</v>
      </c>
      <c r="S27" s="75">
        <v>17.920000000000002</v>
      </c>
      <c r="T27" s="75">
        <v>18.2</v>
      </c>
      <c r="U27" s="75">
        <v>18.489999999999998</v>
      </c>
      <c r="V27" s="75">
        <v>18.78</v>
      </c>
      <c r="W27" s="75">
        <v>19.079999999999998</v>
      </c>
      <c r="X27" s="75">
        <v>19.39</v>
      </c>
      <c r="Y27" s="75">
        <v>19.71</v>
      </c>
      <c r="Z27" s="75">
        <v>20.04</v>
      </c>
      <c r="AA27" s="75">
        <v>20.38</v>
      </c>
      <c r="AB27" s="75">
        <v>20.73</v>
      </c>
      <c r="AC27" s="75">
        <v>21.09</v>
      </c>
      <c r="AD27" s="75">
        <v>21.46</v>
      </c>
      <c r="AE27" s="75">
        <v>21.85</v>
      </c>
      <c r="AF27" s="75">
        <v>22.24</v>
      </c>
      <c r="AG27" s="75">
        <v>22.66</v>
      </c>
      <c r="AH27" s="75">
        <v>23.08</v>
      </c>
      <c r="AI27" s="75">
        <v>23.52</v>
      </c>
      <c r="AJ27" s="75">
        <v>23.97</v>
      </c>
      <c r="AK27" s="75">
        <v>24.43</v>
      </c>
      <c r="AL27" s="75">
        <v>24.91</v>
      </c>
      <c r="AM27" s="75">
        <v>25.41</v>
      </c>
      <c r="AN27" s="75">
        <v>25.93</v>
      </c>
      <c r="AO27" s="75">
        <v>26.46</v>
      </c>
      <c r="AP27" s="75">
        <v>27.02</v>
      </c>
    </row>
    <row r="28" spans="1:42" x14ac:dyDescent="0.25">
      <c r="A28" s="74">
        <v>1</v>
      </c>
      <c r="B28" s="75">
        <v>13.94</v>
      </c>
      <c r="C28" s="75">
        <v>14.14</v>
      </c>
      <c r="D28" s="75">
        <v>14.35</v>
      </c>
      <c r="E28" s="75">
        <v>14.56</v>
      </c>
      <c r="F28" s="75">
        <v>14.77</v>
      </c>
      <c r="G28" s="75">
        <v>14.99</v>
      </c>
      <c r="H28" s="75">
        <v>15.21</v>
      </c>
      <c r="I28" s="75">
        <v>15.43</v>
      </c>
      <c r="J28" s="75">
        <v>15.66</v>
      </c>
      <c r="K28" s="75">
        <v>15.9</v>
      </c>
      <c r="L28" s="75">
        <v>16.14</v>
      </c>
      <c r="M28" s="75">
        <v>16.38</v>
      </c>
      <c r="N28" s="75">
        <v>16.63</v>
      </c>
      <c r="O28" s="75">
        <v>16.88</v>
      </c>
      <c r="P28" s="75">
        <v>17.14</v>
      </c>
      <c r="Q28" s="75">
        <v>17.399999999999999</v>
      </c>
      <c r="R28" s="75">
        <v>17.670000000000002</v>
      </c>
      <c r="S28" s="75">
        <v>17.940000000000001</v>
      </c>
      <c r="T28" s="75">
        <v>18.22</v>
      </c>
      <c r="U28" s="75">
        <v>18.510000000000002</v>
      </c>
      <c r="V28" s="75">
        <v>18.809999999999999</v>
      </c>
      <c r="W28" s="75">
        <v>19.11</v>
      </c>
      <c r="X28" s="75">
        <v>19.420000000000002</v>
      </c>
      <c r="Y28" s="75">
        <v>19.739999999999998</v>
      </c>
      <c r="Z28" s="75">
        <v>20.07</v>
      </c>
      <c r="AA28" s="75">
        <v>20.41</v>
      </c>
      <c r="AB28" s="75">
        <v>20.76</v>
      </c>
      <c r="AC28" s="75">
        <v>21.12</v>
      </c>
      <c r="AD28" s="75">
        <v>21.49</v>
      </c>
      <c r="AE28" s="75">
        <v>21.88</v>
      </c>
      <c r="AF28" s="75">
        <v>22.28</v>
      </c>
      <c r="AG28" s="75">
        <v>22.69</v>
      </c>
      <c r="AH28" s="75">
        <v>23.12</v>
      </c>
      <c r="AI28" s="75">
        <v>23.55</v>
      </c>
      <c r="AJ28" s="75">
        <v>24.01</v>
      </c>
      <c r="AK28" s="75">
        <v>24.47</v>
      </c>
      <c r="AL28" s="75">
        <v>24.96</v>
      </c>
      <c r="AM28" s="75">
        <v>25.46</v>
      </c>
      <c r="AN28" s="75">
        <v>25.97</v>
      </c>
      <c r="AO28" s="75">
        <v>26.51</v>
      </c>
      <c r="AP28" s="75"/>
    </row>
    <row r="29" spans="1:42" x14ac:dyDescent="0.25">
      <c r="A29" s="74">
        <v>2</v>
      </c>
      <c r="B29" s="75">
        <v>13.96</v>
      </c>
      <c r="C29" s="75">
        <v>14.16</v>
      </c>
      <c r="D29" s="75">
        <v>14.37</v>
      </c>
      <c r="E29" s="75">
        <v>14.58</v>
      </c>
      <c r="F29" s="75">
        <v>14.79</v>
      </c>
      <c r="G29" s="75">
        <v>15.01</v>
      </c>
      <c r="H29" s="75">
        <v>15.23</v>
      </c>
      <c r="I29" s="75">
        <v>15.45</v>
      </c>
      <c r="J29" s="75">
        <v>15.68</v>
      </c>
      <c r="K29" s="75">
        <v>15.92</v>
      </c>
      <c r="L29" s="75">
        <v>16.16</v>
      </c>
      <c r="M29" s="75">
        <v>16.399999999999999</v>
      </c>
      <c r="N29" s="75">
        <v>16.649999999999999</v>
      </c>
      <c r="O29" s="75">
        <v>16.899999999999999</v>
      </c>
      <c r="P29" s="75">
        <v>17.16</v>
      </c>
      <c r="Q29" s="75">
        <v>17.420000000000002</v>
      </c>
      <c r="R29" s="75">
        <v>17.690000000000001</v>
      </c>
      <c r="S29" s="75">
        <v>17.96</v>
      </c>
      <c r="T29" s="75">
        <v>18.25</v>
      </c>
      <c r="U29" s="75">
        <v>18.54</v>
      </c>
      <c r="V29" s="75">
        <v>18.829999999999998</v>
      </c>
      <c r="W29" s="75">
        <v>19.14</v>
      </c>
      <c r="X29" s="75">
        <v>19.45</v>
      </c>
      <c r="Y29" s="75">
        <v>19.77</v>
      </c>
      <c r="Z29" s="75">
        <v>20.100000000000001</v>
      </c>
      <c r="AA29" s="75">
        <v>20.440000000000001</v>
      </c>
      <c r="AB29" s="75">
        <v>20.79</v>
      </c>
      <c r="AC29" s="75">
        <v>21.15</v>
      </c>
      <c r="AD29" s="75">
        <v>21.53</v>
      </c>
      <c r="AE29" s="75">
        <v>21.91</v>
      </c>
      <c r="AF29" s="75">
        <v>22.31</v>
      </c>
      <c r="AG29" s="75">
        <v>22.73</v>
      </c>
      <c r="AH29" s="75">
        <v>23.15</v>
      </c>
      <c r="AI29" s="75">
        <v>23.59</v>
      </c>
      <c r="AJ29" s="75">
        <v>24.05</v>
      </c>
      <c r="AK29" s="75">
        <v>24.51</v>
      </c>
      <c r="AL29" s="75">
        <v>25</v>
      </c>
      <c r="AM29" s="75">
        <v>25.5</v>
      </c>
      <c r="AN29" s="75">
        <v>26.02</v>
      </c>
      <c r="AO29" s="75">
        <v>26.56</v>
      </c>
      <c r="AP29" s="75"/>
    </row>
    <row r="30" spans="1:42" x14ac:dyDescent="0.25">
      <c r="A30" s="74">
        <v>3</v>
      </c>
      <c r="B30" s="75">
        <v>13.97</v>
      </c>
      <c r="C30" s="75">
        <v>14.18</v>
      </c>
      <c r="D30" s="75">
        <v>14.38</v>
      </c>
      <c r="E30" s="75">
        <v>14.59</v>
      </c>
      <c r="F30" s="75">
        <v>14.81</v>
      </c>
      <c r="G30" s="75">
        <v>15.03</v>
      </c>
      <c r="H30" s="75">
        <v>15.25</v>
      </c>
      <c r="I30" s="75">
        <v>15.47</v>
      </c>
      <c r="J30" s="75">
        <v>15.7</v>
      </c>
      <c r="K30" s="75">
        <v>15.94</v>
      </c>
      <c r="L30" s="75">
        <v>16.18</v>
      </c>
      <c r="M30" s="75">
        <v>16.420000000000002</v>
      </c>
      <c r="N30" s="75">
        <v>16.670000000000002</v>
      </c>
      <c r="O30" s="75">
        <v>16.920000000000002</v>
      </c>
      <c r="P30" s="75">
        <v>17.18</v>
      </c>
      <c r="Q30" s="75">
        <v>17.440000000000001</v>
      </c>
      <c r="R30" s="75">
        <v>17.71</v>
      </c>
      <c r="S30" s="75">
        <v>17.989999999999998</v>
      </c>
      <c r="T30" s="75">
        <v>18.27</v>
      </c>
      <c r="U30" s="75">
        <v>18.559999999999999</v>
      </c>
      <c r="V30" s="75">
        <v>18.86</v>
      </c>
      <c r="W30" s="75">
        <v>19.16</v>
      </c>
      <c r="X30" s="75">
        <v>19.47</v>
      </c>
      <c r="Y30" s="75">
        <v>19.8</v>
      </c>
      <c r="Z30" s="75">
        <v>20.13</v>
      </c>
      <c r="AA30" s="75">
        <v>20.47</v>
      </c>
      <c r="AB30" s="75">
        <v>20.82</v>
      </c>
      <c r="AC30" s="75">
        <v>21.18</v>
      </c>
      <c r="AD30" s="75">
        <v>21.56</v>
      </c>
      <c r="AE30" s="75">
        <v>21.95</v>
      </c>
      <c r="AF30" s="75">
        <v>22.35</v>
      </c>
      <c r="AG30" s="75">
        <v>22.76</v>
      </c>
      <c r="AH30" s="75">
        <v>23.19</v>
      </c>
      <c r="AI30" s="75">
        <v>23.63</v>
      </c>
      <c r="AJ30" s="75">
        <v>24.08</v>
      </c>
      <c r="AK30" s="75">
        <v>24.55</v>
      </c>
      <c r="AL30" s="75">
        <v>25.04</v>
      </c>
      <c r="AM30" s="75">
        <v>25.54</v>
      </c>
      <c r="AN30" s="75">
        <v>26.06</v>
      </c>
      <c r="AO30" s="75">
        <v>26.6</v>
      </c>
      <c r="AP30" s="75"/>
    </row>
    <row r="31" spans="1:42" x14ac:dyDescent="0.25">
      <c r="A31" s="74">
        <v>4</v>
      </c>
      <c r="B31" s="75">
        <v>13.99</v>
      </c>
      <c r="C31" s="75">
        <v>14.19</v>
      </c>
      <c r="D31" s="75">
        <v>14.4</v>
      </c>
      <c r="E31" s="75">
        <v>14.61</v>
      </c>
      <c r="F31" s="75">
        <v>14.83</v>
      </c>
      <c r="G31" s="75">
        <v>15.04</v>
      </c>
      <c r="H31" s="75">
        <v>15.27</v>
      </c>
      <c r="I31" s="75">
        <v>15.49</v>
      </c>
      <c r="J31" s="75">
        <v>15.72</v>
      </c>
      <c r="K31" s="75">
        <v>15.96</v>
      </c>
      <c r="L31" s="75">
        <v>16.2</v>
      </c>
      <c r="M31" s="75">
        <v>16.440000000000001</v>
      </c>
      <c r="N31" s="75">
        <v>16.690000000000001</v>
      </c>
      <c r="O31" s="75">
        <v>16.940000000000001</v>
      </c>
      <c r="P31" s="75">
        <v>17.2</v>
      </c>
      <c r="Q31" s="75">
        <v>17.46</v>
      </c>
      <c r="R31" s="75">
        <v>17.739999999999998</v>
      </c>
      <c r="S31" s="75">
        <v>18.010000000000002</v>
      </c>
      <c r="T31" s="75">
        <v>18.29</v>
      </c>
      <c r="U31" s="75">
        <v>18.59</v>
      </c>
      <c r="V31" s="75">
        <v>18.88</v>
      </c>
      <c r="W31" s="75">
        <v>19.190000000000001</v>
      </c>
      <c r="X31" s="75">
        <v>19.5</v>
      </c>
      <c r="Y31" s="75">
        <v>19.82</v>
      </c>
      <c r="Z31" s="75">
        <v>20.16</v>
      </c>
      <c r="AA31" s="75">
        <v>20.5</v>
      </c>
      <c r="AB31" s="75">
        <v>20.85</v>
      </c>
      <c r="AC31" s="75">
        <v>21.21</v>
      </c>
      <c r="AD31" s="75">
        <v>21.59</v>
      </c>
      <c r="AE31" s="75">
        <v>21.98</v>
      </c>
      <c r="AF31" s="75">
        <v>22.38</v>
      </c>
      <c r="AG31" s="75">
        <v>22.8</v>
      </c>
      <c r="AH31" s="75">
        <v>23.23</v>
      </c>
      <c r="AI31" s="75">
        <v>23.67</v>
      </c>
      <c r="AJ31" s="75">
        <v>24.12</v>
      </c>
      <c r="AK31" s="75">
        <v>24.59</v>
      </c>
      <c r="AL31" s="75">
        <v>25.08</v>
      </c>
      <c r="AM31" s="75">
        <v>25.59</v>
      </c>
      <c r="AN31" s="75">
        <v>26.11</v>
      </c>
      <c r="AO31" s="75">
        <v>26.65</v>
      </c>
      <c r="AP31" s="75"/>
    </row>
    <row r="32" spans="1:42" x14ac:dyDescent="0.25">
      <c r="A32" s="74">
        <v>5</v>
      </c>
      <c r="B32" s="75">
        <v>14.01</v>
      </c>
      <c r="C32" s="75">
        <v>14.21</v>
      </c>
      <c r="D32" s="75">
        <v>14.42</v>
      </c>
      <c r="E32" s="75">
        <v>14.63</v>
      </c>
      <c r="F32" s="75">
        <v>14.84</v>
      </c>
      <c r="G32" s="75">
        <v>15.06</v>
      </c>
      <c r="H32" s="75">
        <v>15.28</v>
      </c>
      <c r="I32" s="75">
        <v>15.51</v>
      </c>
      <c r="J32" s="75">
        <v>15.74</v>
      </c>
      <c r="K32" s="75">
        <v>15.98</v>
      </c>
      <c r="L32" s="75">
        <v>16.22</v>
      </c>
      <c r="M32" s="75">
        <v>16.46</v>
      </c>
      <c r="N32" s="75">
        <v>16.71</v>
      </c>
      <c r="O32" s="75">
        <v>16.96</v>
      </c>
      <c r="P32" s="75">
        <v>17.22</v>
      </c>
      <c r="Q32" s="75">
        <v>17.489999999999998</v>
      </c>
      <c r="R32" s="75">
        <v>17.760000000000002</v>
      </c>
      <c r="S32" s="75">
        <v>18.04</v>
      </c>
      <c r="T32" s="75">
        <v>18.32</v>
      </c>
      <c r="U32" s="75">
        <v>18.61</v>
      </c>
      <c r="V32" s="75">
        <v>18.91</v>
      </c>
      <c r="W32" s="75">
        <v>19.21</v>
      </c>
      <c r="X32" s="75">
        <v>19.53</v>
      </c>
      <c r="Y32" s="75">
        <v>19.850000000000001</v>
      </c>
      <c r="Z32" s="75">
        <v>20.18</v>
      </c>
      <c r="AA32" s="75">
        <v>20.53</v>
      </c>
      <c r="AB32" s="75">
        <v>20.88</v>
      </c>
      <c r="AC32" s="75">
        <v>21.24</v>
      </c>
      <c r="AD32" s="75">
        <v>21.62</v>
      </c>
      <c r="AE32" s="75">
        <v>22.01</v>
      </c>
      <c r="AF32" s="75">
        <v>22.42</v>
      </c>
      <c r="AG32" s="75">
        <v>22.83</v>
      </c>
      <c r="AH32" s="75">
        <v>23.26</v>
      </c>
      <c r="AI32" s="75">
        <v>23.7</v>
      </c>
      <c r="AJ32" s="75">
        <v>24.16</v>
      </c>
      <c r="AK32" s="75">
        <v>24.63</v>
      </c>
      <c r="AL32" s="75">
        <v>25.12</v>
      </c>
      <c r="AM32" s="75">
        <v>25.63</v>
      </c>
      <c r="AN32" s="75">
        <v>26.15</v>
      </c>
      <c r="AO32" s="75">
        <v>26.7</v>
      </c>
      <c r="AP32" s="75"/>
    </row>
    <row r="33" spans="1:42" x14ac:dyDescent="0.25">
      <c r="A33" s="74">
        <v>6</v>
      </c>
      <c r="B33" s="75">
        <v>14.02</v>
      </c>
      <c r="C33" s="75">
        <v>14.23</v>
      </c>
      <c r="D33" s="75">
        <v>14.44</v>
      </c>
      <c r="E33" s="75">
        <v>14.65</v>
      </c>
      <c r="F33" s="75">
        <v>14.86</v>
      </c>
      <c r="G33" s="75">
        <v>15.08</v>
      </c>
      <c r="H33" s="75">
        <v>15.3</v>
      </c>
      <c r="I33" s="75">
        <v>15.53</v>
      </c>
      <c r="J33" s="75">
        <v>15.76</v>
      </c>
      <c r="K33" s="75">
        <v>16</v>
      </c>
      <c r="L33" s="75">
        <v>16.239999999999998</v>
      </c>
      <c r="M33" s="75">
        <v>16.48</v>
      </c>
      <c r="N33" s="75">
        <v>16.73</v>
      </c>
      <c r="O33" s="75">
        <v>16.98</v>
      </c>
      <c r="P33" s="75">
        <v>17.239999999999998</v>
      </c>
      <c r="Q33" s="75">
        <v>17.510000000000002</v>
      </c>
      <c r="R33" s="75">
        <v>17.78</v>
      </c>
      <c r="S33" s="75">
        <v>18.059999999999999</v>
      </c>
      <c r="T33" s="75">
        <v>18.34</v>
      </c>
      <c r="U33" s="75">
        <v>18.63</v>
      </c>
      <c r="V33" s="75">
        <v>18.93</v>
      </c>
      <c r="W33" s="75">
        <v>19.239999999999998</v>
      </c>
      <c r="X33" s="75">
        <v>19.55</v>
      </c>
      <c r="Y33" s="75">
        <v>19.88</v>
      </c>
      <c r="Z33" s="75">
        <v>20.21</v>
      </c>
      <c r="AA33" s="75">
        <v>20.56</v>
      </c>
      <c r="AB33" s="75">
        <v>20.91</v>
      </c>
      <c r="AC33" s="75">
        <v>21.28</v>
      </c>
      <c r="AD33" s="75">
        <v>21.65</v>
      </c>
      <c r="AE33" s="75">
        <v>22.05</v>
      </c>
      <c r="AF33" s="75">
        <v>22.45</v>
      </c>
      <c r="AG33" s="75">
        <v>22.87</v>
      </c>
      <c r="AH33" s="75">
        <v>23.3</v>
      </c>
      <c r="AI33" s="75">
        <v>23.74</v>
      </c>
      <c r="AJ33" s="75">
        <v>24.2</v>
      </c>
      <c r="AK33" s="75">
        <v>24.67</v>
      </c>
      <c r="AL33" s="75">
        <v>25.16</v>
      </c>
      <c r="AM33" s="75">
        <v>25.67</v>
      </c>
      <c r="AN33" s="75">
        <v>26.2</v>
      </c>
      <c r="AO33" s="75">
        <v>26.74</v>
      </c>
      <c r="AP33" s="75"/>
    </row>
    <row r="34" spans="1:42" x14ac:dyDescent="0.25">
      <c r="A34" s="74">
        <v>7</v>
      </c>
      <c r="B34" s="75">
        <v>14.04</v>
      </c>
      <c r="C34" s="75">
        <v>14.24</v>
      </c>
      <c r="D34" s="75">
        <v>14.45</v>
      </c>
      <c r="E34" s="75">
        <v>14.66</v>
      </c>
      <c r="F34" s="75">
        <v>14.88</v>
      </c>
      <c r="G34" s="75">
        <v>15.1</v>
      </c>
      <c r="H34" s="75">
        <v>15.32</v>
      </c>
      <c r="I34" s="75">
        <v>15.55</v>
      </c>
      <c r="J34" s="75">
        <v>15.78</v>
      </c>
      <c r="K34" s="75">
        <v>16.02</v>
      </c>
      <c r="L34" s="75">
        <v>16.260000000000002</v>
      </c>
      <c r="M34" s="75">
        <v>16.5</v>
      </c>
      <c r="N34" s="75">
        <v>16.75</v>
      </c>
      <c r="O34" s="75">
        <v>17.010000000000002</v>
      </c>
      <c r="P34" s="75">
        <v>17.27</v>
      </c>
      <c r="Q34" s="75">
        <v>17.53</v>
      </c>
      <c r="R34" s="75">
        <v>17.8</v>
      </c>
      <c r="S34" s="75">
        <v>18.079999999999998</v>
      </c>
      <c r="T34" s="75">
        <v>18.37</v>
      </c>
      <c r="U34" s="75">
        <v>18.66</v>
      </c>
      <c r="V34" s="75">
        <v>18.96</v>
      </c>
      <c r="W34" s="75">
        <v>19.27</v>
      </c>
      <c r="X34" s="75">
        <v>19.579999999999998</v>
      </c>
      <c r="Y34" s="75">
        <v>19.91</v>
      </c>
      <c r="Z34" s="75">
        <v>20.239999999999998</v>
      </c>
      <c r="AA34" s="75">
        <v>20.58</v>
      </c>
      <c r="AB34" s="75">
        <v>20.94</v>
      </c>
      <c r="AC34" s="75">
        <v>21.31</v>
      </c>
      <c r="AD34" s="75">
        <v>21.69</v>
      </c>
      <c r="AE34" s="75">
        <v>22.08</v>
      </c>
      <c r="AF34" s="75">
        <v>22.48</v>
      </c>
      <c r="AG34" s="75">
        <v>22.9</v>
      </c>
      <c r="AH34" s="75">
        <v>23.33</v>
      </c>
      <c r="AI34" s="75">
        <v>23.78</v>
      </c>
      <c r="AJ34" s="75">
        <v>24.24</v>
      </c>
      <c r="AK34" s="75">
        <v>24.71</v>
      </c>
      <c r="AL34" s="75">
        <v>25.21</v>
      </c>
      <c r="AM34" s="75">
        <v>25.71</v>
      </c>
      <c r="AN34" s="75">
        <v>26.24</v>
      </c>
      <c r="AO34" s="75">
        <v>26.79</v>
      </c>
      <c r="AP34" s="75"/>
    </row>
    <row r="35" spans="1:42" x14ac:dyDescent="0.25">
      <c r="A35" s="74">
        <v>8</v>
      </c>
      <c r="B35" s="75">
        <v>14.06</v>
      </c>
      <c r="C35" s="75">
        <v>14.26</v>
      </c>
      <c r="D35" s="75">
        <v>14.47</v>
      </c>
      <c r="E35" s="75">
        <v>14.68</v>
      </c>
      <c r="F35" s="75">
        <v>14.9</v>
      </c>
      <c r="G35" s="75">
        <v>15.12</v>
      </c>
      <c r="H35" s="75">
        <v>15.34</v>
      </c>
      <c r="I35" s="75">
        <v>15.57</v>
      </c>
      <c r="J35" s="75">
        <v>15.8</v>
      </c>
      <c r="K35" s="75">
        <v>16.04</v>
      </c>
      <c r="L35" s="75">
        <v>16.28</v>
      </c>
      <c r="M35" s="75">
        <v>16.52</v>
      </c>
      <c r="N35" s="75">
        <v>16.77</v>
      </c>
      <c r="O35" s="75">
        <v>17.03</v>
      </c>
      <c r="P35" s="75">
        <v>17.29</v>
      </c>
      <c r="Q35" s="75">
        <v>17.55</v>
      </c>
      <c r="R35" s="75">
        <v>17.829999999999998</v>
      </c>
      <c r="S35" s="75">
        <v>18.11</v>
      </c>
      <c r="T35" s="75">
        <v>18.39</v>
      </c>
      <c r="U35" s="75">
        <v>18.68</v>
      </c>
      <c r="V35" s="75">
        <v>18.98</v>
      </c>
      <c r="W35" s="75">
        <v>19.29</v>
      </c>
      <c r="X35" s="75">
        <v>19.61</v>
      </c>
      <c r="Y35" s="75">
        <v>19.93</v>
      </c>
      <c r="Z35" s="75">
        <v>20.27</v>
      </c>
      <c r="AA35" s="75">
        <v>20.61</v>
      </c>
      <c r="AB35" s="75">
        <v>20.97</v>
      </c>
      <c r="AC35" s="75">
        <v>21.34</v>
      </c>
      <c r="AD35" s="75">
        <v>21.72</v>
      </c>
      <c r="AE35" s="75">
        <v>22.11</v>
      </c>
      <c r="AF35" s="75">
        <v>22.52</v>
      </c>
      <c r="AG35" s="75">
        <v>22.94</v>
      </c>
      <c r="AH35" s="75">
        <v>23.37</v>
      </c>
      <c r="AI35" s="75">
        <v>23.82</v>
      </c>
      <c r="AJ35" s="75">
        <v>24.28</v>
      </c>
      <c r="AK35" s="75">
        <v>24.75</v>
      </c>
      <c r="AL35" s="75">
        <v>25.25</v>
      </c>
      <c r="AM35" s="75">
        <v>25.76</v>
      </c>
      <c r="AN35" s="75">
        <v>26.29</v>
      </c>
      <c r="AO35" s="75">
        <v>26.84</v>
      </c>
      <c r="AP35" s="75"/>
    </row>
    <row r="36" spans="1:42" x14ac:dyDescent="0.25">
      <c r="A36" s="74">
        <v>9</v>
      </c>
      <c r="B36" s="75">
        <v>14.07</v>
      </c>
      <c r="C36" s="75">
        <v>14.28</v>
      </c>
      <c r="D36" s="75">
        <v>14.49</v>
      </c>
      <c r="E36" s="75">
        <v>14.7</v>
      </c>
      <c r="F36" s="75">
        <v>14.92</v>
      </c>
      <c r="G36" s="75">
        <v>15.14</v>
      </c>
      <c r="H36" s="75">
        <v>15.36</v>
      </c>
      <c r="I36" s="75">
        <v>15.59</v>
      </c>
      <c r="J36" s="75">
        <v>15.82</v>
      </c>
      <c r="K36" s="75">
        <v>16.059999999999999</v>
      </c>
      <c r="L36" s="75">
        <v>16.3</v>
      </c>
      <c r="M36" s="75">
        <v>16.54</v>
      </c>
      <c r="N36" s="75">
        <v>16.79</v>
      </c>
      <c r="O36" s="75">
        <v>17.05</v>
      </c>
      <c r="P36" s="75">
        <v>17.309999999999999</v>
      </c>
      <c r="Q36" s="75">
        <v>17.579999999999998</v>
      </c>
      <c r="R36" s="75">
        <v>17.850000000000001</v>
      </c>
      <c r="S36" s="75">
        <v>18.13</v>
      </c>
      <c r="T36" s="75">
        <v>18.41</v>
      </c>
      <c r="U36" s="75">
        <v>18.71</v>
      </c>
      <c r="V36" s="75">
        <v>19.010000000000002</v>
      </c>
      <c r="W36" s="75">
        <v>19.32</v>
      </c>
      <c r="X36" s="75">
        <v>19.63</v>
      </c>
      <c r="Y36" s="75">
        <v>19.96</v>
      </c>
      <c r="Z36" s="75">
        <v>20.3</v>
      </c>
      <c r="AA36" s="75">
        <v>20.64</v>
      </c>
      <c r="AB36" s="75">
        <v>21</v>
      </c>
      <c r="AC36" s="75">
        <v>21.37</v>
      </c>
      <c r="AD36" s="75">
        <v>21.75</v>
      </c>
      <c r="AE36" s="75">
        <v>22.14</v>
      </c>
      <c r="AF36" s="75">
        <v>22.55</v>
      </c>
      <c r="AG36" s="75">
        <v>22.97</v>
      </c>
      <c r="AH36" s="75">
        <v>23.41</v>
      </c>
      <c r="AI36" s="75">
        <v>23.85</v>
      </c>
      <c r="AJ36" s="75">
        <v>24.32</v>
      </c>
      <c r="AK36" s="75">
        <v>24.79</v>
      </c>
      <c r="AL36" s="75">
        <v>25.29</v>
      </c>
      <c r="AM36" s="75">
        <v>25.8</v>
      </c>
      <c r="AN36" s="75">
        <v>26.33</v>
      </c>
      <c r="AO36" s="75">
        <v>26.88</v>
      </c>
      <c r="AP36" s="75"/>
    </row>
    <row r="37" spans="1:42" x14ac:dyDescent="0.25">
      <c r="A37" s="74">
        <v>10</v>
      </c>
      <c r="B37" s="75">
        <v>14.09</v>
      </c>
      <c r="C37" s="75">
        <v>14.3</v>
      </c>
      <c r="D37" s="75">
        <v>14.5</v>
      </c>
      <c r="E37" s="75">
        <v>14.72</v>
      </c>
      <c r="F37" s="75">
        <v>14.93</v>
      </c>
      <c r="G37" s="75">
        <v>15.15</v>
      </c>
      <c r="H37" s="75">
        <v>15.38</v>
      </c>
      <c r="I37" s="75">
        <v>15.61</v>
      </c>
      <c r="J37" s="75">
        <v>15.84</v>
      </c>
      <c r="K37" s="75">
        <v>16.079999999999998</v>
      </c>
      <c r="L37" s="75">
        <v>16.32</v>
      </c>
      <c r="M37" s="75">
        <v>16.559999999999999</v>
      </c>
      <c r="N37" s="75">
        <v>16.809999999999999</v>
      </c>
      <c r="O37" s="75">
        <v>17.07</v>
      </c>
      <c r="P37" s="75">
        <v>17.329999999999998</v>
      </c>
      <c r="Q37" s="75">
        <v>17.600000000000001</v>
      </c>
      <c r="R37" s="75">
        <v>17.87</v>
      </c>
      <c r="S37" s="75">
        <v>18.149999999999999</v>
      </c>
      <c r="T37" s="75">
        <v>18.440000000000001</v>
      </c>
      <c r="U37" s="75">
        <v>18.73</v>
      </c>
      <c r="V37" s="75">
        <v>19.03</v>
      </c>
      <c r="W37" s="75">
        <v>19.34</v>
      </c>
      <c r="X37" s="75">
        <v>19.66</v>
      </c>
      <c r="Y37" s="75">
        <v>19.989999999999998</v>
      </c>
      <c r="Z37" s="75">
        <v>20.32</v>
      </c>
      <c r="AA37" s="75">
        <v>20.67</v>
      </c>
      <c r="AB37" s="75">
        <v>21.03</v>
      </c>
      <c r="AC37" s="75">
        <v>21.4</v>
      </c>
      <c r="AD37" s="75">
        <v>21.78</v>
      </c>
      <c r="AE37" s="75">
        <v>22.18</v>
      </c>
      <c r="AF37" s="75">
        <v>22.59</v>
      </c>
      <c r="AG37" s="75">
        <v>23.01</v>
      </c>
      <c r="AH37" s="75">
        <v>23.44</v>
      </c>
      <c r="AI37" s="75">
        <v>23.89</v>
      </c>
      <c r="AJ37" s="75">
        <v>24.36</v>
      </c>
      <c r="AK37" s="75">
        <v>24.83</v>
      </c>
      <c r="AL37" s="75">
        <v>25.33</v>
      </c>
      <c r="AM37" s="75">
        <v>25.84</v>
      </c>
      <c r="AN37" s="75">
        <v>26.38</v>
      </c>
      <c r="AO37" s="75">
        <v>26.93</v>
      </c>
      <c r="AP37" s="75"/>
    </row>
    <row r="38" spans="1:42" x14ac:dyDescent="0.25">
      <c r="A38" s="74">
        <v>11</v>
      </c>
      <c r="B38" s="75">
        <v>14.11</v>
      </c>
      <c r="C38" s="75">
        <v>14.31</v>
      </c>
      <c r="D38" s="75">
        <v>14.52</v>
      </c>
      <c r="E38" s="75">
        <v>14.74</v>
      </c>
      <c r="F38" s="75">
        <v>14.95</v>
      </c>
      <c r="G38" s="75">
        <v>15.17</v>
      </c>
      <c r="H38" s="75">
        <v>15.4</v>
      </c>
      <c r="I38" s="75">
        <v>15.63</v>
      </c>
      <c r="J38" s="75">
        <v>15.86</v>
      </c>
      <c r="K38" s="75">
        <v>16.100000000000001</v>
      </c>
      <c r="L38" s="75">
        <v>16.34</v>
      </c>
      <c r="M38" s="75">
        <v>16.579999999999998</v>
      </c>
      <c r="N38" s="75">
        <v>16.84</v>
      </c>
      <c r="O38" s="75">
        <v>17.09</v>
      </c>
      <c r="P38" s="75">
        <v>17.350000000000001</v>
      </c>
      <c r="Q38" s="75">
        <v>17.62</v>
      </c>
      <c r="R38" s="75">
        <v>17.899999999999999</v>
      </c>
      <c r="S38" s="75">
        <v>18.18</v>
      </c>
      <c r="T38" s="75">
        <v>18.46</v>
      </c>
      <c r="U38" s="75">
        <v>18.760000000000002</v>
      </c>
      <c r="V38" s="75">
        <v>19.059999999999999</v>
      </c>
      <c r="W38" s="75">
        <v>19.37</v>
      </c>
      <c r="X38" s="75">
        <v>19.690000000000001</v>
      </c>
      <c r="Y38" s="75">
        <v>20.02</v>
      </c>
      <c r="Z38" s="75">
        <v>20.350000000000001</v>
      </c>
      <c r="AA38" s="75">
        <v>20.7</v>
      </c>
      <c r="AB38" s="75">
        <v>21.06</v>
      </c>
      <c r="AC38" s="75">
        <v>21.43</v>
      </c>
      <c r="AD38" s="75">
        <v>21.81</v>
      </c>
      <c r="AE38" s="75">
        <v>22.21</v>
      </c>
      <c r="AF38" s="75">
        <v>22.62</v>
      </c>
      <c r="AG38" s="75">
        <v>23.04</v>
      </c>
      <c r="AH38" s="75">
        <v>23.48</v>
      </c>
      <c r="AI38" s="75">
        <v>23.93</v>
      </c>
      <c r="AJ38" s="75">
        <v>24.39</v>
      </c>
      <c r="AK38" s="75">
        <v>24.87</v>
      </c>
      <c r="AL38" s="75">
        <v>25.37</v>
      </c>
      <c r="AM38" s="75">
        <v>25.89</v>
      </c>
      <c r="AN38" s="75">
        <v>26.42</v>
      </c>
      <c r="AO38" s="75">
        <v>26.97</v>
      </c>
      <c r="AP38" s="75"/>
    </row>
    <row r="39" spans="1:42" x14ac:dyDescent="0.25">
      <c r="A39"/>
      <c r="B39"/>
    </row>
    <row r="40" spans="1:42" ht="27.65" customHeight="1" x14ac:dyDescent="0.25">
      <c r="A40"/>
      <c r="B40"/>
    </row>
    <row r="41" spans="1:42" x14ac:dyDescent="0.25">
      <c r="A41"/>
      <c r="B41"/>
    </row>
    <row r="42" spans="1:42" x14ac:dyDescent="0.25">
      <c r="A42"/>
      <c r="B42"/>
    </row>
    <row r="43" spans="1:42" x14ac:dyDescent="0.25">
      <c r="A43"/>
      <c r="B43"/>
    </row>
    <row r="44" spans="1:42" x14ac:dyDescent="0.25">
      <c r="A44"/>
      <c r="B44"/>
    </row>
    <row r="45" spans="1:42" x14ac:dyDescent="0.25">
      <c r="A45"/>
      <c r="B45"/>
    </row>
    <row r="46" spans="1:42" x14ac:dyDescent="0.25">
      <c r="A46"/>
      <c r="B46"/>
    </row>
    <row r="47" spans="1:42" x14ac:dyDescent="0.25">
      <c r="A47"/>
      <c r="B47"/>
    </row>
    <row r="48" spans="1:42" x14ac:dyDescent="0.25">
      <c r="A48"/>
      <c r="B48"/>
    </row>
    <row r="49" spans="1:2" x14ac:dyDescent="0.25">
      <c r="A49"/>
      <c r="B49"/>
    </row>
    <row r="50" spans="1:2" x14ac:dyDescent="0.25">
      <c r="A50"/>
      <c r="B50"/>
    </row>
    <row r="51" spans="1:2" x14ac:dyDescent="0.25">
      <c r="A51"/>
      <c r="B51"/>
    </row>
    <row r="52" spans="1:2" x14ac:dyDescent="0.25">
      <c r="A52"/>
      <c r="B52"/>
    </row>
    <row r="53" spans="1:2" x14ac:dyDescent="0.25">
      <c r="A53"/>
      <c r="B53"/>
    </row>
    <row r="54" spans="1:2" x14ac:dyDescent="0.25">
      <c r="A54"/>
      <c r="B54"/>
    </row>
    <row r="55" spans="1:2" x14ac:dyDescent="0.25">
      <c r="A55"/>
      <c r="B55"/>
    </row>
    <row r="56" spans="1:2" x14ac:dyDescent="0.25">
      <c r="A56"/>
      <c r="B56"/>
    </row>
    <row r="57" spans="1:2" x14ac:dyDescent="0.25">
      <c r="A57"/>
      <c r="B57"/>
    </row>
    <row r="58" spans="1:2" x14ac:dyDescent="0.25">
      <c r="A58"/>
      <c r="B58"/>
    </row>
    <row r="59" spans="1:2" x14ac:dyDescent="0.25">
      <c r="A59"/>
      <c r="B59"/>
    </row>
  </sheetData>
  <sheetProtection algorithmName="SHA-512" hashValue="6GUV+KFSl7Lzx5i4CNzwm6CwSq0afzSJEeRNTJYJtKocPfV0sHMGY9zHM9FU+7ODpO1abSy4bXEXV9k3AD62Ig==" saltValue="/te2RsXtquU72wUnpLLEUg==" spinCount="100000" sheet="1" objects="1" scenarios="1"/>
  <conditionalFormatting sqref="B26:AP38">
    <cfRule type="expression" dxfId="377" priority="25" stopIfTrue="1">
      <formula>MOD(ROW(),2)=0</formula>
    </cfRule>
    <cfRule type="expression" dxfId="376" priority="26" stopIfTrue="1">
      <formula>MOD(ROW(),2)&lt;&gt;0</formula>
    </cfRule>
  </conditionalFormatting>
  <conditionalFormatting sqref="A26:A38">
    <cfRule type="expression" dxfId="375" priority="23" stopIfTrue="1">
      <formula>MOD(ROW(),2)=0</formula>
    </cfRule>
    <cfRule type="expression" dxfId="374" priority="24" stopIfTrue="1">
      <formula>MOD(ROW(),2)&lt;&gt;0</formula>
    </cfRule>
  </conditionalFormatting>
  <conditionalFormatting sqref="A6:A21">
    <cfRule type="expression" dxfId="373" priority="13" stopIfTrue="1">
      <formula>MOD(ROW(),2)=0</formula>
    </cfRule>
    <cfRule type="expression" dxfId="372" priority="14" stopIfTrue="1">
      <formula>MOD(ROW(),2)&lt;&gt;0</formula>
    </cfRule>
  </conditionalFormatting>
  <conditionalFormatting sqref="D6:AP21">
    <cfRule type="expression" dxfId="371" priority="15" stopIfTrue="1">
      <formula>MOD(ROW(),2)=0</formula>
    </cfRule>
    <cfRule type="expression" dxfId="370" priority="16" stopIfTrue="1">
      <formula>MOD(ROW(),2)&lt;&gt;0</formula>
    </cfRule>
  </conditionalFormatting>
  <conditionalFormatting sqref="B6:C16">
    <cfRule type="expression" dxfId="369" priority="9" stopIfTrue="1">
      <formula>MOD(ROW(),2)=0</formula>
    </cfRule>
    <cfRule type="expression" dxfId="368" priority="10" stopIfTrue="1">
      <formula>MOD(ROW(),2)&lt;&gt;0</formula>
    </cfRule>
  </conditionalFormatting>
  <conditionalFormatting sqref="B18:C18 B17">
    <cfRule type="expression" dxfId="367" priority="11" stopIfTrue="1">
      <formula>MOD(ROW(),2)=0</formula>
    </cfRule>
    <cfRule type="expression" dxfId="366" priority="12" stopIfTrue="1">
      <formula>MOD(ROW(),2)&lt;&gt;0</formula>
    </cfRule>
  </conditionalFormatting>
  <conditionalFormatting sqref="C17">
    <cfRule type="expression" dxfId="365" priority="7" stopIfTrue="1">
      <formula>MOD(ROW(),2)=0</formula>
    </cfRule>
    <cfRule type="expression" dxfId="364" priority="8" stopIfTrue="1">
      <formula>MOD(ROW(),2)&lt;&gt;0</formula>
    </cfRule>
  </conditionalFormatting>
  <conditionalFormatting sqref="B20:B21">
    <cfRule type="expression" dxfId="363" priority="3" stopIfTrue="1">
      <formula>MOD(ROW(),2)=0</formula>
    </cfRule>
    <cfRule type="expression" dxfId="362" priority="4" stopIfTrue="1">
      <formula>MOD(ROW(),2)&lt;&gt;0</formula>
    </cfRule>
  </conditionalFormatting>
  <conditionalFormatting sqref="C19:C21">
    <cfRule type="expression" dxfId="361" priority="5" stopIfTrue="1">
      <formula>MOD(ROW(),2)=0</formula>
    </cfRule>
    <cfRule type="expression" dxfId="360" priority="6" stopIfTrue="1">
      <formula>MOD(ROW(),2)&lt;&gt;0</formula>
    </cfRule>
  </conditionalFormatting>
  <conditionalFormatting sqref="B19">
    <cfRule type="expression" dxfId="359" priority="1" stopIfTrue="1">
      <formula>MOD(ROW(),2)=0</formula>
    </cfRule>
    <cfRule type="expression" dxfId="358" priority="2" stopIfTrue="1">
      <formula>MOD(ROW(),2)&lt;&gt;0</formula>
    </cfRule>
  </conditionalFormatting>
  <hyperlinks>
    <hyperlink ref="B24" location="Assumptions!A1" display="Assumptions" xr:uid="{160AA3EA-9250-4ADE-BCA0-BAF2FD23C0D3}"/>
  </hyperlinks>
  <pageMargins left="0.74803149606299213" right="0.74803149606299213" top="0.98425196850393704" bottom="0.98425196850393704" header="0.51181102362204722" footer="0.51181102362204722"/>
  <pageSetup paperSize="9" orientation="landscape" r:id="rId1"/>
  <headerFooter alignWithMargins="0"/>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6000-000000000000}">
  <sheetPr codeName="Sheet119"/>
  <dimension ref="A1:K40"/>
  <sheetViews>
    <sheetView showGridLines="0" zoomScale="85" zoomScaleNormal="85" workbookViewId="0">
      <selection activeCell="A4" sqref="A4"/>
    </sheetView>
  </sheetViews>
  <sheetFormatPr defaultColWidth="10" defaultRowHeight="12.5" x14ac:dyDescent="0.25"/>
  <cols>
    <col min="1" max="1" width="31.6328125" style="28" customWidth="1"/>
    <col min="2" max="2" width="22.6328125" style="28" customWidth="1"/>
    <col min="3" max="3" width="10.36328125" style="28" customWidth="1"/>
    <col min="4" max="4" width="10" style="28" customWidth="1"/>
    <col min="5" max="16384" width="10" style="28"/>
  </cols>
  <sheetData>
    <row r="1" spans="1:11" ht="20" x14ac:dyDescent="0.4">
      <c r="A1" s="40" t="s">
        <v>0</v>
      </c>
      <c r="B1" s="41"/>
      <c r="C1" s="41"/>
      <c r="D1" s="41"/>
      <c r="E1" s="41"/>
      <c r="F1" s="41"/>
      <c r="G1" s="41"/>
      <c r="H1" s="41"/>
      <c r="I1" s="41"/>
      <c r="K1" s="84"/>
    </row>
    <row r="2" spans="1:11" ht="15.5" x14ac:dyDescent="0.35">
      <c r="A2" s="42" t="str">
        <f>IF(title="&gt; Enter workbook title here","Enter workbook title in Cover sheet",title)</f>
        <v>Police_S - Consolidated Factor Spreadsheet</v>
      </c>
      <c r="B2" s="43"/>
      <c r="C2" s="43"/>
      <c r="D2" s="43"/>
      <c r="E2" s="43"/>
      <c r="F2" s="43"/>
      <c r="G2" s="43"/>
      <c r="H2" s="43"/>
      <c r="I2" s="43"/>
    </row>
    <row r="3" spans="1:11" ht="15.5" x14ac:dyDescent="0.35">
      <c r="A3" s="156" t="str">
        <f>TABLE_FACTOR_TYPE_1&amp;" - x-"&amp;TABLE_SERIES_NUMBER_1</f>
        <v>Scheme Pays LTA - x-610</v>
      </c>
      <c r="B3" s="43"/>
      <c r="C3" s="43"/>
      <c r="D3" s="43"/>
      <c r="E3" s="43"/>
      <c r="F3" s="43"/>
      <c r="G3" s="43"/>
      <c r="H3" s="43"/>
      <c r="I3" s="43"/>
    </row>
    <row r="4" spans="1:11" x14ac:dyDescent="0.25">
      <c r="A4" s="45"/>
    </row>
    <row r="6" spans="1:11" ht="13" x14ac:dyDescent="0.3">
      <c r="A6" s="76" t="s">
        <v>606</v>
      </c>
      <c r="B6" s="78" t="s">
        <v>607</v>
      </c>
      <c r="C6" s="78"/>
    </row>
    <row r="7" spans="1:11" x14ac:dyDescent="0.25">
      <c r="A7" s="77" t="s">
        <v>273</v>
      </c>
      <c r="B7" s="79" t="s">
        <v>72</v>
      </c>
      <c r="C7" s="79"/>
    </row>
    <row r="8" spans="1:11" x14ac:dyDescent="0.25">
      <c r="A8" s="77" t="s">
        <v>274</v>
      </c>
      <c r="B8" s="79">
        <v>1987</v>
      </c>
      <c r="C8" s="79"/>
    </row>
    <row r="9" spans="1:11" x14ac:dyDescent="0.25">
      <c r="A9" s="77" t="s">
        <v>275</v>
      </c>
      <c r="B9" s="79" t="s">
        <v>545</v>
      </c>
      <c r="C9" s="79"/>
    </row>
    <row r="10" spans="1:11" ht="37.5" x14ac:dyDescent="0.25">
      <c r="A10" s="77" t="s">
        <v>6</v>
      </c>
      <c r="B10" s="79" t="s">
        <v>546</v>
      </c>
      <c r="C10" s="79"/>
    </row>
    <row r="11" spans="1:11" x14ac:dyDescent="0.25">
      <c r="A11" s="77" t="s">
        <v>276</v>
      </c>
      <c r="B11" s="79" t="s">
        <v>308</v>
      </c>
      <c r="C11" s="79"/>
    </row>
    <row r="12" spans="1:11" x14ac:dyDescent="0.25">
      <c r="A12" s="77" t="s">
        <v>277</v>
      </c>
      <c r="B12" s="79" t="s">
        <v>290</v>
      </c>
      <c r="C12" s="79"/>
    </row>
    <row r="13" spans="1:11" x14ac:dyDescent="0.25">
      <c r="A13" s="77" t="s">
        <v>614</v>
      </c>
      <c r="B13" s="79">
        <v>2</v>
      </c>
      <c r="C13" s="79"/>
    </row>
    <row r="14" spans="1:11" x14ac:dyDescent="0.25">
      <c r="A14" s="77" t="s">
        <v>279</v>
      </c>
      <c r="B14" s="79">
        <v>610</v>
      </c>
      <c r="C14" s="79"/>
    </row>
    <row r="15" spans="1:11" x14ac:dyDescent="0.25">
      <c r="A15" s="77" t="s">
        <v>617</v>
      </c>
      <c r="B15" s="79">
        <v>610</v>
      </c>
      <c r="C15" s="79"/>
    </row>
    <row r="16" spans="1:11" x14ac:dyDescent="0.25">
      <c r="A16" s="77" t="s">
        <v>281</v>
      </c>
      <c r="B16" s="79" t="s">
        <v>548</v>
      </c>
      <c r="C16" s="79"/>
    </row>
    <row r="17" spans="1:3" x14ac:dyDescent="0.25">
      <c r="A17" s="77" t="s">
        <v>282</v>
      </c>
      <c r="B17" s="203"/>
      <c r="C17" s="203"/>
    </row>
    <row r="18" spans="1:3" x14ac:dyDescent="0.25">
      <c r="A18" s="77" t="s">
        <v>283</v>
      </c>
      <c r="B18" s="142">
        <v>45135</v>
      </c>
      <c r="C18" s="79"/>
    </row>
    <row r="19" spans="1:3" x14ac:dyDescent="0.25">
      <c r="A19" s="77" t="s">
        <v>284</v>
      </c>
      <c r="B19" s="142">
        <v>45135</v>
      </c>
      <c r="C19" s="79"/>
    </row>
    <row r="20" spans="1:3" x14ac:dyDescent="0.25">
      <c r="A20" s="77" t="s">
        <v>285</v>
      </c>
      <c r="B20" s="79" t="s">
        <v>549</v>
      </c>
      <c r="C20" s="79"/>
    </row>
    <row r="21" spans="1:3" x14ac:dyDescent="0.25">
      <c r="A21" s="77" t="s">
        <v>689</v>
      </c>
      <c r="B21" s="79" t="s">
        <v>294</v>
      </c>
      <c r="C21" s="79"/>
    </row>
    <row r="23" spans="1:3" x14ac:dyDescent="0.25">
      <c r="B23" s="84" t="str">
        <f>HYPERLINK("#'Factor List'!A1","Back to Factor List")</f>
        <v>Back to Factor List</v>
      </c>
    </row>
    <row r="24" spans="1:3" x14ac:dyDescent="0.25">
      <c r="B24" s="84" t="str">
        <f>HYPERLINK("#'Assumptions'!A1","Assumptions")</f>
        <v>Assumptions</v>
      </c>
    </row>
    <row r="26" spans="1:3" x14ac:dyDescent="0.25">
      <c r="A26"/>
      <c r="B26"/>
    </row>
    <row r="27" spans="1:3" x14ac:dyDescent="0.25">
      <c r="A27"/>
      <c r="B27"/>
    </row>
    <row r="28" spans="1:3" x14ac:dyDescent="0.25">
      <c r="A28"/>
      <c r="B28"/>
    </row>
    <row r="29" spans="1:3" x14ac:dyDescent="0.25">
      <c r="A29"/>
      <c r="B29"/>
    </row>
    <row r="30" spans="1:3" x14ac:dyDescent="0.25">
      <c r="A30"/>
      <c r="B30"/>
    </row>
    <row r="31" spans="1:3" x14ac:dyDescent="0.25">
      <c r="A31"/>
      <c r="B31"/>
    </row>
    <row r="32" spans="1:3" x14ac:dyDescent="0.25">
      <c r="A32"/>
      <c r="B32"/>
    </row>
    <row r="33" spans="1:2" x14ac:dyDescent="0.25">
      <c r="A33"/>
      <c r="B33"/>
    </row>
    <row r="34" spans="1:2" x14ac:dyDescent="0.25">
      <c r="A34"/>
      <c r="B34"/>
    </row>
    <row r="35" spans="1:2" x14ac:dyDescent="0.25">
      <c r="A35"/>
      <c r="B35"/>
    </row>
    <row r="36" spans="1:2" x14ac:dyDescent="0.25">
      <c r="A36"/>
      <c r="B36"/>
    </row>
    <row r="37" spans="1:2" x14ac:dyDescent="0.25">
      <c r="A37"/>
      <c r="B37"/>
    </row>
    <row r="38" spans="1:2" x14ac:dyDescent="0.25">
      <c r="A38"/>
      <c r="B38"/>
    </row>
    <row r="39" spans="1:2" x14ac:dyDescent="0.25">
      <c r="A39"/>
      <c r="B39"/>
    </row>
    <row r="40" spans="1:2" x14ac:dyDescent="0.25">
      <c r="A40"/>
      <c r="B40"/>
    </row>
  </sheetData>
  <sheetProtection algorithmName="SHA-512" hashValue="9tvw2stieH6j0MTtHHSD71XSKQNPSFu92ueueoRdsIT5l7qqZ0OgrAq3cQ1mTUJU1Cxy9I1pSN54CkWkdoCTLA==" saltValue="qQWLLMMmpae1ZkgOUJZFcA==" spinCount="100000" sheet="1" objects="1" scenarios="1"/>
  <conditionalFormatting sqref="A6:A21">
    <cfRule type="expression" dxfId="357" priority="17" stopIfTrue="1">
      <formula>MOD(ROW(),2)=0</formula>
    </cfRule>
    <cfRule type="expression" dxfId="356" priority="18" stopIfTrue="1">
      <formula>MOD(ROW(),2)&lt;&gt;0</formula>
    </cfRule>
  </conditionalFormatting>
  <conditionalFormatting sqref="B6:C16">
    <cfRule type="expression" dxfId="355" priority="9" stopIfTrue="1">
      <formula>MOD(ROW(),2)=0</formula>
    </cfRule>
    <cfRule type="expression" dxfId="354" priority="10" stopIfTrue="1">
      <formula>MOD(ROW(),2)&lt;&gt;0</formula>
    </cfRule>
  </conditionalFormatting>
  <conditionalFormatting sqref="B18:C18 B17">
    <cfRule type="expression" dxfId="353" priority="11" stopIfTrue="1">
      <formula>MOD(ROW(),2)=0</formula>
    </cfRule>
    <cfRule type="expression" dxfId="352" priority="12" stopIfTrue="1">
      <formula>MOD(ROW(),2)&lt;&gt;0</formula>
    </cfRule>
  </conditionalFormatting>
  <conditionalFormatting sqref="C17">
    <cfRule type="expression" dxfId="351" priority="7" stopIfTrue="1">
      <formula>MOD(ROW(),2)=0</formula>
    </cfRule>
    <cfRule type="expression" dxfId="350" priority="8" stopIfTrue="1">
      <formula>MOD(ROW(),2)&lt;&gt;0</formula>
    </cfRule>
  </conditionalFormatting>
  <conditionalFormatting sqref="B20:B21">
    <cfRule type="expression" dxfId="349" priority="3" stopIfTrue="1">
      <formula>MOD(ROW(),2)=0</formula>
    </cfRule>
    <cfRule type="expression" dxfId="348" priority="4" stopIfTrue="1">
      <formula>MOD(ROW(),2)&lt;&gt;0</formula>
    </cfRule>
  </conditionalFormatting>
  <conditionalFormatting sqref="C19:C21">
    <cfRule type="expression" dxfId="347" priority="5" stopIfTrue="1">
      <formula>MOD(ROW(),2)=0</formula>
    </cfRule>
    <cfRule type="expression" dxfId="346" priority="6" stopIfTrue="1">
      <formula>MOD(ROW(),2)&lt;&gt;0</formula>
    </cfRule>
  </conditionalFormatting>
  <conditionalFormatting sqref="B19">
    <cfRule type="expression" dxfId="345" priority="1" stopIfTrue="1">
      <formula>MOD(ROW(),2)=0</formula>
    </cfRule>
    <cfRule type="expression" dxfId="344" priority="2" stopIfTrue="1">
      <formula>MOD(ROW(),2)&lt;&gt;0</formula>
    </cfRule>
  </conditionalFormatting>
  <hyperlinks>
    <hyperlink ref="B24" location="Assumptions!A1" display="Assumptions" xr:uid="{37792F08-5B29-4221-803D-7A184241DE28}"/>
  </hyperlinks>
  <pageMargins left="0.74803149606299213" right="0.74803149606299213" top="0.98425196850393704" bottom="0.98425196850393704" header="0.51181102362204722" footer="0.51181102362204722"/>
  <pageSetup paperSize="9"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lc_EmailBCC xmlns="http://schemas.microsoft.com/sharepoint/v3" xsi:nil="true"/>
    <Project_x0020_Sub_x002d_Type xmlns="62c7038d-3aec-4dd4-8afa-8b92667eb25d" xsi:nil="true"/>
    <TaxCatchAll xmlns="f69fd3ce-e1df-49de-b78d-1d800e75d0a3">
      <Value>96</Value>
    </TaxCatchAll>
    <Client xmlns="62c7038d-3aec-4dd4-8afa-8b92667eb25d" xsi:nil="true"/>
    <HMT_DocumentTypeHTField0 xmlns="f69fd3ce-e1df-49de-b78d-1d800e75d0a3">
      <Terms xmlns="http://schemas.microsoft.com/office/infopath/2007/PartnerControls">
        <TermInfo xmlns="http://schemas.microsoft.com/office/infopath/2007/PartnerControls">
          <TermName xmlns="http://schemas.microsoft.com/office/infopath/2007/PartnerControls">Guidance</TermName>
          <TermId xmlns="http://schemas.microsoft.com/office/infopath/2007/PartnerControls">ed606928-c24d-4a79-a80c-d6eb5d189fb4</TermId>
        </TermInfo>
      </Terms>
    </HMT_DocumentTypeHTField0>
    <dlc_EmailReceivedUTC xmlns="http://schemas.microsoft.com/sharepoint/v3" xsi:nil="true"/>
    <Sign_x002d_Off_x0020_Date xmlns="62c7038d-3aec-4dd4-8afa-8b92667eb25d" xsi:nil="true"/>
    <dlc_EmailSentUTC xmlns="http://schemas.microsoft.com/sharepoint/v3" xsi:nil="true"/>
    <Signatory xmlns="62c7038d-3aec-4dd4-8afa-8b92667eb25d">
      <UserInfo>
        <DisplayName/>
        <AccountId xsi:nil="true"/>
        <AccountType/>
      </UserInfo>
    </Signatory>
    <Peer_x0020_Reviewer xmlns="62c7038d-3aec-4dd4-8afa-8b92667eb25d">
      <UserInfo>
        <DisplayName/>
        <AccountId xsi:nil="true"/>
        <AccountType/>
      </UserInfo>
    </Peer_x0020_Reviewer>
    <dlc_EmailSubject xmlns="http://schemas.microsoft.com/sharepoint/v3" xsi:nil="true"/>
    <dlc_EmailTo xmlns="http://schemas.microsoft.com/sharepoint/v3" xsi:nil="true"/>
    <dlc_EmailFrom xmlns="http://schemas.microsoft.com/sharepoint/v3" xsi:nil="true"/>
    <dlc_EmailCC xmlns="http://schemas.microsoft.com/sharepoint/v3" xsi:nil="true"/>
    <lcf76f155ced4ddcb4097134ff3c332f xmlns="62c7038d-3aec-4dd4-8afa-8b92667eb25d">
      <Terms xmlns="http://schemas.microsoft.com/office/infopath/2007/PartnerControls"/>
    </lcf76f155ced4ddcb4097134ff3c332f>
    <dlc_EmailMailbox xmlns="http://schemas.microsoft.com/sharepoint/v3">
      <UserInfo>
        <DisplayName/>
        <AccountId xsi:nil="true"/>
        <AccountType/>
      </UserInfo>
    </dlc_EmailMailbox>
    <HMT_ClosedbyOrig xmlns="f69fd3ce-e1df-49de-b78d-1d800e75d0a3">
      <UserInfo>
        <DisplayName/>
        <AccountId xsi:nil="true"/>
        <AccountType/>
      </UserInfo>
    </HMT_ClosedbyOrig>
    <Optional_x0020_Information xmlns="62c7038d-3aec-4dd4-8afa-8b92667eb25d" xsi:nil="true"/>
    <_dlc_DocId xmlns="f69fd3ce-e1df-49de-b78d-1d800e75d0a3">GADWRKGRPACTUA-1580777631-136384</_dlc_DocId>
    <HMT_LegacySensitive xmlns="f69fd3ce-e1df-49de-b78d-1d800e75d0a3">false</HMT_LegacySensitive>
    <_dlc_DocIdUrl xmlns="f69fd3ce-e1df-49de-b78d-1d800e75d0a3">
      <Url>https://tris42.sharepoint.com/sites/gad_wrkgrp_actuarial/_layouts/15/DocIdRedir.aspx?ID=GADWRKGRPACTUA-1580777631-136384</Url>
      <Description>GADWRKGRPACTUA-1580777631-136384</Description>
    </_dlc_DocIdUrl>
    <HMT_ClosedArchive xmlns="f69fd3ce-e1df-49de-b78d-1d800e75d0a3">false</HMT_ClosedArchive>
    <HMT_LegacyRecord xmlns="f69fd3ce-e1df-49de-b78d-1d800e75d0a3">false</HMT_LegacyRecord>
    <HMT_SubTeamHTField0 xmlns="f69fd3ce-e1df-49de-b78d-1d800e75d0a3">
      <Terms xmlns="http://schemas.microsoft.com/office/infopath/2007/PartnerControls"/>
    </HMT_SubTeamHTField0>
    <HMT_TeamHTField0 xmlns="f69fd3ce-e1df-49de-b78d-1d800e75d0a3">
      <Terms xmlns="http://schemas.microsoft.com/office/infopath/2007/PartnerControls"/>
    </HMT_TeamHTField0>
    <HMT_CategoryHTField0 xmlns="f69fd3ce-e1df-49de-b78d-1d800e75d0a3">
      <Terms xmlns="http://schemas.microsoft.com/office/infopath/2007/PartnerControls"/>
    </HMT_CategoryHTField0>
    <b9c42a306c8b47fcbaf8a41a71352f3a xmlns="f69fd3ce-e1df-49de-b78d-1d800e75d0a3">
      <Terms xmlns="http://schemas.microsoft.com/office/infopath/2007/PartnerControls"/>
    </b9c42a306c8b47fcbaf8a41a71352f3a>
    <HMT_GroupHTField0 xmlns="f69fd3ce-e1df-49de-b78d-1d800e75d0a3">
      <Terms xmlns="http://schemas.microsoft.com/office/infopath/2007/PartnerControls"/>
    </HMT_GroupHTField0>
    <PrimeCorrectedByUser xmlns="f69fd3ce-e1df-49de-b78d-1d800e75d0a3" xsi:nil="true"/>
    <PrimeClassificationStatus xmlns="f69fd3ce-e1df-49de-b78d-1d800e75d0a3" xsi:nil="true"/>
    <PrimeClassificationStatusDetails xmlns="f69fd3ce-e1df-49de-b78d-1d800e75d0a3" xsi:nil="true"/>
    <PrimeLastClassified xmlns="f69fd3ce-e1df-49de-b78d-1d800e75d0a3" xsi:nil="true"/>
  </documentManagement>
</p:properties>
</file>

<file path=customXml/item4.xml><?xml version="1.0" encoding="utf-8"?>
<ct:contentTypeSchema xmlns:ct="http://schemas.microsoft.com/office/2006/metadata/contentType" xmlns:ma="http://schemas.microsoft.com/office/2006/metadata/properties/metaAttributes" ct:_="" ma:_="" ma:contentTypeName="GAD Document" ma:contentTypeID="0x010100F3DA492754083E45834DB37B66A75980002A3B63146CD44B419A2F18985232D5ED" ma:contentTypeVersion="42" ma:contentTypeDescription="Create a GAD Document" ma:contentTypeScope="" ma:versionID="b5d48989e559b760262ea2bf7d5f03ab">
  <xsd:schema xmlns:xsd="http://www.w3.org/2001/XMLSchema" xmlns:xs="http://www.w3.org/2001/XMLSchema" xmlns:p="http://schemas.microsoft.com/office/2006/metadata/properties" xmlns:ns1="http://schemas.microsoft.com/sharepoint/v3" xmlns:ns2="f69fd3ce-e1df-49de-b78d-1d800e75d0a3" xmlns:ns3="62c7038d-3aec-4dd4-8afa-8b92667eb25d" targetNamespace="http://schemas.microsoft.com/office/2006/metadata/properties" ma:root="true" ma:fieldsID="3d49a0053a9cee834e1e7742f2fa30ca" ns1:_="" ns2:_="" ns3:_="">
    <xsd:import namespace="http://schemas.microsoft.com/sharepoint/v3"/>
    <xsd:import namespace="f69fd3ce-e1df-49de-b78d-1d800e75d0a3"/>
    <xsd:import namespace="62c7038d-3aec-4dd4-8afa-8b92667eb25d"/>
    <xsd:element name="properties">
      <xsd:complexType>
        <xsd:sequence>
          <xsd:element name="documentManagement">
            <xsd:complexType>
              <xsd:all>
                <xsd:element ref="ns1:dlc_EmailSubject" minOccurs="0"/>
                <xsd:element ref="ns1:dlc_EmailMailbox" minOccurs="0"/>
                <xsd:element ref="ns1:dlc_EmailTo" minOccurs="0"/>
                <xsd:element ref="ns1:dlc_EmailFrom" minOccurs="0"/>
                <xsd:element ref="ns1:dlc_EmailCC" minOccurs="0"/>
                <xsd:element ref="ns1:dlc_EmailBCC" minOccurs="0"/>
                <xsd:element ref="ns1:dlc_EmailSentUTC" minOccurs="0"/>
                <xsd:element ref="ns1:dlc_EmailReceivedUTC" minOccurs="0"/>
                <xsd:element ref="ns2:HMT_DocumentTypeHTField0" minOccurs="0"/>
                <xsd:element ref="ns2:HMT_Record" minOccurs="0"/>
                <xsd:element ref="ns2:HMT_GroupHTField0" minOccurs="0"/>
                <xsd:element ref="ns2:HMT_TeamHTField0" minOccurs="0"/>
                <xsd:element ref="ns2:HMT_SubTeamHTField0" minOccurs="0"/>
                <xsd:element ref="ns2:HMT_Theme" minOccurs="0"/>
                <xsd:element ref="ns2:HMT_Topic" minOccurs="0"/>
                <xsd:element ref="ns2:HMT_SubTopic" minOccurs="0"/>
                <xsd:element ref="ns2:HMT_CategoryHTField0" minOccurs="0"/>
                <xsd:element ref="ns2:HMT_ClosedOn" minOccurs="0"/>
                <xsd:element ref="ns2:HMT_DeletedOn" minOccurs="0"/>
                <xsd:element ref="ns2:HMT_ArchivedOn" minOccurs="0"/>
                <xsd:element ref="ns2:HMT_LegacyItemID" minOccurs="0"/>
                <xsd:element ref="ns2:HMT_LegacyCreatedBy" minOccurs="0"/>
                <xsd:element ref="ns2:HMT_LegacyModifiedBy" minOccurs="0"/>
                <xsd:element ref="ns2:HMT_LegacyOrigSource" minOccurs="0"/>
                <xsd:element ref="ns2:HMT_LegacyExtRef" minOccurs="0"/>
                <xsd:element ref="ns2:HMT_LegacySensitive" minOccurs="0"/>
                <xsd:element ref="ns2:HMT_LegacyRecord" minOccurs="0"/>
                <xsd:element ref="ns2:HMT_Audit" minOccurs="0"/>
                <xsd:element ref="ns2:HMT_ClosedBy" minOccurs="0"/>
                <xsd:element ref="ns2:HMT_ArchivedBy" minOccurs="0"/>
                <xsd:element ref="ns2:HMT_ClosedArchive" minOccurs="0"/>
                <xsd:element ref="ns2:HMT_ClosedOnOrig" minOccurs="0"/>
                <xsd:element ref="ns2:HMT_ClosedbyOrig" minOccurs="0"/>
                <xsd:element ref="ns2:_dlc_DocIdUrl" minOccurs="0"/>
                <xsd:element ref="ns2:TaxCatchAllLabel" minOccurs="0"/>
                <xsd:element ref="ns2:TaxCatchAll" minOccurs="0"/>
                <xsd:element ref="ns2:b9c42a306c8b47fcbaf8a41a71352f3a" minOccurs="0"/>
                <xsd:element ref="ns2:_dlc_DocId" minOccurs="0"/>
                <xsd:element ref="ns2:_dlc_DocIdPersistId" minOccurs="0"/>
                <xsd:element ref="ns3:MediaServiceMetadata" minOccurs="0"/>
                <xsd:element ref="ns3:MediaServiceFastMetadata" minOccurs="0"/>
                <xsd:element ref="ns3:MediaServiceObjectDetectorVersions" minOccurs="0"/>
                <xsd:element ref="ns3:Client" minOccurs="0"/>
                <xsd:element ref="ns3:Signatory" minOccurs="0"/>
                <xsd:element ref="ns3:Peer_x0020_Reviewer" minOccurs="0"/>
                <xsd:element ref="ns3:Project_x0020_Sub_x002d_Type" minOccurs="0"/>
                <xsd:element ref="ns3:Optional_x0020_Information" minOccurs="0"/>
                <xsd:element ref="ns3:Sign_x002d_Off_x0020_Date" minOccurs="0"/>
                <xsd:element ref="ns3:MediaServiceSearchProperties" minOccurs="0"/>
                <xsd:element ref="ns2:SharedWithUsers" minOccurs="0"/>
                <xsd:element ref="ns2:SharedWithDetails" minOccurs="0"/>
                <xsd:element ref="ns3:lcf76f155ced4ddcb4097134ff3c332f" minOccurs="0"/>
                <xsd:element ref="ns3:MediaServiceDateTaken" minOccurs="0"/>
                <xsd:element ref="ns3:MediaServiceGenerationTime" minOccurs="0"/>
                <xsd:element ref="ns3:MediaServiceEventHashCode" minOccurs="0"/>
                <xsd:element ref="ns3:MediaServiceOCR" minOccurs="0"/>
                <xsd:element ref="ns3:MediaLengthInSeconds" minOccurs="0"/>
                <xsd:element ref="ns3:MediaServiceBillingMetadata" minOccurs="0"/>
                <xsd:element ref="ns3:MediaServiceLocation" minOccurs="0"/>
                <xsd:element ref="ns2:PrimeClassificationStatus" minOccurs="0"/>
                <xsd:element ref="ns2:PrimeClassificationStatusDetails" minOccurs="0"/>
                <xsd:element ref="ns2:PrimeLastClassified" minOccurs="0"/>
                <xsd:element ref="ns2:PrimeCorrectedByUs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dlc_EmailSubject" ma:index="0" nillable="true" ma:displayName="Subject" ma:internalName="dlc_EmailSubject">
      <xsd:simpleType>
        <xsd:restriction base="dms:Text">
          <xsd:maxLength value="255"/>
        </xsd:restriction>
      </xsd:simpleType>
    </xsd:element>
    <xsd:element name="dlc_EmailMailbox" ma:index="1" nillable="true" ma:displayName="Submitter" ma:internalName="dlc_EmailMailbox">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dlc_EmailTo" ma:index="2" nillable="true" ma:displayName="To" ma:internalName="dlc_EmailTo">
      <xsd:simpleType>
        <xsd:restriction base="dms:Text">
          <xsd:maxLength value="255"/>
        </xsd:restriction>
      </xsd:simpleType>
    </xsd:element>
    <xsd:element name="dlc_EmailFrom" ma:index="3" nillable="true" ma:displayName="From" ma:internalName="dlc_EmailFrom">
      <xsd:simpleType>
        <xsd:restriction base="dms:Text">
          <xsd:maxLength value="255"/>
        </xsd:restriction>
      </xsd:simpleType>
    </xsd:element>
    <xsd:element name="dlc_EmailCC" ma:index="4" nillable="true" ma:displayName="CC" ma:internalName="dlc_EmailCC">
      <xsd:simpleType>
        <xsd:restriction base="dms:Note">
          <xsd:maxLength value="1024"/>
        </xsd:restriction>
      </xsd:simpleType>
    </xsd:element>
    <xsd:element name="dlc_EmailBCC" ma:index="5" nillable="true" ma:displayName="BCC" ma:internalName="dlc_EmailBCC">
      <xsd:simpleType>
        <xsd:restriction base="dms:Note">
          <xsd:maxLength value="1024"/>
        </xsd:restriction>
      </xsd:simpleType>
    </xsd:element>
    <xsd:element name="dlc_EmailSentUTC" ma:index="6" nillable="true" ma:displayName="Date Sent" ma:internalName="dlc_EmailSentUTC">
      <xsd:simpleType>
        <xsd:restriction base="dms:DateTime"/>
      </xsd:simpleType>
    </xsd:element>
    <xsd:element name="dlc_EmailReceivedUTC" ma:index="7" nillable="true" ma:displayName="Date Received" ma:internalName="dlc_EmailReceivedUTC">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69fd3ce-e1df-49de-b78d-1d800e75d0a3" elementFormDefault="qualified">
    <xsd:import namespace="http://schemas.microsoft.com/office/2006/documentManagement/types"/>
    <xsd:import namespace="http://schemas.microsoft.com/office/infopath/2007/PartnerControls"/>
    <xsd:element name="HMT_DocumentTypeHTField0" ma:index="9" nillable="true" ma:taxonomy="true" ma:internalName="HMT_DocumentTypeHTField0" ma:taxonomyFieldName="HMT_DocumentType" ma:displayName="Document Type" ma:default="3;#Other|309840bd-9611-477c-8426-e4d34e375949" ma:fieldId="{64e205a0-0872-4e26-9aef-64ca7bdb5848}" ma:sspId="9002b6cd-6bc3-456d-8dd0-19fe32dddaf9" ma:termSetId="c36ff786-df0b-46ec-ab35-f424d135f718" ma:anchorId="84d27c01-21cd-4a2c-876e-186caec2f556" ma:open="false" ma:isKeyword="false">
      <xsd:complexType>
        <xsd:sequence>
          <xsd:element ref="pc:Terms" minOccurs="0" maxOccurs="1"/>
        </xsd:sequence>
      </xsd:complexType>
    </xsd:element>
    <xsd:element name="HMT_Record" ma:index="10" nillable="true" ma:displayName="Record" ma:description="Is this document a record?" ma:hidden="true" ma:internalName="HMT_Record" ma:readOnly="true">
      <xsd:simpleType>
        <xsd:restriction base="dms:Boolean"/>
      </xsd:simpleType>
    </xsd:element>
    <xsd:element name="HMT_GroupHTField0" ma:index="12" nillable="true" ma:taxonomy="true" ma:internalName="HMT_GroupHTField0" ma:taxonomyFieldName="HMT_Group" ma:displayName="Organisation unit" ma:readOnly="true" ma:default="" ma:fieldId="{0727aac2-e220-4289-aa2b-5b6dcdadae03}" ma:sspId="9002b6cd-6bc3-456d-8dd0-19fe32dddaf9" ma:termSetId="d716bc55-bc20-41fa-82b1-df0e5ec9e50e" ma:anchorId="00000000-0000-0000-0000-000000000000" ma:open="false" ma:isKeyword="false">
      <xsd:complexType>
        <xsd:sequence>
          <xsd:element ref="pc:Terms" minOccurs="0" maxOccurs="1"/>
        </xsd:sequence>
      </xsd:complexType>
    </xsd:element>
    <xsd:element name="HMT_TeamHTField0" ma:index="14" nillable="true" ma:taxonomy="true" ma:internalName="HMT_TeamHTField0" ma:taxonomyFieldName="HMT_Team" ma:displayName="Team" ma:readOnly="true" ma:default="" ma:fieldId="{2eefa5c6-211a-4a5e-9a50-7e1c1c1599ef}" ma:sspId="9002b6cd-6bc3-456d-8dd0-19fe32dddaf9" ma:termSetId="d716bc55-bc20-41fa-82b1-df0e5ec9e50e" ma:anchorId="00000000-0000-0000-0000-000000000000" ma:open="false" ma:isKeyword="false">
      <xsd:complexType>
        <xsd:sequence>
          <xsd:element ref="pc:Terms" minOccurs="0" maxOccurs="1"/>
        </xsd:sequence>
      </xsd:complexType>
    </xsd:element>
    <xsd:element name="HMT_SubTeamHTField0" ma:index="16" nillable="true" ma:taxonomy="true" ma:internalName="HMT_SubTeamHTField0" ma:taxonomyFieldName="HMT_SubTeam" ma:displayName="Sub Team" ma:readOnly="true" ma:default="" ma:fieldId="{1b8bc039-1a2e-4089-a24d-47de9e4a6672}" ma:sspId="9002b6cd-6bc3-456d-8dd0-19fe32dddaf9" ma:termSetId="d716bc55-bc20-41fa-82b1-df0e5ec9e50e" ma:anchorId="00000000-0000-0000-0000-000000000000" ma:open="false" ma:isKeyword="false">
      <xsd:complexType>
        <xsd:sequence>
          <xsd:element ref="pc:Terms" minOccurs="0" maxOccurs="1"/>
        </xsd:sequence>
      </xsd:complexType>
    </xsd:element>
    <xsd:element name="HMT_Theme" ma:index="17" nillable="true" ma:displayName="Library" ma:description="Document library theme" ma:hidden="true" ma:internalName="HMT_Theme" ma:readOnly="true">
      <xsd:simpleType>
        <xsd:restriction base="dms:Text"/>
      </xsd:simpleType>
    </xsd:element>
    <xsd:element name="HMT_Topic" ma:index="18" nillable="true" ma:displayName="Topic" ma:description="Topic" ma:hidden="true" ma:internalName="HMT_Topic" ma:readOnly="true">
      <xsd:simpleType>
        <xsd:restriction base="dms:Text"/>
      </xsd:simpleType>
    </xsd:element>
    <xsd:element name="HMT_SubTopic" ma:index="19" nillable="true" ma:displayName="Sub Topic" ma:description="Sub topic" ma:hidden="true" ma:internalName="HMT_SubTopic" ma:readOnly="true">
      <xsd:simpleType>
        <xsd:restriction base="dms:Text"/>
      </xsd:simpleType>
    </xsd:element>
    <xsd:element name="HMT_CategoryHTField0" ma:index="21" nillable="true" ma:taxonomy="true" ma:internalName="HMT_CategoryHTField0" ma:taxonomyFieldName="HMT_Category" ma:displayName="Category" ma:readOnly="true" ma:default="" ma:fieldId="{03bf77b0-a02d-47ea-8bec-4fb357d1f3ee}" ma:sspId="9002b6cd-6bc3-456d-8dd0-19fe32dddaf9" ma:termSetId="c36ff786-df0b-46ec-ab35-f424d135f718" ma:anchorId="00000000-0000-0000-0000-000000000000" ma:open="false" ma:isKeyword="false">
      <xsd:complexType>
        <xsd:sequence>
          <xsd:element ref="pc:Terms" minOccurs="0" maxOccurs="1"/>
        </xsd:sequence>
      </xsd:complexType>
    </xsd:element>
    <xsd:element name="HMT_ClosedOn" ma:index="23" nillable="true" ma:displayName="Closed On" ma:description="The date this item was closed on" ma:format="DateTime" ma:hidden="true" ma:internalName="HMT_ClosedOn" ma:readOnly="true">
      <xsd:simpleType>
        <xsd:restriction base="dms:DateTime"/>
      </xsd:simpleType>
    </xsd:element>
    <xsd:element name="HMT_DeletedOn" ma:index="24" nillable="true" ma:displayName="Deleted On" ma:description="The date this item was deleted on" ma:format="DateTime" ma:hidden="true" ma:internalName="HMT_DeletedOn" ma:readOnly="true">
      <xsd:simpleType>
        <xsd:restriction base="dms:DateTime"/>
      </xsd:simpleType>
    </xsd:element>
    <xsd:element name="HMT_ArchivedOn" ma:index="25" nillable="true" ma:displayName="Archived On" ma:description="The date this item was archived on" ma:format="DateTime" ma:hidden="true" ma:internalName="HMT_ArchivedOn" ma:readOnly="true">
      <xsd:simpleType>
        <xsd:restriction base="dms:DateTime"/>
      </xsd:simpleType>
    </xsd:element>
    <xsd:element name="HMT_LegacyItemID" ma:index="26" nillable="true" ma:displayName="Legacy Item ID" ma:hidden="true" ma:internalName="HMT_LegacyItemID" ma:readOnly="true">
      <xsd:simpleType>
        <xsd:restriction base="dms:Text"/>
      </xsd:simpleType>
    </xsd:element>
    <xsd:element name="HMT_LegacyCreatedBy" ma:index="27" nillable="true" ma:displayName="Legacy Created By" ma:hidden="true" ma:internalName="HMT_LegacyCreatedBy" ma:readOnly="true">
      <xsd:simpleType>
        <xsd:restriction base="dms:Text"/>
      </xsd:simpleType>
    </xsd:element>
    <xsd:element name="HMT_LegacyModifiedBy" ma:index="28" nillable="true" ma:displayName="Legacy Modified By" ma:hidden="true" ma:internalName="HMT_LegacyModifiedBy" ma:readOnly="true">
      <xsd:simpleType>
        <xsd:restriction base="dms:Text"/>
      </xsd:simpleType>
    </xsd:element>
    <xsd:element name="HMT_LegacyOrigSource" ma:index="29" nillable="true" ma:displayName="Original Source" ma:hidden="true" ma:internalName="HMT_LegacyOrigSource" ma:readOnly="true">
      <xsd:simpleType>
        <xsd:restriction base="dms:Text"/>
      </xsd:simpleType>
    </xsd:element>
    <xsd:element name="HMT_LegacyExtRef" ma:index="30" nillable="true" ma:displayName="External Reference" ma:hidden="true" ma:internalName="HMT_LegacyExtRef" ma:readOnly="true">
      <xsd:simpleType>
        <xsd:restriction base="dms:Text"/>
      </xsd:simpleType>
    </xsd:element>
    <xsd:element name="HMT_LegacySensitive" ma:index="31" nillable="true" ma:displayName="Sensitive Item" ma:default="0" ma:hidden="true" ma:internalName="HMT_LegacySensitive" ma:readOnly="true">
      <xsd:simpleType>
        <xsd:restriction base="dms:Boolean"/>
      </xsd:simpleType>
    </xsd:element>
    <xsd:element name="HMT_LegacyRecord" ma:index="32" nillable="true" ma:displayName="Legacy Record" ma:default="0" ma:hidden="true" ma:internalName="HMT_LegacyRecord" ma:readOnly="true">
      <xsd:simpleType>
        <xsd:restriction base="dms:Boolean"/>
      </xsd:simpleType>
    </xsd:element>
    <xsd:element name="HMT_Audit" ma:index="33" nillable="true" ma:displayName="Audit Log" ma:description="Audit Log" ma:internalName="HMT_Audit" ma:readOnly="true">
      <xsd:simpleType>
        <xsd:restriction base="dms:Note">
          <xsd:maxLength value="255"/>
        </xsd:restriction>
      </xsd:simpleType>
    </xsd:element>
    <xsd:element name="HMT_ClosedBy" ma:index="34" nillable="true" ma:displayName="Closed By" ma:description="Who closed this item" ma:hidden="true" ma:list="UserInfo" ma:internalName="HMT_Closed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HMT_ArchivedBy" ma:index="35" nillable="true" ma:displayName="Archived By" ma:description="Who archived this item" ma:hidden="true" ma:list="UserInfo" ma:internalName="HMT_Archived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HMT_ClosedArchive" ma:index="36" nillable="true" ma:displayName="Closed Archive" ma:default="0" ma:description="Item sent to closed archive" ma:hidden="true" ma:internalName="HMT_ClosedArchive" ma:readOnly="true">
      <xsd:simpleType>
        <xsd:restriction base="dms:Boolean"/>
      </xsd:simpleType>
    </xsd:element>
    <xsd:element name="HMT_ClosedOnOrig" ma:index="37" nillable="true" ma:displayName="Original Closed On" ma:description="The date this item was originally closed on" ma:format="DateTime" ma:hidden="true" ma:internalName="HMT_ClosedOnOrig" ma:readOnly="true">
      <xsd:simpleType>
        <xsd:restriction base="dms:DateTime"/>
      </xsd:simpleType>
    </xsd:element>
    <xsd:element name="HMT_ClosedbyOrig" ma:index="38" nillable="true" ma:displayName="Original Closed By" ma:description="Who originally closed this item" ma:hidden="true" ma:list="UserInfo" ma:internalName="HMT_ClosedbyOrig">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dlc_DocIdUrl" ma:index="46"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TaxCatchAllLabel" ma:index="47" nillable="true" ma:displayName="Taxonomy Catch All Column1" ma:hidden="true" ma:list="{4d523792-ad08-4863-8ea8-0b87e9b5a2ca}" ma:internalName="TaxCatchAllLabel" ma:readOnly="true" ma:showField="CatchAllDataLabel" ma:web="f69fd3ce-e1df-49de-b78d-1d800e75d0a3">
      <xsd:complexType>
        <xsd:complexContent>
          <xsd:extension base="dms:MultiChoiceLookup">
            <xsd:sequence>
              <xsd:element name="Value" type="dms:Lookup" maxOccurs="unbounded" minOccurs="0" nillable="true"/>
            </xsd:sequence>
          </xsd:extension>
        </xsd:complexContent>
      </xsd:complexType>
    </xsd:element>
    <xsd:element name="TaxCatchAll" ma:index="48" nillable="true" ma:displayName="Taxonomy Catch All Column" ma:hidden="true" ma:list="{4d523792-ad08-4863-8ea8-0b87e9b5a2ca}" ma:internalName="TaxCatchAll" ma:showField="CatchAllData" ma:web="f69fd3ce-e1df-49de-b78d-1d800e75d0a3">
      <xsd:complexType>
        <xsd:complexContent>
          <xsd:extension base="dms:MultiChoiceLookup">
            <xsd:sequence>
              <xsd:element name="Value" type="dms:Lookup" maxOccurs="unbounded" minOccurs="0" nillable="true"/>
            </xsd:sequence>
          </xsd:extension>
        </xsd:complexContent>
      </xsd:complexType>
    </xsd:element>
    <xsd:element name="b9c42a306c8b47fcbaf8a41a71352f3a" ma:index="49" nillable="true" ma:taxonomy="true" ma:internalName="b9c42a306c8b47fcbaf8a41a71352f3a" ma:taxonomyFieldName="HMT_Classification" ma:displayName="Classification" ma:readOnly="true" ma:default="" ma:fieldId="{b9c42a30-6c8b-47fc-baf8-a41a71352f3a}" ma:sspId="9002b6cd-6bc3-456d-8dd0-19fe32dddaf9" ma:termSetId="e667a8b6-8305-4bdd-87c6-980707ac166d" ma:anchorId="00000000-0000-0000-0000-000000000000" ma:open="false" ma:isKeyword="false">
      <xsd:complexType>
        <xsd:sequence>
          <xsd:element ref="pc:Terms" minOccurs="0" maxOccurs="1"/>
        </xsd:sequence>
      </xsd:complexType>
    </xsd:element>
    <xsd:element name="_dlc_DocId" ma:index="50" nillable="true" ma:displayName="Document ID Value" ma:description="The value of the document ID assigned to this item." ma:indexed="true" ma:internalName="_dlc_DocId" ma:readOnly="true">
      <xsd:simpleType>
        <xsd:restriction base="dms:Text"/>
      </xsd:simpleType>
    </xsd:element>
    <xsd:element name="_dlc_DocIdPersistId" ma:index="51" nillable="true" ma:displayName="Persist ID" ma:description="Keep ID on add." ma:hidden="true" ma:internalName="_dlc_DocIdPersistId" ma:readOnly="true">
      <xsd:simpleType>
        <xsd:restriction base="dms:Boolean"/>
      </xsd:simpleType>
    </xsd:element>
    <xsd:element name="SharedWithUsers" ma:index="6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67" nillable="true" ma:displayName="Shared With Details" ma:internalName="SharedWithDetails" ma:readOnly="true">
      <xsd:simpleType>
        <xsd:restriction base="dms:Note">
          <xsd:maxLength value="255"/>
        </xsd:restriction>
      </xsd:simpleType>
    </xsd:element>
    <xsd:element name="PrimeClassificationStatus" ma:index="77" nillable="true" ma:displayName="Processing status" ma:internalName="PrimeClassificationStatus">
      <xsd:simpleType>
        <xsd:restriction base="dms:Text"/>
      </xsd:simpleType>
    </xsd:element>
    <xsd:element name="PrimeClassificationStatusDetails" ma:index="78" nillable="true" ma:displayName="Processing details" ma:internalName="PrimeClassificationStatusDetails">
      <xsd:simpleType>
        <xsd:restriction base="dms:Note">
          <xsd:maxLength value="255"/>
        </xsd:restriction>
      </xsd:simpleType>
    </xsd:element>
    <xsd:element name="PrimeLastClassified" ma:index="79" nillable="true" ma:displayName="Processed" ma:internalName="PrimeLastClassified">
      <xsd:simpleType>
        <xsd:restriction base="dms:DateTime"/>
      </xsd:simpleType>
    </xsd:element>
    <xsd:element name="PrimeCorrectedByUser" ma:index="80" nillable="true" ma:displayName="Corrected" ma:internalName="PrimeCorrectedByUser">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62c7038d-3aec-4dd4-8afa-8b92667eb25d" elementFormDefault="qualified">
    <xsd:import namespace="http://schemas.microsoft.com/office/2006/documentManagement/types"/>
    <xsd:import namespace="http://schemas.microsoft.com/office/infopath/2007/PartnerControls"/>
    <xsd:element name="MediaServiceMetadata" ma:index="54" nillable="true" ma:displayName="MediaServiceMetadata" ma:hidden="true" ma:internalName="MediaServiceMetadata" ma:readOnly="true">
      <xsd:simpleType>
        <xsd:restriction base="dms:Note"/>
      </xsd:simpleType>
    </xsd:element>
    <xsd:element name="MediaServiceFastMetadata" ma:index="55" nillable="true" ma:displayName="MediaServiceFastMetadata" ma:hidden="true" ma:internalName="MediaServiceFastMetadata" ma:readOnly="true">
      <xsd:simpleType>
        <xsd:restriction base="dms:Note"/>
      </xsd:simpleType>
    </xsd:element>
    <xsd:element name="MediaServiceObjectDetectorVersions" ma:index="56" nillable="true" ma:displayName="MediaServiceObjectDetectorVersions" ma:hidden="true" ma:indexed="true" ma:internalName="MediaServiceObjectDetectorVersions" ma:readOnly="true">
      <xsd:simpleType>
        <xsd:restriction base="dms:Text"/>
      </xsd:simpleType>
    </xsd:element>
    <xsd:element name="Client" ma:index="57" nillable="true" ma:displayName="Client" ma:format="Dropdown" ma:internalName="Client">
      <xsd:complexType>
        <xsd:complexContent>
          <xsd:extension base="dms:MultiChoiceFillIn">
            <xsd:sequence>
              <xsd:element name="Value" maxOccurs="unbounded" minOccurs="0" nillable="true">
                <xsd:simpleType>
                  <xsd:union memberTypes="dms:Text">
                    <xsd:simpleType>
                      <xsd:restriction base="dms:Choice">
                        <xsd:enumeration value="NHS EW"/>
                        <xsd:enumeration value="NHS S"/>
                        <xsd:enumeration value="NHS NI"/>
                        <xsd:enumeration value="TPS EW"/>
                        <xsd:enumeration value="TPS S"/>
                        <xsd:enumeration value="TPS NI"/>
                        <xsd:enumeration value="LGPS EW"/>
                        <xsd:enumeration value="LGPS S"/>
                        <xsd:enumeration value="LGPS NI"/>
                        <xsd:enumeration value="Fire E"/>
                        <xsd:enumeration value="Fire W"/>
                        <xsd:enumeration value="Fire S"/>
                        <xsd:enumeration value="Fire NI"/>
                        <xsd:enumeration value="Central"/>
                        <xsd:enumeration value="AFPS"/>
                        <xsd:enumeration value="CS GB"/>
                        <xsd:enumeration value="CS NI"/>
                        <xsd:enumeration value="Pol_EW"/>
                        <xsd:enumeration value="Pol S"/>
                        <xsd:enumeration value="Pol NI"/>
                      </xsd:restriction>
                    </xsd:simpleType>
                  </xsd:union>
                </xsd:simpleType>
              </xsd:element>
            </xsd:sequence>
          </xsd:extension>
        </xsd:complexContent>
      </xsd:complexType>
    </xsd:element>
    <xsd:element name="Signatory" ma:index="58" nillable="true" ma:displayName="Signatory" ma:list="UserInfo" ma:SharePointGroup="5" ma:internalName="Signatory"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eer_x0020_Reviewer" ma:index="59" nillable="true" ma:displayName="Peer Reviewer" ma:list="UserInfo" ma:SharePointGroup="5" ma:internalName="Peer_x0020_Reviewe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roject_x0020_Sub_x002d_Type" ma:index="60" nillable="true" ma:displayName="Project Sub-Type" ma:internalName="Project_x0020_Sub_x002d_Type">
      <xsd:simpleType>
        <xsd:restriction base="dms:Text">
          <xsd:maxLength value="255"/>
        </xsd:restriction>
      </xsd:simpleType>
    </xsd:element>
    <xsd:element name="Optional_x0020_Information" ma:index="61" nillable="true" ma:displayName="Optional Information" ma:internalName="Optional_x0020_Information">
      <xsd:simpleType>
        <xsd:restriction base="dms:Text">
          <xsd:maxLength value="255"/>
        </xsd:restriction>
      </xsd:simpleType>
    </xsd:element>
    <xsd:element name="Sign_x002d_Off_x0020_Date" ma:index="62" nillable="true" ma:displayName="Sign-Off Date" ma:format="DateOnly" ma:internalName="Sign_x002d_Off_x0020_Date">
      <xsd:simpleType>
        <xsd:restriction base="dms:DateTime"/>
      </xsd:simpleType>
    </xsd:element>
    <xsd:element name="MediaServiceSearchProperties" ma:index="64" nillable="true" ma:displayName="MediaServiceSearchProperties" ma:hidden="true" ma:internalName="MediaServiceSearchProperties" ma:readOnly="true">
      <xsd:simpleType>
        <xsd:restriction base="dms:Note"/>
      </xsd:simpleType>
    </xsd:element>
    <xsd:element name="lcf76f155ced4ddcb4097134ff3c332f" ma:index="69" nillable="true" ma:taxonomy="true" ma:internalName="lcf76f155ced4ddcb4097134ff3c332f" ma:taxonomyFieldName="MediaServiceImageTags" ma:displayName="Image Tags" ma:readOnly="false" ma:fieldId="{5cf76f15-5ced-4ddc-b409-7134ff3c332f}" ma:taxonomyMulti="true" ma:sspId="9002b6cd-6bc3-456d-8dd0-19fe32dddaf9" ma:termSetId="09814cd3-568e-fe90-9814-8d621ff8fb84" ma:anchorId="fba54fb3-c3e1-fe81-a776-ca4b69148c4d" ma:open="true" ma:isKeyword="false">
      <xsd:complexType>
        <xsd:sequence>
          <xsd:element ref="pc:Terms" minOccurs="0" maxOccurs="1"/>
        </xsd:sequence>
      </xsd:complexType>
    </xsd:element>
    <xsd:element name="MediaServiceDateTaken" ma:index="70" nillable="true" ma:displayName="MediaServiceDateTaken" ma:hidden="true" ma:indexed="true" ma:internalName="MediaServiceDateTaken" ma:readOnly="true">
      <xsd:simpleType>
        <xsd:restriction base="dms:Text"/>
      </xsd:simpleType>
    </xsd:element>
    <xsd:element name="MediaServiceGenerationTime" ma:index="71" nillable="true" ma:displayName="MediaServiceGenerationTime" ma:hidden="true" ma:internalName="MediaServiceGenerationTime" ma:readOnly="true">
      <xsd:simpleType>
        <xsd:restriction base="dms:Text"/>
      </xsd:simpleType>
    </xsd:element>
    <xsd:element name="MediaServiceEventHashCode" ma:index="72" nillable="true" ma:displayName="MediaServiceEventHashCode" ma:hidden="true" ma:internalName="MediaServiceEventHashCode" ma:readOnly="true">
      <xsd:simpleType>
        <xsd:restriction base="dms:Text"/>
      </xsd:simpleType>
    </xsd:element>
    <xsd:element name="MediaServiceOCR" ma:index="73" nillable="true" ma:displayName="Extracted Text" ma:internalName="MediaServiceOCR" ma:readOnly="true">
      <xsd:simpleType>
        <xsd:restriction base="dms:Note">
          <xsd:maxLength value="255"/>
        </xsd:restriction>
      </xsd:simpleType>
    </xsd:element>
    <xsd:element name="MediaLengthInSeconds" ma:index="74" nillable="true" ma:displayName="MediaLengthInSeconds" ma:hidden="true" ma:internalName="MediaLengthInSeconds" ma:readOnly="true">
      <xsd:simpleType>
        <xsd:restriction base="dms:Unknown"/>
      </xsd:simpleType>
    </xsd:element>
    <xsd:element name="MediaServiceBillingMetadata" ma:index="75" nillable="true" ma:displayName="MediaServiceBillingMetadata" ma:hidden="true" ma:internalName="MediaServiceBillingMetadata" ma:readOnly="true">
      <xsd:simpleType>
        <xsd:restriction base="dms:Note"/>
      </xsd:simpleType>
    </xsd:element>
    <xsd:element name="MediaServiceLocation" ma:index="76"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3"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4600D39-7DF9-495E-95FD-E94D49210B7E}">
  <ds:schemaRefs>
    <ds:schemaRef ds:uri="http://schemas.microsoft.com/sharepoint/events"/>
  </ds:schemaRefs>
</ds:datastoreItem>
</file>

<file path=customXml/itemProps2.xml><?xml version="1.0" encoding="utf-8"?>
<ds:datastoreItem xmlns:ds="http://schemas.openxmlformats.org/officeDocument/2006/customXml" ds:itemID="{D7D5CDC7-2166-42DA-9AC3-AE27DEBF7D20}">
  <ds:schemaRefs>
    <ds:schemaRef ds:uri="http://schemas.microsoft.com/sharepoint/v3/contenttype/forms"/>
  </ds:schemaRefs>
</ds:datastoreItem>
</file>

<file path=customXml/itemProps3.xml><?xml version="1.0" encoding="utf-8"?>
<ds:datastoreItem xmlns:ds="http://schemas.openxmlformats.org/officeDocument/2006/customXml" ds:itemID="{A652DC7C-F12B-4240-B190-D783F1E9C11E}">
  <ds:schemaRefs>
    <ds:schemaRef ds:uri="http://schemas.microsoft.com/sharepoint/v3"/>
    <ds:schemaRef ds:uri="http://purl.org/dc/elements/1.1/"/>
    <ds:schemaRef ds:uri="http://purl.org/dc/dcmitype/"/>
    <ds:schemaRef ds:uri="http://schemas.microsoft.com/office/infopath/2007/PartnerControls"/>
    <ds:schemaRef ds:uri="http://schemas.microsoft.com/office/2006/metadata/properties"/>
    <ds:schemaRef ds:uri="62c7038d-3aec-4dd4-8afa-8b92667eb25d"/>
    <ds:schemaRef ds:uri="f69fd3ce-e1df-49de-b78d-1d800e75d0a3"/>
    <ds:schemaRef ds:uri="http://schemas.openxmlformats.org/package/2006/metadata/core-properties"/>
    <ds:schemaRef ds:uri="http://schemas.microsoft.com/office/2006/documentManagement/types"/>
    <ds:schemaRef ds:uri="http://www.w3.org/XML/1998/namespace"/>
    <ds:schemaRef ds:uri="http://purl.org/dc/terms/"/>
  </ds:schemaRefs>
</ds:datastoreItem>
</file>

<file path=customXml/itemProps4.xml><?xml version="1.0" encoding="utf-8"?>
<ds:datastoreItem xmlns:ds="http://schemas.openxmlformats.org/officeDocument/2006/customXml" ds:itemID="{F78081FF-15A8-4166-BBDD-CE84406D054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69fd3ce-e1df-49de-b78d-1d800e75d0a3"/>
    <ds:schemaRef ds:uri="62c7038d-3aec-4dd4-8afa-8b92667eb25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118</vt:i4>
      </vt:variant>
      <vt:variant>
        <vt:lpstr>Named Ranges</vt:lpstr>
      </vt:variant>
      <vt:variant>
        <vt:i4>1976</vt:i4>
      </vt:variant>
    </vt:vector>
  </HeadingPairs>
  <TitlesOfParts>
    <vt:vector size="2094" baseType="lpstr">
      <vt:lpstr>Cover</vt:lpstr>
      <vt:lpstr>Purpose of spreadsheet</vt:lpstr>
      <vt:lpstr>Version Control</vt:lpstr>
      <vt:lpstr>Summary - Police_S</vt:lpstr>
      <vt:lpstr>AnnGenHiddenLists</vt:lpstr>
      <vt:lpstr>Factor List</vt:lpstr>
      <vt:lpstr>x-Series Number</vt:lpstr>
      <vt:lpstr>Assumptions</vt:lpstr>
      <vt:lpstr>NA1 (201)</vt:lpstr>
      <vt:lpstr>A1 (201C)</vt:lpstr>
      <vt:lpstr>NA2 (202)</vt:lpstr>
      <vt:lpstr>NF1 (203)</vt:lpstr>
      <vt:lpstr>NF2 (204)</vt:lpstr>
      <vt:lpstr>F1 (204C)</vt:lpstr>
      <vt:lpstr>D1 (205)</vt:lpstr>
      <vt:lpstr>D2 (206)</vt:lpstr>
      <vt:lpstr>NA1_06 (207)</vt:lpstr>
      <vt:lpstr>NA2_06 (208)</vt:lpstr>
      <vt:lpstr>NA3_06 (209)</vt:lpstr>
      <vt:lpstr>NF1_06 (210)</vt:lpstr>
      <vt:lpstr>NF2_06 (211)</vt:lpstr>
      <vt:lpstr>NA1_15_65 (212)</vt:lpstr>
      <vt:lpstr>NA1_15_66 (213)</vt:lpstr>
      <vt:lpstr>NA1_15_67 (214)</vt:lpstr>
      <vt:lpstr>NA1_15_68 (215)</vt:lpstr>
      <vt:lpstr>NA2_15_65 (216)</vt:lpstr>
      <vt:lpstr>NA2_15_66 (217)</vt:lpstr>
      <vt:lpstr>NA2_15_67 (218)</vt:lpstr>
      <vt:lpstr>NA2_15_68 (219)</vt:lpstr>
      <vt:lpstr>NF1_15 (220)</vt:lpstr>
      <vt:lpstr>NF2_15 (221)</vt:lpstr>
      <vt:lpstr>TVIN_15M (226)</vt:lpstr>
      <vt:lpstr>TVIN_15F (227)</vt:lpstr>
      <vt:lpstr>TVIN_15GMP (228)</vt:lpstr>
      <vt:lpstr>M (229)</vt:lpstr>
      <vt:lpstr>G1 (301)</vt:lpstr>
      <vt:lpstr>G2 (302)</vt:lpstr>
      <vt:lpstr>H1 (303)</vt:lpstr>
      <vt:lpstr>H2 (304)</vt:lpstr>
      <vt:lpstr>G1_06 (305)</vt:lpstr>
      <vt:lpstr>G2_06 (306)</vt:lpstr>
      <vt:lpstr>H1_06 (307)</vt:lpstr>
      <vt:lpstr>H2_06 (308)</vt:lpstr>
      <vt:lpstr>G1_15 (309)</vt:lpstr>
      <vt:lpstr>G2_15 (310)</vt:lpstr>
      <vt:lpstr>H1_15 (311)</vt:lpstr>
      <vt:lpstr>H2_15 (312)</vt:lpstr>
      <vt:lpstr>K (313)</vt:lpstr>
      <vt:lpstr>N (314)</vt:lpstr>
      <vt:lpstr>P (315)</vt:lpstr>
      <vt:lpstr>Q1 (316)</vt:lpstr>
      <vt:lpstr>Q2 (317)</vt:lpstr>
      <vt:lpstr>R (318)</vt:lpstr>
      <vt:lpstr>S1 (319)</vt:lpstr>
      <vt:lpstr>S2 (320)</vt:lpstr>
      <vt:lpstr>T1 (321)</vt:lpstr>
      <vt:lpstr>T2 (322)</vt:lpstr>
      <vt:lpstr>U1 (323)</vt:lpstr>
      <vt:lpstr>U2 (324)</vt:lpstr>
      <vt:lpstr>K_06 (325)</vt:lpstr>
      <vt:lpstr>Q1_06 (326)</vt:lpstr>
      <vt:lpstr>Q2_06 (327)</vt:lpstr>
      <vt:lpstr>R1_06 (328)</vt:lpstr>
      <vt:lpstr>R2_06 (329)</vt:lpstr>
      <vt:lpstr>K_15_65 (330)</vt:lpstr>
      <vt:lpstr>K_15_66 (331)</vt:lpstr>
      <vt:lpstr>K_15_67 (332)</vt:lpstr>
      <vt:lpstr>K_15_68 (333)</vt:lpstr>
      <vt:lpstr>Q_15 (334)</vt:lpstr>
      <vt:lpstr>R_15 (335)</vt:lpstr>
      <vt:lpstr>A1 (401)</vt:lpstr>
      <vt:lpstr>A2 (402)</vt:lpstr>
      <vt:lpstr>B (403)</vt:lpstr>
      <vt:lpstr>A (404)</vt:lpstr>
      <vt:lpstr>B (405)</vt:lpstr>
      <vt:lpstr>C (406)</vt:lpstr>
      <vt:lpstr>A (407)</vt:lpstr>
      <vt:lpstr>B (408)</vt:lpstr>
      <vt:lpstr>Table1 (501)</vt:lpstr>
      <vt:lpstr>Table 2 (502)</vt:lpstr>
      <vt:lpstr>Table 3 (503)</vt:lpstr>
      <vt:lpstr>Table in Appendix A (504)</vt:lpstr>
      <vt:lpstr>Table 1 (505)</vt:lpstr>
      <vt:lpstr>Table 1A (505A)</vt:lpstr>
      <vt:lpstr>Table 2 (506)</vt:lpstr>
      <vt:lpstr>Table 3 (507)</vt:lpstr>
      <vt:lpstr>Table 1 (508)</vt:lpstr>
      <vt:lpstr>Table 2 (509)</vt:lpstr>
      <vt:lpstr>Table 4 (510)</vt:lpstr>
      <vt:lpstr>A_87 (601)</vt:lpstr>
      <vt:lpstr>B_87 (602)</vt:lpstr>
      <vt:lpstr>C_87 (603)</vt:lpstr>
      <vt:lpstr>D1_87 (604)</vt:lpstr>
      <vt:lpstr>D2_87 (605)</vt:lpstr>
      <vt:lpstr>E1_87 (606)</vt:lpstr>
      <vt:lpstr>E2_87 (607)</vt:lpstr>
      <vt:lpstr>F1_87 (608)</vt:lpstr>
      <vt:lpstr>F2_87 (609)</vt:lpstr>
      <vt:lpstr>G_87 (610)</vt:lpstr>
      <vt:lpstr>H_87 (611)</vt:lpstr>
      <vt:lpstr>A_06 (612)</vt:lpstr>
      <vt:lpstr>B_06 (613)</vt:lpstr>
      <vt:lpstr>C_06 (614)</vt:lpstr>
      <vt:lpstr>D_06 (615)</vt:lpstr>
      <vt:lpstr>E_06 (616)</vt:lpstr>
      <vt:lpstr>F_06 (617)</vt:lpstr>
      <vt:lpstr>G_06 (618)</vt:lpstr>
      <vt:lpstr>A_15_65 (619)</vt:lpstr>
      <vt:lpstr>A_15_66 (620)</vt:lpstr>
      <vt:lpstr>A_15_67 (621)</vt:lpstr>
      <vt:lpstr>A_15_68 (622)</vt:lpstr>
      <vt:lpstr>B_15 (623)</vt:lpstr>
      <vt:lpstr>C_15 (624)</vt:lpstr>
      <vt:lpstr>F_15 (625)</vt:lpstr>
      <vt:lpstr>G_15 (626)</vt:lpstr>
      <vt:lpstr>Table C (701)</vt:lpstr>
      <vt:lpstr>S-AP (702)</vt:lpstr>
      <vt:lpstr>B-AP (703)</vt:lpstr>
      <vt:lpstr>BaseTablesList</vt:lpstr>
      <vt:lpstr>DATE_MODIFIED</vt:lpstr>
      <vt:lpstr>FACTOR_LIST_AGE_DEF</vt:lpstr>
      <vt:lpstr>FACTOR_LIST_CLIENT</vt:lpstr>
      <vt:lpstr>FACTOR_LIST_DATE_IMPLEMENTED</vt:lpstr>
      <vt:lpstr>FACTOR_LIST_DATE_ISSUED</vt:lpstr>
      <vt:lpstr>FACTOR_LIST_DESCRIPTION</vt:lpstr>
      <vt:lpstr>FACTOR_LIST_FACTOR_STATUS</vt:lpstr>
      <vt:lpstr>FACTOR_LIST_FACTOR_TYPE</vt:lpstr>
      <vt:lpstr>FACTOR_LIST_GENDER</vt:lpstr>
      <vt:lpstr>FACTOR_LIST_HEADINGS</vt:lpstr>
      <vt:lpstr>FACTOR_LIST_REFERENCE</vt:lpstr>
      <vt:lpstr>FACTOR_LIST_REFERENCE_GUIDANCE</vt:lpstr>
      <vt:lpstr>FACTOR_LIST_SECTION</vt:lpstr>
      <vt:lpstr>FACTOR_LIST_USER_ID</vt:lpstr>
      <vt:lpstr>ImprovementsList</vt:lpstr>
      <vt:lpstr>'A (404)'!Print_Area</vt:lpstr>
      <vt:lpstr>'A_06 (612)'!Print_Area</vt:lpstr>
      <vt:lpstr>'A_15_65 (619)'!Print_Area</vt:lpstr>
      <vt:lpstr>'A_15_66 (620)'!Print_Area</vt:lpstr>
      <vt:lpstr>'A_15_67 (621)'!Print_Area</vt:lpstr>
      <vt:lpstr>'A_15_68 (622)'!Print_Area</vt:lpstr>
      <vt:lpstr>'A_87 (601)'!Print_Area</vt:lpstr>
      <vt:lpstr>'A1 (401)'!Print_Area</vt:lpstr>
      <vt:lpstr>'A2 (402)'!Print_Area</vt:lpstr>
      <vt:lpstr>'B (403)'!Print_Area</vt:lpstr>
      <vt:lpstr>'B (405)'!Print_Area</vt:lpstr>
      <vt:lpstr>'B_06 (613)'!Print_Area</vt:lpstr>
      <vt:lpstr>'B_15 (623)'!Print_Area</vt:lpstr>
      <vt:lpstr>'B_87 (602)'!Print_Area</vt:lpstr>
      <vt:lpstr>'B-AP (703)'!Print_Area</vt:lpstr>
      <vt:lpstr>'C (406)'!Print_Area</vt:lpstr>
      <vt:lpstr>'C_06 (614)'!Print_Area</vt:lpstr>
      <vt:lpstr>'C_15 (624)'!Print_Area</vt:lpstr>
      <vt:lpstr>'C_87 (603)'!Print_Area</vt:lpstr>
      <vt:lpstr>'D_06 (615)'!Print_Area</vt:lpstr>
      <vt:lpstr>'D1 (205)'!Print_Area</vt:lpstr>
      <vt:lpstr>'D1_87 (604)'!Print_Area</vt:lpstr>
      <vt:lpstr>'D2 (206)'!Print_Area</vt:lpstr>
      <vt:lpstr>'D2_87 (605)'!Print_Area</vt:lpstr>
      <vt:lpstr>'E_06 (616)'!Print_Area</vt:lpstr>
      <vt:lpstr>'E1_87 (606)'!Print_Area</vt:lpstr>
      <vt:lpstr>'E2_87 (607)'!Print_Area</vt:lpstr>
      <vt:lpstr>'F_06 (617)'!Print_Area</vt:lpstr>
      <vt:lpstr>'F_15 (625)'!Print_Area</vt:lpstr>
      <vt:lpstr>'F1_87 (608)'!Print_Area</vt:lpstr>
      <vt:lpstr>'F2_87 (609)'!Print_Area</vt:lpstr>
      <vt:lpstr>'G_06 (618)'!Print_Area</vt:lpstr>
      <vt:lpstr>'G_15 (626)'!Print_Area</vt:lpstr>
      <vt:lpstr>'G_87 (610)'!Print_Area</vt:lpstr>
      <vt:lpstr>'G1 (301)'!Print_Area</vt:lpstr>
      <vt:lpstr>'G1_06 (305)'!Print_Area</vt:lpstr>
      <vt:lpstr>'G1_15 (309)'!Print_Area</vt:lpstr>
      <vt:lpstr>'G2 (302)'!Print_Area</vt:lpstr>
      <vt:lpstr>'G2_06 (306)'!Print_Area</vt:lpstr>
      <vt:lpstr>'G2_15 (310)'!Print_Area</vt:lpstr>
      <vt:lpstr>'H_87 (611)'!Print_Area</vt:lpstr>
      <vt:lpstr>'H1 (303)'!Print_Area</vt:lpstr>
      <vt:lpstr>'H1_06 (307)'!Print_Area</vt:lpstr>
      <vt:lpstr>'H1_15 (311)'!Print_Area</vt:lpstr>
      <vt:lpstr>'H2 (304)'!Print_Area</vt:lpstr>
      <vt:lpstr>'H2_06 (308)'!Print_Area</vt:lpstr>
      <vt:lpstr>'H2_15 (312)'!Print_Area</vt:lpstr>
      <vt:lpstr>'K (313)'!Print_Area</vt:lpstr>
      <vt:lpstr>'K_06 (325)'!Print_Area</vt:lpstr>
      <vt:lpstr>'K_15_65 (330)'!Print_Area</vt:lpstr>
      <vt:lpstr>'K_15_66 (331)'!Print_Area</vt:lpstr>
      <vt:lpstr>'K_15_67 (332)'!Print_Area</vt:lpstr>
      <vt:lpstr>'K_15_68 (333)'!Print_Area</vt:lpstr>
      <vt:lpstr>'M (229)'!Print_Area</vt:lpstr>
      <vt:lpstr>'N (314)'!Print_Area</vt:lpstr>
      <vt:lpstr>'NA1 (201)'!Print_Area</vt:lpstr>
      <vt:lpstr>'NA1_06 (207)'!Print_Area</vt:lpstr>
      <vt:lpstr>'NA1_15_65 (212)'!Print_Area</vt:lpstr>
      <vt:lpstr>'NA1_15_66 (213)'!Print_Area</vt:lpstr>
      <vt:lpstr>'NA1_15_67 (214)'!Print_Area</vt:lpstr>
      <vt:lpstr>'NA1_15_68 (215)'!Print_Area</vt:lpstr>
      <vt:lpstr>'NA2 (202)'!Print_Area</vt:lpstr>
      <vt:lpstr>'NA2_06 (208)'!Print_Area</vt:lpstr>
      <vt:lpstr>'NA2_15_65 (216)'!Print_Area</vt:lpstr>
      <vt:lpstr>'NA2_15_66 (217)'!Print_Area</vt:lpstr>
      <vt:lpstr>'NA2_15_67 (218)'!Print_Area</vt:lpstr>
      <vt:lpstr>'NA2_15_68 (219)'!Print_Area</vt:lpstr>
      <vt:lpstr>'NA3_06 (209)'!Print_Area</vt:lpstr>
      <vt:lpstr>'NF1 (203)'!Print_Area</vt:lpstr>
      <vt:lpstr>'NF1_06 (210)'!Print_Area</vt:lpstr>
      <vt:lpstr>'NF1_15 (220)'!Print_Area</vt:lpstr>
      <vt:lpstr>'NF2 (204)'!Print_Area</vt:lpstr>
      <vt:lpstr>'NF2_06 (211)'!Print_Area</vt:lpstr>
      <vt:lpstr>'NF2_15 (221)'!Print_Area</vt:lpstr>
      <vt:lpstr>'P (315)'!Print_Area</vt:lpstr>
      <vt:lpstr>'Q_15 (334)'!Print_Area</vt:lpstr>
      <vt:lpstr>'Q1 (316)'!Print_Area</vt:lpstr>
      <vt:lpstr>'Q1_06 (326)'!Print_Area</vt:lpstr>
      <vt:lpstr>'Q2 (317)'!Print_Area</vt:lpstr>
      <vt:lpstr>'Q2_06 (327)'!Print_Area</vt:lpstr>
      <vt:lpstr>'R (318)'!Print_Area</vt:lpstr>
      <vt:lpstr>'R_15 (335)'!Print_Area</vt:lpstr>
      <vt:lpstr>'R1_06 (328)'!Print_Area</vt:lpstr>
      <vt:lpstr>'R2_06 (329)'!Print_Area</vt:lpstr>
      <vt:lpstr>'S1 (319)'!Print_Area</vt:lpstr>
      <vt:lpstr>'S2 (320)'!Print_Area</vt:lpstr>
      <vt:lpstr>'S-AP (702)'!Print_Area</vt:lpstr>
      <vt:lpstr>'Summary - Police_S'!Print_Area</vt:lpstr>
      <vt:lpstr>'T1 (321)'!Print_Area</vt:lpstr>
      <vt:lpstr>'T2 (322)'!Print_Area</vt:lpstr>
      <vt:lpstr>'Table 1 (508)'!Print_Area</vt:lpstr>
      <vt:lpstr>'Table 2 (502)'!Print_Area</vt:lpstr>
      <vt:lpstr>'Table 2 (509)'!Print_Area</vt:lpstr>
      <vt:lpstr>'Table 3 (503)'!Print_Area</vt:lpstr>
      <vt:lpstr>'Table 4 (510)'!Print_Area</vt:lpstr>
      <vt:lpstr>'Table C (701)'!Print_Area</vt:lpstr>
      <vt:lpstr>'Table in Appendix A (504)'!Print_Area</vt:lpstr>
      <vt:lpstr>'Table1 (501)'!Print_Area</vt:lpstr>
      <vt:lpstr>'TVIN_15F (227)'!Print_Area</vt:lpstr>
      <vt:lpstr>'TVIN_15GMP (228)'!Print_Area</vt:lpstr>
      <vt:lpstr>'TVIN_15M (226)'!Print_Area</vt:lpstr>
      <vt:lpstr>'U1 (323)'!Print_Area</vt:lpstr>
      <vt:lpstr>'U2 (324)'!Print_Area</vt:lpstr>
      <vt:lpstr>'x-Series Number'!Print_Area</vt:lpstr>
      <vt:lpstr>'Table1 (501)'!TABLE_AGE_DEF</vt:lpstr>
      <vt:lpstr>TABLE_AGE_DEF</vt:lpstr>
      <vt:lpstr>'A (404)'!TABLE_AGE_DEF_1</vt:lpstr>
      <vt:lpstr>'A_06 (612)'!TABLE_AGE_DEF_1</vt:lpstr>
      <vt:lpstr>'A_15_65 (619)'!TABLE_AGE_DEF_1</vt:lpstr>
      <vt:lpstr>'A_15_66 (620)'!TABLE_AGE_DEF_1</vt:lpstr>
      <vt:lpstr>'A_15_67 (621)'!TABLE_AGE_DEF_1</vt:lpstr>
      <vt:lpstr>'A_15_68 (622)'!TABLE_AGE_DEF_1</vt:lpstr>
      <vt:lpstr>'A_87 (601)'!TABLE_AGE_DEF_1</vt:lpstr>
      <vt:lpstr>'A1 (201C)'!TABLE_AGE_DEF_1</vt:lpstr>
      <vt:lpstr>'A1 (401)'!TABLE_AGE_DEF_1</vt:lpstr>
      <vt:lpstr>'A2 (402)'!TABLE_AGE_DEF_1</vt:lpstr>
      <vt:lpstr>'B (403)'!TABLE_AGE_DEF_1</vt:lpstr>
      <vt:lpstr>'B (405)'!TABLE_AGE_DEF_1</vt:lpstr>
      <vt:lpstr>'B_06 (613)'!TABLE_AGE_DEF_1</vt:lpstr>
      <vt:lpstr>'B_15 (623)'!TABLE_AGE_DEF_1</vt:lpstr>
      <vt:lpstr>'B_87 (602)'!TABLE_AGE_DEF_1</vt:lpstr>
      <vt:lpstr>'B-AP (703)'!TABLE_AGE_DEF_1</vt:lpstr>
      <vt:lpstr>'C (406)'!TABLE_AGE_DEF_1</vt:lpstr>
      <vt:lpstr>'C_06 (614)'!TABLE_AGE_DEF_1</vt:lpstr>
      <vt:lpstr>'C_15 (624)'!TABLE_AGE_DEF_1</vt:lpstr>
      <vt:lpstr>'C_87 (603)'!TABLE_AGE_DEF_1</vt:lpstr>
      <vt:lpstr>'D_06 (615)'!TABLE_AGE_DEF_1</vt:lpstr>
      <vt:lpstr>'D1 (205)'!TABLE_AGE_DEF_1</vt:lpstr>
      <vt:lpstr>'D1_87 (604)'!TABLE_AGE_DEF_1</vt:lpstr>
      <vt:lpstr>'D2 (206)'!TABLE_AGE_DEF_1</vt:lpstr>
      <vt:lpstr>'D2_87 (605)'!TABLE_AGE_DEF_1</vt:lpstr>
      <vt:lpstr>'E_06 (616)'!TABLE_AGE_DEF_1</vt:lpstr>
      <vt:lpstr>'E1_87 (606)'!TABLE_AGE_DEF_1</vt:lpstr>
      <vt:lpstr>'E2_87 (607)'!TABLE_AGE_DEF_1</vt:lpstr>
      <vt:lpstr>'F_06 (617)'!TABLE_AGE_DEF_1</vt:lpstr>
      <vt:lpstr>'F_15 (625)'!TABLE_AGE_DEF_1</vt:lpstr>
      <vt:lpstr>'F1 (204C)'!TABLE_AGE_DEF_1</vt:lpstr>
      <vt:lpstr>'F1_87 (608)'!TABLE_AGE_DEF_1</vt:lpstr>
      <vt:lpstr>'F2_87 (609)'!TABLE_AGE_DEF_1</vt:lpstr>
      <vt:lpstr>'G_06 (618)'!TABLE_AGE_DEF_1</vt:lpstr>
      <vt:lpstr>'G_15 (626)'!TABLE_AGE_DEF_1</vt:lpstr>
      <vt:lpstr>'G_87 (610)'!TABLE_AGE_DEF_1</vt:lpstr>
      <vt:lpstr>'G1 (301)'!TABLE_AGE_DEF_1</vt:lpstr>
      <vt:lpstr>'G1_06 (305)'!TABLE_AGE_DEF_1</vt:lpstr>
      <vt:lpstr>'G1_15 (309)'!TABLE_AGE_DEF_1</vt:lpstr>
      <vt:lpstr>'G2 (302)'!TABLE_AGE_DEF_1</vt:lpstr>
      <vt:lpstr>'G2_06 (306)'!TABLE_AGE_DEF_1</vt:lpstr>
      <vt:lpstr>'G2_15 (310)'!TABLE_AGE_DEF_1</vt:lpstr>
      <vt:lpstr>'H_87 (611)'!TABLE_AGE_DEF_1</vt:lpstr>
      <vt:lpstr>'H1 (303)'!TABLE_AGE_DEF_1</vt:lpstr>
      <vt:lpstr>'H1_06 (307)'!TABLE_AGE_DEF_1</vt:lpstr>
      <vt:lpstr>'H1_15 (311)'!TABLE_AGE_DEF_1</vt:lpstr>
      <vt:lpstr>'H2 (304)'!TABLE_AGE_DEF_1</vt:lpstr>
      <vt:lpstr>'H2_06 (308)'!TABLE_AGE_DEF_1</vt:lpstr>
      <vt:lpstr>'H2_15 (312)'!TABLE_AGE_DEF_1</vt:lpstr>
      <vt:lpstr>'K (313)'!TABLE_AGE_DEF_1</vt:lpstr>
      <vt:lpstr>'K_06 (325)'!TABLE_AGE_DEF_1</vt:lpstr>
      <vt:lpstr>'K_15_65 (330)'!TABLE_AGE_DEF_1</vt:lpstr>
      <vt:lpstr>'K_15_66 (331)'!TABLE_AGE_DEF_1</vt:lpstr>
      <vt:lpstr>'K_15_67 (332)'!TABLE_AGE_DEF_1</vt:lpstr>
      <vt:lpstr>'K_15_68 (333)'!TABLE_AGE_DEF_1</vt:lpstr>
      <vt:lpstr>'M (229)'!TABLE_AGE_DEF_1</vt:lpstr>
      <vt:lpstr>'N (314)'!TABLE_AGE_DEF_1</vt:lpstr>
      <vt:lpstr>'NA1 (201)'!TABLE_AGE_DEF_1</vt:lpstr>
      <vt:lpstr>'NA1_06 (207)'!TABLE_AGE_DEF_1</vt:lpstr>
      <vt:lpstr>'NA1_15_65 (212)'!TABLE_AGE_DEF_1</vt:lpstr>
      <vt:lpstr>'NA1_15_66 (213)'!TABLE_AGE_DEF_1</vt:lpstr>
      <vt:lpstr>'NA1_15_67 (214)'!TABLE_AGE_DEF_1</vt:lpstr>
      <vt:lpstr>'NA1_15_68 (215)'!TABLE_AGE_DEF_1</vt:lpstr>
      <vt:lpstr>'NA2 (202)'!TABLE_AGE_DEF_1</vt:lpstr>
      <vt:lpstr>'NA2_06 (208)'!TABLE_AGE_DEF_1</vt:lpstr>
      <vt:lpstr>'NA2_15_65 (216)'!TABLE_AGE_DEF_1</vt:lpstr>
      <vt:lpstr>'NA2_15_66 (217)'!TABLE_AGE_DEF_1</vt:lpstr>
      <vt:lpstr>'NA2_15_67 (218)'!TABLE_AGE_DEF_1</vt:lpstr>
      <vt:lpstr>'NA2_15_68 (219)'!TABLE_AGE_DEF_1</vt:lpstr>
      <vt:lpstr>'NA3_06 (209)'!TABLE_AGE_DEF_1</vt:lpstr>
      <vt:lpstr>'NF1 (203)'!TABLE_AGE_DEF_1</vt:lpstr>
      <vt:lpstr>'NF1_06 (210)'!TABLE_AGE_DEF_1</vt:lpstr>
      <vt:lpstr>'NF1_15 (220)'!TABLE_AGE_DEF_1</vt:lpstr>
      <vt:lpstr>'NF2 (204)'!TABLE_AGE_DEF_1</vt:lpstr>
      <vt:lpstr>'NF2_06 (211)'!TABLE_AGE_DEF_1</vt:lpstr>
      <vt:lpstr>'NF2_15 (221)'!TABLE_AGE_DEF_1</vt:lpstr>
      <vt:lpstr>'P (315)'!TABLE_AGE_DEF_1</vt:lpstr>
      <vt:lpstr>'Q_15 (334)'!TABLE_AGE_DEF_1</vt:lpstr>
      <vt:lpstr>'Q1 (316)'!TABLE_AGE_DEF_1</vt:lpstr>
      <vt:lpstr>'Q1_06 (326)'!TABLE_AGE_DEF_1</vt:lpstr>
      <vt:lpstr>'Q2 (317)'!TABLE_AGE_DEF_1</vt:lpstr>
      <vt:lpstr>'Q2_06 (327)'!TABLE_AGE_DEF_1</vt:lpstr>
      <vt:lpstr>'R (318)'!TABLE_AGE_DEF_1</vt:lpstr>
      <vt:lpstr>'R_15 (335)'!TABLE_AGE_DEF_1</vt:lpstr>
      <vt:lpstr>'R1_06 (328)'!TABLE_AGE_DEF_1</vt:lpstr>
      <vt:lpstr>'R2_06 (329)'!TABLE_AGE_DEF_1</vt:lpstr>
      <vt:lpstr>'S1 (319)'!TABLE_AGE_DEF_1</vt:lpstr>
      <vt:lpstr>'S2 (320)'!TABLE_AGE_DEF_1</vt:lpstr>
      <vt:lpstr>'S-AP (702)'!TABLE_AGE_DEF_1</vt:lpstr>
      <vt:lpstr>'T1 (321)'!TABLE_AGE_DEF_1</vt:lpstr>
      <vt:lpstr>'T2 (322)'!TABLE_AGE_DEF_1</vt:lpstr>
      <vt:lpstr>'Table 1 (505)'!table_age_def_1</vt:lpstr>
      <vt:lpstr>'Table 1 (508)'!TABLE_AGE_DEF_1</vt:lpstr>
      <vt:lpstr>'Table 1A (505A)'!TABLE_AGE_DEF_1</vt:lpstr>
      <vt:lpstr>'Table 2 (502)'!TABLE_AGE_DEF_1</vt:lpstr>
      <vt:lpstr>'Table 2 (506)'!table_age_def_1</vt:lpstr>
      <vt:lpstr>'Table 2 (509)'!TABLE_AGE_DEF_1</vt:lpstr>
      <vt:lpstr>'Table 3 (503)'!TABLE_AGE_DEF_1</vt:lpstr>
      <vt:lpstr>'Table 3 (507)'!table_age_def_1</vt:lpstr>
      <vt:lpstr>'Table 4 (510)'!TABLE_AGE_DEF_1</vt:lpstr>
      <vt:lpstr>'Table C (701)'!TABLE_AGE_DEF_1</vt:lpstr>
      <vt:lpstr>'Table in Appendix A (504)'!TABLE_AGE_DEF_1</vt:lpstr>
      <vt:lpstr>'Table1 (501)'!TABLE_AGE_DEF_1</vt:lpstr>
      <vt:lpstr>'TVIN_15F (227)'!TABLE_AGE_DEF_1</vt:lpstr>
      <vt:lpstr>'TVIN_15GMP (228)'!TABLE_AGE_DEF_1</vt:lpstr>
      <vt:lpstr>'TVIN_15M (226)'!TABLE_AGE_DEF_1</vt:lpstr>
      <vt:lpstr>'U1 (323)'!TABLE_AGE_DEF_1</vt:lpstr>
      <vt:lpstr>'U2 (324)'!TABLE_AGE_DEF_1</vt:lpstr>
      <vt:lpstr>'F_06 (617)'!TABLE_AREA</vt:lpstr>
      <vt:lpstr>'F_15 (625)'!TABLE_AREA</vt:lpstr>
      <vt:lpstr>'G_87 (610)'!TABLE_AREA</vt:lpstr>
      <vt:lpstr>'Table1 (501)'!TABLE_AREA</vt:lpstr>
      <vt:lpstr>TABLE_AREA</vt:lpstr>
      <vt:lpstr>'A (404)'!TABLE_AREA_1</vt:lpstr>
      <vt:lpstr>'A_06 (612)'!TABLE_AREA_1</vt:lpstr>
      <vt:lpstr>'A_15_65 (619)'!TABLE_AREA_1</vt:lpstr>
      <vt:lpstr>'A_15_66 (620)'!TABLE_AREA_1</vt:lpstr>
      <vt:lpstr>'A_15_67 (621)'!TABLE_AREA_1</vt:lpstr>
      <vt:lpstr>'A_15_68 (622)'!TABLE_AREA_1</vt:lpstr>
      <vt:lpstr>'A_87 (601)'!TABLE_AREA_1</vt:lpstr>
      <vt:lpstr>'A1 (401)'!TABLE_AREA_1</vt:lpstr>
      <vt:lpstr>'A2 (402)'!TABLE_AREA_1</vt:lpstr>
      <vt:lpstr>'B (403)'!TABLE_AREA_1</vt:lpstr>
      <vt:lpstr>'B (405)'!TABLE_AREA_1</vt:lpstr>
      <vt:lpstr>'B_06 (613)'!TABLE_AREA_1</vt:lpstr>
      <vt:lpstr>'B_15 (623)'!TABLE_AREA_1</vt:lpstr>
      <vt:lpstr>'B_87 (602)'!TABLE_AREA_1</vt:lpstr>
      <vt:lpstr>'B-AP (703)'!TABLE_AREA_1</vt:lpstr>
      <vt:lpstr>'C (406)'!TABLE_AREA_1</vt:lpstr>
      <vt:lpstr>'C_06 (614)'!TABLE_AREA_1</vt:lpstr>
      <vt:lpstr>'C_15 (624)'!TABLE_AREA_1</vt:lpstr>
      <vt:lpstr>'C_87 (603)'!TABLE_AREA_1</vt:lpstr>
      <vt:lpstr>'D_06 (615)'!TABLE_AREA_1</vt:lpstr>
      <vt:lpstr>'D1 (205)'!TABLE_AREA_1</vt:lpstr>
      <vt:lpstr>'D1_87 (604)'!TABLE_AREA_1</vt:lpstr>
      <vt:lpstr>'D2 (206)'!TABLE_AREA_1</vt:lpstr>
      <vt:lpstr>'D2_87 (605)'!TABLE_AREA_1</vt:lpstr>
      <vt:lpstr>'E_06 (616)'!TABLE_AREA_1</vt:lpstr>
      <vt:lpstr>'E1_87 (606)'!TABLE_AREA_1</vt:lpstr>
      <vt:lpstr>'E2_87 (607)'!TABLE_AREA_1</vt:lpstr>
      <vt:lpstr>'F1_87 (608)'!TABLE_AREA_1</vt:lpstr>
      <vt:lpstr>'F2_87 (609)'!TABLE_AREA_1</vt:lpstr>
      <vt:lpstr>'G1 (301)'!TABLE_AREA_1</vt:lpstr>
      <vt:lpstr>'G1_06 (305)'!TABLE_AREA_1</vt:lpstr>
      <vt:lpstr>'G1_15 (309)'!TABLE_AREA_1</vt:lpstr>
      <vt:lpstr>'G2 (302)'!TABLE_AREA_1</vt:lpstr>
      <vt:lpstr>'G2_06 (306)'!TABLE_AREA_1</vt:lpstr>
      <vt:lpstr>'G2_15 (310)'!TABLE_AREA_1</vt:lpstr>
      <vt:lpstr>'H1 (303)'!TABLE_AREA_1</vt:lpstr>
      <vt:lpstr>'H1_06 (307)'!TABLE_AREA_1</vt:lpstr>
      <vt:lpstr>'H1_15 (311)'!TABLE_AREA_1</vt:lpstr>
      <vt:lpstr>'H2 (304)'!TABLE_AREA_1</vt:lpstr>
      <vt:lpstr>'H2_06 (308)'!TABLE_AREA_1</vt:lpstr>
      <vt:lpstr>'H2_15 (312)'!TABLE_AREA_1</vt:lpstr>
      <vt:lpstr>'K (313)'!TABLE_AREA_1</vt:lpstr>
      <vt:lpstr>'K_06 (325)'!TABLE_AREA_1</vt:lpstr>
      <vt:lpstr>'K_15_65 (330)'!TABLE_AREA_1</vt:lpstr>
      <vt:lpstr>'K_15_66 (331)'!TABLE_AREA_1</vt:lpstr>
      <vt:lpstr>'K_15_67 (332)'!TABLE_AREA_1</vt:lpstr>
      <vt:lpstr>'K_15_68 (333)'!TABLE_AREA_1</vt:lpstr>
      <vt:lpstr>'M (229)'!TABLE_AREA_1</vt:lpstr>
      <vt:lpstr>'N (314)'!TABLE_AREA_1</vt:lpstr>
      <vt:lpstr>'NA1 (201)'!TABLE_AREA_1</vt:lpstr>
      <vt:lpstr>'NA1_06 (207)'!TABLE_AREA_1</vt:lpstr>
      <vt:lpstr>'NA1_15_65 (212)'!TABLE_AREA_1</vt:lpstr>
      <vt:lpstr>'NA1_15_66 (213)'!TABLE_AREA_1</vt:lpstr>
      <vt:lpstr>'NA1_15_67 (214)'!TABLE_AREA_1</vt:lpstr>
      <vt:lpstr>'NA1_15_68 (215)'!TABLE_AREA_1</vt:lpstr>
      <vt:lpstr>'NA2 (202)'!TABLE_AREA_1</vt:lpstr>
      <vt:lpstr>'NA2_06 (208)'!TABLE_AREA_1</vt:lpstr>
      <vt:lpstr>'NA2_15_65 (216)'!TABLE_AREA_1</vt:lpstr>
      <vt:lpstr>'NA2_15_66 (217)'!TABLE_AREA_1</vt:lpstr>
      <vt:lpstr>'NA2_15_67 (218)'!TABLE_AREA_1</vt:lpstr>
      <vt:lpstr>'NA2_15_68 (219)'!TABLE_AREA_1</vt:lpstr>
      <vt:lpstr>'NA3_06 (209)'!TABLE_AREA_1</vt:lpstr>
      <vt:lpstr>'NF1 (203)'!TABLE_AREA_1</vt:lpstr>
      <vt:lpstr>'NF1_06 (210)'!TABLE_AREA_1</vt:lpstr>
      <vt:lpstr>'NF1_15 (220)'!TABLE_AREA_1</vt:lpstr>
      <vt:lpstr>'NF2 (204)'!TABLE_AREA_1</vt:lpstr>
      <vt:lpstr>'NF2_06 (211)'!TABLE_AREA_1</vt:lpstr>
      <vt:lpstr>'NF2_15 (221)'!TABLE_AREA_1</vt:lpstr>
      <vt:lpstr>'P (315)'!TABLE_AREA_1</vt:lpstr>
      <vt:lpstr>'Q_15 (334)'!TABLE_AREA_1</vt:lpstr>
      <vt:lpstr>'Q1 (316)'!TABLE_AREA_1</vt:lpstr>
      <vt:lpstr>'Q1_06 (326)'!TABLE_AREA_1</vt:lpstr>
      <vt:lpstr>'Q2 (317)'!TABLE_AREA_1</vt:lpstr>
      <vt:lpstr>'Q2_06 (327)'!TABLE_AREA_1</vt:lpstr>
      <vt:lpstr>'R (318)'!TABLE_AREA_1</vt:lpstr>
      <vt:lpstr>'R_15 (335)'!TABLE_AREA_1</vt:lpstr>
      <vt:lpstr>'R1_06 (328)'!TABLE_AREA_1</vt:lpstr>
      <vt:lpstr>'R2_06 (329)'!TABLE_AREA_1</vt:lpstr>
      <vt:lpstr>'S1 (319)'!TABLE_AREA_1</vt:lpstr>
      <vt:lpstr>'S2 (320)'!TABLE_AREA_1</vt:lpstr>
      <vt:lpstr>'S-AP (702)'!TABLE_AREA_1</vt:lpstr>
      <vt:lpstr>'T1 (321)'!TABLE_AREA_1</vt:lpstr>
      <vt:lpstr>'T2 (322)'!TABLE_AREA_1</vt:lpstr>
      <vt:lpstr>'Table 1 (505)'!table_area_1</vt:lpstr>
      <vt:lpstr>'Table 1 (508)'!TABLE_AREA_1</vt:lpstr>
      <vt:lpstr>'Table 1A (505A)'!TABLE_AREA_1</vt:lpstr>
      <vt:lpstr>'Table 2 (502)'!TABLE_AREA_1</vt:lpstr>
      <vt:lpstr>'Table 2 (506)'!table_area_1</vt:lpstr>
      <vt:lpstr>'Table 2 (509)'!TABLE_AREA_1</vt:lpstr>
      <vt:lpstr>'Table 3 (503)'!TABLE_AREA_1</vt:lpstr>
      <vt:lpstr>'Table 3 (507)'!table_area_1</vt:lpstr>
      <vt:lpstr>'Table 4 (510)'!TABLE_AREA_1</vt:lpstr>
      <vt:lpstr>'Table C (701)'!TABLE_AREA_1</vt:lpstr>
      <vt:lpstr>'Table in Appendix A (504)'!TABLE_AREA_1</vt:lpstr>
      <vt:lpstr>'Table1 (501)'!TABLE_AREA_1</vt:lpstr>
      <vt:lpstr>'TVIN_15F (227)'!TABLE_AREA_1</vt:lpstr>
      <vt:lpstr>'TVIN_15GMP (228)'!TABLE_AREA_1</vt:lpstr>
      <vt:lpstr>'TVIN_15M (226)'!TABLE_AREA_1</vt:lpstr>
      <vt:lpstr>'U1 (323)'!TABLE_AREA_1</vt:lpstr>
      <vt:lpstr>'U2 (324)'!TABLE_AREA_1</vt:lpstr>
      <vt:lpstr>'A (404)'!TABLE_ASSUMPTION_SET_1</vt:lpstr>
      <vt:lpstr>'A_06 (612)'!TABLE_ASSUMPTION_SET_1</vt:lpstr>
      <vt:lpstr>'A_15_65 (619)'!TABLE_ASSUMPTION_SET_1</vt:lpstr>
      <vt:lpstr>'A_15_66 (620)'!TABLE_ASSUMPTION_SET_1</vt:lpstr>
      <vt:lpstr>'A_15_67 (621)'!TABLE_ASSUMPTION_SET_1</vt:lpstr>
      <vt:lpstr>'A_15_68 (622)'!TABLE_ASSUMPTION_SET_1</vt:lpstr>
      <vt:lpstr>'A_87 (601)'!TABLE_ASSUMPTION_SET_1</vt:lpstr>
      <vt:lpstr>'A1 (201C)'!TABLE_ASSUMPTION_SET_1</vt:lpstr>
      <vt:lpstr>'A1 (401)'!TABLE_ASSUMPTION_SET_1</vt:lpstr>
      <vt:lpstr>'A2 (402)'!TABLE_ASSUMPTION_SET_1</vt:lpstr>
      <vt:lpstr>'B (403)'!TABLE_ASSUMPTION_SET_1</vt:lpstr>
      <vt:lpstr>'B (405)'!TABLE_ASSUMPTION_SET_1</vt:lpstr>
      <vt:lpstr>'B_06 (613)'!TABLE_ASSUMPTION_SET_1</vt:lpstr>
      <vt:lpstr>'B_15 (623)'!TABLE_ASSUMPTION_SET_1</vt:lpstr>
      <vt:lpstr>'B_87 (602)'!TABLE_ASSUMPTION_SET_1</vt:lpstr>
      <vt:lpstr>'B-AP (703)'!TABLE_ASSUMPTION_SET_1</vt:lpstr>
      <vt:lpstr>'C (406)'!TABLE_ASSUMPTION_SET_1</vt:lpstr>
      <vt:lpstr>'C_06 (614)'!TABLE_ASSUMPTION_SET_1</vt:lpstr>
      <vt:lpstr>'C_15 (624)'!TABLE_ASSUMPTION_SET_1</vt:lpstr>
      <vt:lpstr>'C_87 (603)'!TABLE_ASSUMPTION_SET_1</vt:lpstr>
      <vt:lpstr>'D_06 (615)'!TABLE_ASSUMPTION_SET_1</vt:lpstr>
      <vt:lpstr>'D1 (205)'!TABLE_ASSUMPTION_SET_1</vt:lpstr>
      <vt:lpstr>'D1_87 (604)'!TABLE_ASSUMPTION_SET_1</vt:lpstr>
      <vt:lpstr>'D2 (206)'!TABLE_ASSUMPTION_SET_1</vt:lpstr>
      <vt:lpstr>'D2_87 (605)'!TABLE_ASSUMPTION_SET_1</vt:lpstr>
      <vt:lpstr>'E_06 (616)'!TABLE_ASSUMPTION_SET_1</vt:lpstr>
      <vt:lpstr>'E1_87 (606)'!TABLE_ASSUMPTION_SET_1</vt:lpstr>
      <vt:lpstr>'E2_87 (607)'!TABLE_ASSUMPTION_SET_1</vt:lpstr>
      <vt:lpstr>'F_06 (617)'!TABLE_ASSUMPTION_SET_1</vt:lpstr>
      <vt:lpstr>'F_15 (625)'!TABLE_ASSUMPTION_SET_1</vt:lpstr>
      <vt:lpstr>'F1 (204C)'!TABLE_ASSUMPTION_SET_1</vt:lpstr>
      <vt:lpstr>'F1_87 (608)'!TABLE_ASSUMPTION_SET_1</vt:lpstr>
      <vt:lpstr>'F2_87 (609)'!TABLE_ASSUMPTION_SET_1</vt:lpstr>
      <vt:lpstr>'G_06 (618)'!TABLE_ASSUMPTION_SET_1</vt:lpstr>
      <vt:lpstr>'G_15 (626)'!TABLE_ASSUMPTION_SET_1</vt:lpstr>
      <vt:lpstr>'G_87 (610)'!TABLE_ASSUMPTION_SET_1</vt:lpstr>
      <vt:lpstr>'G1 (301)'!TABLE_ASSUMPTION_SET_1</vt:lpstr>
      <vt:lpstr>'G1_06 (305)'!TABLE_ASSUMPTION_SET_1</vt:lpstr>
      <vt:lpstr>'G1_15 (309)'!TABLE_ASSUMPTION_SET_1</vt:lpstr>
      <vt:lpstr>'G2 (302)'!TABLE_ASSUMPTION_SET_1</vt:lpstr>
      <vt:lpstr>'G2_06 (306)'!TABLE_ASSUMPTION_SET_1</vt:lpstr>
      <vt:lpstr>'G2_15 (310)'!TABLE_ASSUMPTION_SET_1</vt:lpstr>
      <vt:lpstr>'H_87 (611)'!TABLE_ASSUMPTION_SET_1</vt:lpstr>
      <vt:lpstr>'H1 (303)'!TABLE_ASSUMPTION_SET_1</vt:lpstr>
      <vt:lpstr>'H1_06 (307)'!TABLE_ASSUMPTION_SET_1</vt:lpstr>
      <vt:lpstr>'H1_15 (311)'!TABLE_ASSUMPTION_SET_1</vt:lpstr>
      <vt:lpstr>'H2 (304)'!TABLE_ASSUMPTION_SET_1</vt:lpstr>
      <vt:lpstr>'H2_06 (308)'!TABLE_ASSUMPTION_SET_1</vt:lpstr>
      <vt:lpstr>'H2_15 (312)'!TABLE_ASSUMPTION_SET_1</vt:lpstr>
      <vt:lpstr>'K (313)'!TABLE_ASSUMPTION_SET_1</vt:lpstr>
      <vt:lpstr>'K_06 (325)'!TABLE_ASSUMPTION_SET_1</vt:lpstr>
      <vt:lpstr>'K_15_65 (330)'!TABLE_ASSUMPTION_SET_1</vt:lpstr>
      <vt:lpstr>'K_15_66 (331)'!TABLE_ASSUMPTION_SET_1</vt:lpstr>
      <vt:lpstr>'K_15_67 (332)'!TABLE_ASSUMPTION_SET_1</vt:lpstr>
      <vt:lpstr>'K_15_68 (333)'!TABLE_ASSUMPTION_SET_1</vt:lpstr>
      <vt:lpstr>'M (229)'!TABLE_ASSUMPTION_SET_1</vt:lpstr>
      <vt:lpstr>'N (314)'!TABLE_ASSUMPTION_SET_1</vt:lpstr>
      <vt:lpstr>'NA1 (201)'!TABLE_ASSUMPTION_SET_1</vt:lpstr>
      <vt:lpstr>'NA1_06 (207)'!TABLE_ASSUMPTION_SET_1</vt:lpstr>
      <vt:lpstr>'NA1_15_65 (212)'!TABLE_ASSUMPTION_SET_1</vt:lpstr>
      <vt:lpstr>'NA1_15_66 (213)'!TABLE_ASSUMPTION_SET_1</vt:lpstr>
      <vt:lpstr>'NA1_15_67 (214)'!TABLE_ASSUMPTION_SET_1</vt:lpstr>
      <vt:lpstr>'NA1_15_68 (215)'!TABLE_ASSUMPTION_SET_1</vt:lpstr>
      <vt:lpstr>'NA2 (202)'!TABLE_ASSUMPTION_SET_1</vt:lpstr>
      <vt:lpstr>'NA2_06 (208)'!TABLE_ASSUMPTION_SET_1</vt:lpstr>
      <vt:lpstr>'NA2_15_65 (216)'!TABLE_ASSUMPTION_SET_1</vt:lpstr>
      <vt:lpstr>'NA2_15_66 (217)'!TABLE_ASSUMPTION_SET_1</vt:lpstr>
      <vt:lpstr>'NA2_15_67 (218)'!TABLE_ASSUMPTION_SET_1</vt:lpstr>
      <vt:lpstr>'NA2_15_68 (219)'!TABLE_ASSUMPTION_SET_1</vt:lpstr>
      <vt:lpstr>'NA3_06 (209)'!TABLE_ASSUMPTION_SET_1</vt:lpstr>
      <vt:lpstr>'NF1 (203)'!TABLE_ASSUMPTION_SET_1</vt:lpstr>
      <vt:lpstr>'NF1_06 (210)'!TABLE_ASSUMPTION_SET_1</vt:lpstr>
      <vt:lpstr>'NF1_15 (220)'!TABLE_ASSUMPTION_SET_1</vt:lpstr>
      <vt:lpstr>'NF2 (204)'!TABLE_ASSUMPTION_SET_1</vt:lpstr>
      <vt:lpstr>'NF2_06 (211)'!TABLE_ASSUMPTION_SET_1</vt:lpstr>
      <vt:lpstr>'NF2_15 (221)'!TABLE_ASSUMPTION_SET_1</vt:lpstr>
      <vt:lpstr>'P (315)'!TABLE_ASSUMPTION_SET_1</vt:lpstr>
      <vt:lpstr>'Q_15 (334)'!TABLE_ASSUMPTION_SET_1</vt:lpstr>
      <vt:lpstr>'Q1 (316)'!TABLE_ASSUMPTION_SET_1</vt:lpstr>
      <vt:lpstr>'Q1_06 (326)'!TABLE_ASSUMPTION_SET_1</vt:lpstr>
      <vt:lpstr>'Q2 (317)'!TABLE_ASSUMPTION_SET_1</vt:lpstr>
      <vt:lpstr>'Q2_06 (327)'!TABLE_ASSUMPTION_SET_1</vt:lpstr>
      <vt:lpstr>'R (318)'!TABLE_ASSUMPTION_SET_1</vt:lpstr>
      <vt:lpstr>'R_15 (335)'!TABLE_ASSUMPTION_SET_1</vt:lpstr>
      <vt:lpstr>'R1_06 (328)'!TABLE_ASSUMPTION_SET_1</vt:lpstr>
      <vt:lpstr>'R2_06 (329)'!TABLE_ASSUMPTION_SET_1</vt:lpstr>
      <vt:lpstr>'S1 (319)'!TABLE_ASSUMPTION_SET_1</vt:lpstr>
      <vt:lpstr>'S2 (320)'!TABLE_ASSUMPTION_SET_1</vt:lpstr>
      <vt:lpstr>'S-AP (702)'!TABLE_ASSUMPTION_SET_1</vt:lpstr>
      <vt:lpstr>'T1 (321)'!TABLE_ASSUMPTION_SET_1</vt:lpstr>
      <vt:lpstr>'T2 (322)'!TABLE_ASSUMPTION_SET_1</vt:lpstr>
      <vt:lpstr>'Table 1 (508)'!TABLE_ASSUMPTION_SET_1</vt:lpstr>
      <vt:lpstr>'Table 1A (505A)'!TABLE_ASSUMPTION_SET_1</vt:lpstr>
      <vt:lpstr>'Table 2 (502)'!TABLE_ASSUMPTION_SET_1</vt:lpstr>
      <vt:lpstr>'Table 2 (509)'!TABLE_ASSUMPTION_SET_1</vt:lpstr>
      <vt:lpstr>'Table 3 (503)'!TABLE_ASSUMPTION_SET_1</vt:lpstr>
      <vt:lpstr>'Table 4 (510)'!TABLE_ASSUMPTION_SET_1</vt:lpstr>
      <vt:lpstr>'Table C (701)'!TABLE_ASSUMPTION_SET_1</vt:lpstr>
      <vt:lpstr>'Table in Appendix A (504)'!TABLE_ASSUMPTION_SET_1</vt:lpstr>
      <vt:lpstr>'TVIN_15F (227)'!TABLE_ASSUMPTION_SET_1</vt:lpstr>
      <vt:lpstr>'TVIN_15GMP (228)'!TABLE_ASSUMPTION_SET_1</vt:lpstr>
      <vt:lpstr>'TVIN_15M (226)'!TABLE_ASSUMPTION_SET_1</vt:lpstr>
      <vt:lpstr>'U1 (323)'!TABLE_ASSUMPTION_SET_1</vt:lpstr>
      <vt:lpstr>'U2 (324)'!TABLE_ASSUMPTION_SET_1</vt:lpstr>
      <vt:lpstr>'Table1 (501)'!TABLE_CLIENT</vt:lpstr>
      <vt:lpstr>TABLE_CLIENT</vt:lpstr>
      <vt:lpstr>'A (404)'!TABLE_CLIENT_1</vt:lpstr>
      <vt:lpstr>'A_06 (612)'!TABLE_CLIENT_1</vt:lpstr>
      <vt:lpstr>'A_15_65 (619)'!TABLE_CLIENT_1</vt:lpstr>
      <vt:lpstr>'A_15_66 (620)'!TABLE_CLIENT_1</vt:lpstr>
      <vt:lpstr>'A_15_67 (621)'!TABLE_CLIENT_1</vt:lpstr>
      <vt:lpstr>'A_15_68 (622)'!TABLE_CLIENT_1</vt:lpstr>
      <vt:lpstr>'A_87 (601)'!TABLE_CLIENT_1</vt:lpstr>
      <vt:lpstr>'A1 (201C)'!TABLE_CLIENT_1</vt:lpstr>
      <vt:lpstr>'A1 (401)'!TABLE_CLIENT_1</vt:lpstr>
      <vt:lpstr>'A2 (402)'!TABLE_CLIENT_1</vt:lpstr>
      <vt:lpstr>'B (403)'!TABLE_CLIENT_1</vt:lpstr>
      <vt:lpstr>'B (405)'!TABLE_CLIENT_1</vt:lpstr>
      <vt:lpstr>'B_06 (613)'!TABLE_CLIENT_1</vt:lpstr>
      <vt:lpstr>'B_15 (623)'!TABLE_CLIENT_1</vt:lpstr>
      <vt:lpstr>'B_87 (602)'!TABLE_CLIENT_1</vt:lpstr>
      <vt:lpstr>'B-AP (703)'!TABLE_CLIENT_1</vt:lpstr>
      <vt:lpstr>'C (406)'!TABLE_CLIENT_1</vt:lpstr>
      <vt:lpstr>'C_06 (614)'!TABLE_CLIENT_1</vt:lpstr>
      <vt:lpstr>'C_15 (624)'!TABLE_CLIENT_1</vt:lpstr>
      <vt:lpstr>'C_87 (603)'!TABLE_CLIENT_1</vt:lpstr>
      <vt:lpstr>'D_06 (615)'!TABLE_CLIENT_1</vt:lpstr>
      <vt:lpstr>'D1 (205)'!TABLE_CLIENT_1</vt:lpstr>
      <vt:lpstr>'D1_87 (604)'!TABLE_CLIENT_1</vt:lpstr>
      <vt:lpstr>'D2 (206)'!TABLE_CLIENT_1</vt:lpstr>
      <vt:lpstr>'D2_87 (605)'!TABLE_CLIENT_1</vt:lpstr>
      <vt:lpstr>'E_06 (616)'!TABLE_CLIENT_1</vt:lpstr>
      <vt:lpstr>'E1_87 (606)'!TABLE_CLIENT_1</vt:lpstr>
      <vt:lpstr>'E2_87 (607)'!TABLE_CLIENT_1</vt:lpstr>
      <vt:lpstr>'F_06 (617)'!TABLE_CLIENT_1</vt:lpstr>
      <vt:lpstr>'F_15 (625)'!TABLE_CLIENT_1</vt:lpstr>
      <vt:lpstr>'F1 (204C)'!TABLE_CLIENT_1</vt:lpstr>
      <vt:lpstr>'F1_87 (608)'!TABLE_CLIENT_1</vt:lpstr>
      <vt:lpstr>'F2_87 (609)'!TABLE_CLIENT_1</vt:lpstr>
      <vt:lpstr>'G_06 (618)'!TABLE_CLIENT_1</vt:lpstr>
      <vt:lpstr>'G_15 (626)'!TABLE_CLIENT_1</vt:lpstr>
      <vt:lpstr>'G_87 (610)'!TABLE_CLIENT_1</vt:lpstr>
      <vt:lpstr>'G1 (301)'!TABLE_CLIENT_1</vt:lpstr>
      <vt:lpstr>'G1_06 (305)'!TABLE_CLIENT_1</vt:lpstr>
      <vt:lpstr>'G1_15 (309)'!TABLE_CLIENT_1</vt:lpstr>
      <vt:lpstr>'G2 (302)'!TABLE_CLIENT_1</vt:lpstr>
      <vt:lpstr>'G2_06 (306)'!TABLE_CLIENT_1</vt:lpstr>
      <vt:lpstr>'G2_15 (310)'!TABLE_CLIENT_1</vt:lpstr>
      <vt:lpstr>'H_87 (611)'!TABLE_CLIENT_1</vt:lpstr>
      <vt:lpstr>'H1 (303)'!TABLE_CLIENT_1</vt:lpstr>
      <vt:lpstr>'H1_06 (307)'!TABLE_CLIENT_1</vt:lpstr>
      <vt:lpstr>'H1_15 (311)'!TABLE_CLIENT_1</vt:lpstr>
      <vt:lpstr>'H2 (304)'!TABLE_CLIENT_1</vt:lpstr>
      <vt:lpstr>'H2_06 (308)'!TABLE_CLIENT_1</vt:lpstr>
      <vt:lpstr>'H2_15 (312)'!TABLE_CLIENT_1</vt:lpstr>
      <vt:lpstr>'K (313)'!TABLE_CLIENT_1</vt:lpstr>
      <vt:lpstr>'K_06 (325)'!TABLE_CLIENT_1</vt:lpstr>
      <vt:lpstr>'K_15_65 (330)'!TABLE_CLIENT_1</vt:lpstr>
      <vt:lpstr>'K_15_66 (331)'!TABLE_CLIENT_1</vt:lpstr>
      <vt:lpstr>'K_15_67 (332)'!TABLE_CLIENT_1</vt:lpstr>
      <vt:lpstr>'K_15_68 (333)'!TABLE_CLIENT_1</vt:lpstr>
      <vt:lpstr>'M (229)'!TABLE_CLIENT_1</vt:lpstr>
      <vt:lpstr>'N (314)'!TABLE_CLIENT_1</vt:lpstr>
      <vt:lpstr>'NA1 (201)'!TABLE_CLIENT_1</vt:lpstr>
      <vt:lpstr>'NA1_06 (207)'!TABLE_CLIENT_1</vt:lpstr>
      <vt:lpstr>'NA1_15_65 (212)'!TABLE_CLIENT_1</vt:lpstr>
      <vt:lpstr>'NA1_15_66 (213)'!TABLE_CLIENT_1</vt:lpstr>
      <vt:lpstr>'NA1_15_67 (214)'!TABLE_CLIENT_1</vt:lpstr>
      <vt:lpstr>'NA1_15_68 (215)'!TABLE_CLIENT_1</vt:lpstr>
      <vt:lpstr>'NA2 (202)'!TABLE_CLIENT_1</vt:lpstr>
      <vt:lpstr>'NA2_06 (208)'!TABLE_CLIENT_1</vt:lpstr>
      <vt:lpstr>'NA2_15_65 (216)'!TABLE_CLIENT_1</vt:lpstr>
      <vt:lpstr>'NA2_15_66 (217)'!TABLE_CLIENT_1</vt:lpstr>
      <vt:lpstr>'NA2_15_67 (218)'!TABLE_CLIENT_1</vt:lpstr>
      <vt:lpstr>'NA2_15_68 (219)'!TABLE_CLIENT_1</vt:lpstr>
      <vt:lpstr>'NA3_06 (209)'!TABLE_CLIENT_1</vt:lpstr>
      <vt:lpstr>'NF1 (203)'!TABLE_CLIENT_1</vt:lpstr>
      <vt:lpstr>'NF1_06 (210)'!TABLE_CLIENT_1</vt:lpstr>
      <vt:lpstr>'NF1_15 (220)'!TABLE_CLIENT_1</vt:lpstr>
      <vt:lpstr>'NF2 (204)'!TABLE_CLIENT_1</vt:lpstr>
      <vt:lpstr>'NF2_06 (211)'!TABLE_CLIENT_1</vt:lpstr>
      <vt:lpstr>'NF2_15 (221)'!TABLE_CLIENT_1</vt:lpstr>
      <vt:lpstr>'P (315)'!TABLE_CLIENT_1</vt:lpstr>
      <vt:lpstr>'Q_15 (334)'!TABLE_CLIENT_1</vt:lpstr>
      <vt:lpstr>'Q1 (316)'!TABLE_CLIENT_1</vt:lpstr>
      <vt:lpstr>'Q1_06 (326)'!TABLE_CLIENT_1</vt:lpstr>
      <vt:lpstr>'Q2 (317)'!TABLE_CLIENT_1</vt:lpstr>
      <vt:lpstr>'Q2_06 (327)'!TABLE_CLIENT_1</vt:lpstr>
      <vt:lpstr>'R (318)'!TABLE_CLIENT_1</vt:lpstr>
      <vt:lpstr>'R_15 (335)'!TABLE_CLIENT_1</vt:lpstr>
      <vt:lpstr>'R1_06 (328)'!TABLE_CLIENT_1</vt:lpstr>
      <vt:lpstr>'R2_06 (329)'!TABLE_CLIENT_1</vt:lpstr>
      <vt:lpstr>'S1 (319)'!TABLE_CLIENT_1</vt:lpstr>
      <vt:lpstr>'S2 (320)'!TABLE_CLIENT_1</vt:lpstr>
      <vt:lpstr>'S-AP (702)'!TABLE_CLIENT_1</vt:lpstr>
      <vt:lpstr>'T1 (321)'!TABLE_CLIENT_1</vt:lpstr>
      <vt:lpstr>'T2 (322)'!TABLE_CLIENT_1</vt:lpstr>
      <vt:lpstr>'Table 1 (505)'!table_client_1</vt:lpstr>
      <vt:lpstr>'Table 1 (508)'!TABLE_CLIENT_1</vt:lpstr>
      <vt:lpstr>'Table 1A (505A)'!TABLE_CLIENT_1</vt:lpstr>
      <vt:lpstr>'Table 2 (502)'!TABLE_CLIENT_1</vt:lpstr>
      <vt:lpstr>'Table 2 (506)'!table_client_1</vt:lpstr>
      <vt:lpstr>'Table 2 (509)'!TABLE_CLIENT_1</vt:lpstr>
      <vt:lpstr>'Table 3 (503)'!TABLE_CLIENT_1</vt:lpstr>
      <vt:lpstr>'Table 3 (507)'!table_client_1</vt:lpstr>
      <vt:lpstr>'Table 4 (510)'!TABLE_CLIENT_1</vt:lpstr>
      <vt:lpstr>'Table C (701)'!TABLE_CLIENT_1</vt:lpstr>
      <vt:lpstr>'Table in Appendix A (504)'!TABLE_CLIENT_1</vt:lpstr>
      <vt:lpstr>'Table1 (501)'!TABLE_CLIENT_1</vt:lpstr>
      <vt:lpstr>'TVIN_15F (227)'!TABLE_CLIENT_1</vt:lpstr>
      <vt:lpstr>'TVIN_15GMP (228)'!TABLE_CLIENT_1</vt:lpstr>
      <vt:lpstr>'TVIN_15M (226)'!TABLE_CLIENT_1</vt:lpstr>
      <vt:lpstr>'U1 (323)'!TABLE_CLIENT_1</vt:lpstr>
      <vt:lpstr>'U2 (324)'!TABLE_CLIENT_1</vt:lpstr>
      <vt:lpstr>'Table1 (501)'!TABLE_DATE_IMPLEMENTED</vt:lpstr>
      <vt:lpstr>TABLE_DATE_IMPLEMENTED</vt:lpstr>
      <vt:lpstr>'A (404)'!TABLE_DATE_IMPLEMENTED_1</vt:lpstr>
      <vt:lpstr>'A_06 (612)'!TABLE_DATE_IMPLEMENTED_1</vt:lpstr>
      <vt:lpstr>'A_15_65 (619)'!TABLE_DATE_IMPLEMENTED_1</vt:lpstr>
      <vt:lpstr>'A_15_66 (620)'!TABLE_DATE_IMPLEMENTED_1</vt:lpstr>
      <vt:lpstr>'A_15_67 (621)'!TABLE_DATE_IMPLEMENTED_1</vt:lpstr>
      <vt:lpstr>'A_15_68 (622)'!TABLE_DATE_IMPLEMENTED_1</vt:lpstr>
      <vt:lpstr>'A_87 (601)'!TABLE_DATE_IMPLEMENTED_1</vt:lpstr>
      <vt:lpstr>'A1 (201C)'!TABLE_DATE_IMPLEMENTED_1</vt:lpstr>
      <vt:lpstr>'A1 (401)'!TABLE_DATE_IMPLEMENTED_1</vt:lpstr>
      <vt:lpstr>'A2 (402)'!TABLE_DATE_IMPLEMENTED_1</vt:lpstr>
      <vt:lpstr>'B (403)'!TABLE_DATE_IMPLEMENTED_1</vt:lpstr>
      <vt:lpstr>'B (405)'!TABLE_DATE_IMPLEMENTED_1</vt:lpstr>
      <vt:lpstr>'B_06 (613)'!TABLE_DATE_IMPLEMENTED_1</vt:lpstr>
      <vt:lpstr>'B_15 (623)'!TABLE_DATE_IMPLEMENTED_1</vt:lpstr>
      <vt:lpstr>'B_87 (602)'!TABLE_DATE_IMPLEMENTED_1</vt:lpstr>
      <vt:lpstr>'B-AP (703)'!TABLE_DATE_IMPLEMENTED_1</vt:lpstr>
      <vt:lpstr>'C (406)'!TABLE_DATE_IMPLEMENTED_1</vt:lpstr>
      <vt:lpstr>'C_06 (614)'!TABLE_DATE_IMPLEMENTED_1</vt:lpstr>
      <vt:lpstr>'C_15 (624)'!TABLE_DATE_IMPLEMENTED_1</vt:lpstr>
      <vt:lpstr>'C_87 (603)'!TABLE_DATE_IMPLEMENTED_1</vt:lpstr>
      <vt:lpstr>'D_06 (615)'!TABLE_DATE_IMPLEMENTED_1</vt:lpstr>
      <vt:lpstr>'D1 (205)'!TABLE_DATE_IMPLEMENTED_1</vt:lpstr>
      <vt:lpstr>'D1_87 (604)'!TABLE_DATE_IMPLEMENTED_1</vt:lpstr>
      <vt:lpstr>'D2 (206)'!TABLE_DATE_IMPLEMENTED_1</vt:lpstr>
      <vt:lpstr>'D2_87 (605)'!TABLE_DATE_IMPLEMENTED_1</vt:lpstr>
      <vt:lpstr>'E_06 (616)'!TABLE_DATE_IMPLEMENTED_1</vt:lpstr>
      <vt:lpstr>'E1_87 (606)'!TABLE_DATE_IMPLEMENTED_1</vt:lpstr>
      <vt:lpstr>'E2_87 (607)'!TABLE_DATE_IMPLEMENTED_1</vt:lpstr>
      <vt:lpstr>'F_06 (617)'!TABLE_DATE_IMPLEMENTED_1</vt:lpstr>
      <vt:lpstr>'F_15 (625)'!TABLE_DATE_IMPLEMENTED_1</vt:lpstr>
      <vt:lpstr>'F1 (204C)'!TABLE_DATE_IMPLEMENTED_1</vt:lpstr>
      <vt:lpstr>'F1_87 (608)'!TABLE_DATE_IMPLEMENTED_1</vt:lpstr>
      <vt:lpstr>'F2_87 (609)'!TABLE_DATE_IMPLEMENTED_1</vt:lpstr>
      <vt:lpstr>'G_06 (618)'!TABLE_DATE_IMPLEMENTED_1</vt:lpstr>
      <vt:lpstr>'G_15 (626)'!TABLE_DATE_IMPLEMENTED_1</vt:lpstr>
      <vt:lpstr>'G_87 (610)'!TABLE_DATE_IMPLEMENTED_1</vt:lpstr>
      <vt:lpstr>'G1 (301)'!TABLE_DATE_IMPLEMENTED_1</vt:lpstr>
      <vt:lpstr>'G1_06 (305)'!TABLE_DATE_IMPLEMENTED_1</vt:lpstr>
      <vt:lpstr>'G1_15 (309)'!TABLE_DATE_IMPLEMENTED_1</vt:lpstr>
      <vt:lpstr>'G2 (302)'!TABLE_DATE_IMPLEMENTED_1</vt:lpstr>
      <vt:lpstr>'G2_06 (306)'!TABLE_DATE_IMPLEMENTED_1</vt:lpstr>
      <vt:lpstr>'G2_15 (310)'!TABLE_DATE_IMPLEMENTED_1</vt:lpstr>
      <vt:lpstr>'H_87 (611)'!TABLE_DATE_IMPLEMENTED_1</vt:lpstr>
      <vt:lpstr>'H1 (303)'!TABLE_DATE_IMPLEMENTED_1</vt:lpstr>
      <vt:lpstr>'H1_06 (307)'!TABLE_DATE_IMPLEMENTED_1</vt:lpstr>
      <vt:lpstr>'H1_15 (311)'!TABLE_DATE_IMPLEMENTED_1</vt:lpstr>
      <vt:lpstr>'H2 (304)'!TABLE_DATE_IMPLEMENTED_1</vt:lpstr>
      <vt:lpstr>'H2_06 (308)'!TABLE_DATE_IMPLEMENTED_1</vt:lpstr>
      <vt:lpstr>'H2_15 (312)'!TABLE_DATE_IMPLEMENTED_1</vt:lpstr>
      <vt:lpstr>'K (313)'!TABLE_DATE_IMPLEMENTED_1</vt:lpstr>
      <vt:lpstr>'K_06 (325)'!TABLE_DATE_IMPLEMENTED_1</vt:lpstr>
      <vt:lpstr>'K_15_65 (330)'!TABLE_DATE_IMPLEMENTED_1</vt:lpstr>
      <vt:lpstr>'K_15_66 (331)'!TABLE_DATE_IMPLEMENTED_1</vt:lpstr>
      <vt:lpstr>'K_15_67 (332)'!TABLE_DATE_IMPLEMENTED_1</vt:lpstr>
      <vt:lpstr>'K_15_68 (333)'!TABLE_DATE_IMPLEMENTED_1</vt:lpstr>
      <vt:lpstr>'M (229)'!TABLE_DATE_IMPLEMENTED_1</vt:lpstr>
      <vt:lpstr>'N (314)'!TABLE_DATE_IMPLEMENTED_1</vt:lpstr>
      <vt:lpstr>'NA1 (201)'!TABLE_DATE_IMPLEMENTED_1</vt:lpstr>
      <vt:lpstr>'NA1_06 (207)'!TABLE_DATE_IMPLEMENTED_1</vt:lpstr>
      <vt:lpstr>'NA1_15_65 (212)'!TABLE_DATE_IMPLEMENTED_1</vt:lpstr>
      <vt:lpstr>'NA1_15_66 (213)'!TABLE_DATE_IMPLEMENTED_1</vt:lpstr>
      <vt:lpstr>'NA1_15_67 (214)'!TABLE_DATE_IMPLEMENTED_1</vt:lpstr>
      <vt:lpstr>'NA1_15_68 (215)'!TABLE_DATE_IMPLEMENTED_1</vt:lpstr>
      <vt:lpstr>'NA2 (202)'!TABLE_DATE_IMPLEMENTED_1</vt:lpstr>
      <vt:lpstr>'NA2_06 (208)'!TABLE_DATE_IMPLEMENTED_1</vt:lpstr>
      <vt:lpstr>'NA2_15_65 (216)'!TABLE_DATE_IMPLEMENTED_1</vt:lpstr>
      <vt:lpstr>'NA2_15_66 (217)'!TABLE_DATE_IMPLEMENTED_1</vt:lpstr>
      <vt:lpstr>'NA2_15_67 (218)'!TABLE_DATE_IMPLEMENTED_1</vt:lpstr>
      <vt:lpstr>'NA2_15_68 (219)'!TABLE_DATE_IMPLEMENTED_1</vt:lpstr>
      <vt:lpstr>'NA3_06 (209)'!TABLE_DATE_IMPLEMENTED_1</vt:lpstr>
      <vt:lpstr>'NF1 (203)'!TABLE_DATE_IMPLEMENTED_1</vt:lpstr>
      <vt:lpstr>'NF1_06 (210)'!TABLE_DATE_IMPLEMENTED_1</vt:lpstr>
      <vt:lpstr>'NF1_15 (220)'!TABLE_DATE_IMPLEMENTED_1</vt:lpstr>
      <vt:lpstr>'NF2 (204)'!TABLE_DATE_IMPLEMENTED_1</vt:lpstr>
      <vt:lpstr>'NF2_06 (211)'!TABLE_DATE_IMPLEMENTED_1</vt:lpstr>
      <vt:lpstr>'NF2_15 (221)'!TABLE_DATE_IMPLEMENTED_1</vt:lpstr>
      <vt:lpstr>'P (315)'!TABLE_DATE_IMPLEMENTED_1</vt:lpstr>
      <vt:lpstr>'Q_15 (334)'!TABLE_DATE_IMPLEMENTED_1</vt:lpstr>
      <vt:lpstr>'Q1 (316)'!TABLE_DATE_IMPLEMENTED_1</vt:lpstr>
      <vt:lpstr>'Q1_06 (326)'!TABLE_DATE_IMPLEMENTED_1</vt:lpstr>
      <vt:lpstr>'Q2 (317)'!TABLE_DATE_IMPLEMENTED_1</vt:lpstr>
      <vt:lpstr>'Q2_06 (327)'!TABLE_DATE_IMPLEMENTED_1</vt:lpstr>
      <vt:lpstr>'R (318)'!TABLE_DATE_IMPLEMENTED_1</vt:lpstr>
      <vt:lpstr>'R_15 (335)'!TABLE_DATE_IMPLEMENTED_1</vt:lpstr>
      <vt:lpstr>'R1_06 (328)'!TABLE_DATE_IMPLEMENTED_1</vt:lpstr>
      <vt:lpstr>'R2_06 (329)'!TABLE_DATE_IMPLEMENTED_1</vt:lpstr>
      <vt:lpstr>'S1 (319)'!TABLE_DATE_IMPLEMENTED_1</vt:lpstr>
      <vt:lpstr>'S2 (320)'!TABLE_DATE_IMPLEMENTED_1</vt:lpstr>
      <vt:lpstr>'S-AP (702)'!TABLE_DATE_IMPLEMENTED_1</vt:lpstr>
      <vt:lpstr>'T1 (321)'!TABLE_DATE_IMPLEMENTED_1</vt:lpstr>
      <vt:lpstr>'T2 (322)'!TABLE_DATE_IMPLEMENTED_1</vt:lpstr>
      <vt:lpstr>'Table 1 (508)'!TABLE_DATE_IMPLEMENTED_1</vt:lpstr>
      <vt:lpstr>'Table 1A (505A)'!TABLE_DATE_IMPLEMENTED_1</vt:lpstr>
      <vt:lpstr>'Table 2 (502)'!TABLE_DATE_IMPLEMENTED_1</vt:lpstr>
      <vt:lpstr>'Table 2 (509)'!TABLE_DATE_IMPLEMENTED_1</vt:lpstr>
      <vt:lpstr>'Table 3 (503)'!TABLE_DATE_IMPLEMENTED_1</vt:lpstr>
      <vt:lpstr>'Table 4 (510)'!TABLE_DATE_IMPLEMENTED_1</vt:lpstr>
      <vt:lpstr>'Table C (701)'!TABLE_DATE_IMPLEMENTED_1</vt:lpstr>
      <vt:lpstr>'Table in Appendix A (504)'!TABLE_DATE_IMPLEMENTED_1</vt:lpstr>
      <vt:lpstr>'Table1 (501)'!TABLE_DATE_IMPLEMENTED_1</vt:lpstr>
      <vt:lpstr>'TVIN_15F (227)'!TABLE_DATE_IMPLEMENTED_1</vt:lpstr>
      <vt:lpstr>'TVIN_15GMP (228)'!TABLE_DATE_IMPLEMENTED_1</vt:lpstr>
      <vt:lpstr>'TVIN_15M (226)'!TABLE_DATE_IMPLEMENTED_1</vt:lpstr>
      <vt:lpstr>'U1 (323)'!TABLE_DATE_IMPLEMENTED_1</vt:lpstr>
      <vt:lpstr>'U2 (324)'!TABLE_DATE_IMPLEMENTED_1</vt:lpstr>
      <vt:lpstr>'Table1 (501)'!TABLE_DATE_ISSUED</vt:lpstr>
      <vt:lpstr>TABLE_DATE_ISSUED</vt:lpstr>
      <vt:lpstr>'A (404)'!TABLE_DATE_ISSUED_1</vt:lpstr>
      <vt:lpstr>'A_06 (612)'!TABLE_DATE_ISSUED_1</vt:lpstr>
      <vt:lpstr>'A_15_65 (619)'!TABLE_DATE_ISSUED_1</vt:lpstr>
      <vt:lpstr>'A_15_66 (620)'!TABLE_DATE_ISSUED_1</vt:lpstr>
      <vt:lpstr>'A_15_67 (621)'!TABLE_DATE_ISSUED_1</vt:lpstr>
      <vt:lpstr>'A_15_68 (622)'!TABLE_DATE_ISSUED_1</vt:lpstr>
      <vt:lpstr>'A_87 (601)'!TABLE_DATE_ISSUED_1</vt:lpstr>
      <vt:lpstr>'A1 (201C)'!TABLE_DATE_ISSUED_1</vt:lpstr>
      <vt:lpstr>'A1 (401)'!TABLE_DATE_ISSUED_1</vt:lpstr>
      <vt:lpstr>'A2 (402)'!TABLE_DATE_ISSUED_1</vt:lpstr>
      <vt:lpstr>'B (403)'!TABLE_DATE_ISSUED_1</vt:lpstr>
      <vt:lpstr>'B (405)'!TABLE_DATE_ISSUED_1</vt:lpstr>
      <vt:lpstr>'B_06 (613)'!TABLE_DATE_ISSUED_1</vt:lpstr>
      <vt:lpstr>'B_15 (623)'!TABLE_DATE_ISSUED_1</vt:lpstr>
      <vt:lpstr>'B_87 (602)'!TABLE_DATE_ISSUED_1</vt:lpstr>
      <vt:lpstr>'B-AP (703)'!TABLE_DATE_ISSUED_1</vt:lpstr>
      <vt:lpstr>'C (406)'!TABLE_DATE_ISSUED_1</vt:lpstr>
      <vt:lpstr>'C_06 (614)'!TABLE_DATE_ISSUED_1</vt:lpstr>
      <vt:lpstr>'C_15 (624)'!TABLE_DATE_ISSUED_1</vt:lpstr>
      <vt:lpstr>'C_87 (603)'!TABLE_DATE_ISSUED_1</vt:lpstr>
      <vt:lpstr>'D_06 (615)'!TABLE_DATE_ISSUED_1</vt:lpstr>
      <vt:lpstr>'D1 (205)'!TABLE_DATE_ISSUED_1</vt:lpstr>
      <vt:lpstr>'D1_87 (604)'!TABLE_DATE_ISSUED_1</vt:lpstr>
      <vt:lpstr>'D2 (206)'!TABLE_DATE_ISSUED_1</vt:lpstr>
      <vt:lpstr>'D2_87 (605)'!TABLE_DATE_ISSUED_1</vt:lpstr>
      <vt:lpstr>'E_06 (616)'!TABLE_DATE_ISSUED_1</vt:lpstr>
      <vt:lpstr>'E1_87 (606)'!TABLE_DATE_ISSUED_1</vt:lpstr>
      <vt:lpstr>'E2_87 (607)'!TABLE_DATE_ISSUED_1</vt:lpstr>
      <vt:lpstr>'F_06 (617)'!TABLE_DATE_ISSUED_1</vt:lpstr>
      <vt:lpstr>'F_15 (625)'!TABLE_DATE_ISSUED_1</vt:lpstr>
      <vt:lpstr>'F1 (204C)'!TABLE_DATE_ISSUED_1</vt:lpstr>
      <vt:lpstr>'F1_87 (608)'!TABLE_DATE_ISSUED_1</vt:lpstr>
      <vt:lpstr>'F2_87 (609)'!TABLE_DATE_ISSUED_1</vt:lpstr>
      <vt:lpstr>'G_06 (618)'!TABLE_DATE_ISSUED_1</vt:lpstr>
      <vt:lpstr>'G_15 (626)'!TABLE_DATE_ISSUED_1</vt:lpstr>
      <vt:lpstr>'G_87 (610)'!TABLE_DATE_ISSUED_1</vt:lpstr>
      <vt:lpstr>'G1 (301)'!TABLE_DATE_ISSUED_1</vt:lpstr>
      <vt:lpstr>'G1_06 (305)'!TABLE_DATE_ISSUED_1</vt:lpstr>
      <vt:lpstr>'G1_15 (309)'!TABLE_DATE_ISSUED_1</vt:lpstr>
      <vt:lpstr>'G2 (302)'!TABLE_DATE_ISSUED_1</vt:lpstr>
      <vt:lpstr>'G2_06 (306)'!TABLE_DATE_ISSUED_1</vt:lpstr>
      <vt:lpstr>'G2_15 (310)'!TABLE_DATE_ISSUED_1</vt:lpstr>
      <vt:lpstr>'H_87 (611)'!TABLE_DATE_ISSUED_1</vt:lpstr>
      <vt:lpstr>'H1 (303)'!TABLE_DATE_ISSUED_1</vt:lpstr>
      <vt:lpstr>'H1_06 (307)'!TABLE_DATE_ISSUED_1</vt:lpstr>
      <vt:lpstr>'H1_15 (311)'!TABLE_DATE_ISSUED_1</vt:lpstr>
      <vt:lpstr>'H2 (304)'!TABLE_DATE_ISSUED_1</vt:lpstr>
      <vt:lpstr>'H2_06 (308)'!TABLE_DATE_ISSUED_1</vt:lpstr>
      <vt:lpstr>'H2_15 (312)'!TABLE_DATE_ISSUED_1</vt:lpstr>
      <vt:lpstr>'K (313)'!TABLE_DATE_ISSUED_1</vt:lpstr>
      <vt:lpstr>'K_06 (325)'!TABLE_DATE_ISSUED_1</vt:lpstr>
      <vt:lpstr>'K_15_65 (330)'!TABLE_DATE_ISSUED_1</vt:lpstr>
      <vt:lpstr>'K_15_66 (331)'!TABLE_DATE_ISSUED_1</vt:lpstr>
      <vt:lpstr>'K_15_67 (332)'!TABLE_DATE_ISSUED_1</vt:lpstr>
      <vt:lpstr>'K_15_68 (333)'!TABLE_DATE_ISSUED_1</vt:lpstr>
      <vt:lpstr>'M (229)'!TABLE_DATE_ISSUED_1</vt:lpstr>
      <vt:lpstr>'N (314)'!TABLE_DATE_ISSUED_1</vt:lpstr>
      <vt:lpstr>'NA1 (201)'!TABLE_DATE_ISSUED_1</vt:lpstr>
      <vt:lpstr>'NA1_06 (207)'!TABLE_DATE_ISSUED_1</vt:lpstr>
      <vt:lpstr>'NA1_15_65 (212)'!TABLE_DATE_ISSUED_1</vt:lpstr>
      <vt:lpstr>'NA1_15_66 (213)'!TABLE_DATE_ISSUED_1</vt:lpstr>
      <vt:lpstr>'NA1_15_67 (214)'!TABLE_DATE_ISSUED_1</vt:lpstr>
      <vt:lpstr>'NA1_15_68 (215)'!TABLE_DATE_ISSUED_1</vt:lpstr>
      <vt:lpstr>'NA2 (202)'!TABLE_DATE_ISSUED_1</vt:lpstr>
      <vt:lpstr>'NA2_06 (208)'!TABLE_DATE_ISSUED_1</vt:lpstr>
      <vt:lpstr>'NA2_15_65 (216)'!TABLE_DATE_ISSUED_1</vt:lpstr>
      <vt:lpstr>'NA2_15_66 (217)'!TABLE_DATE_ISSUED_1</vt:lpstr>
      <vt:lpstr>'NA2_15_67 (218)'!TABLE_DATE_ISSUED_1</vt:lpstr>
      <vt:lpstr>'NA2_15_68 (219)'!TABLE_DATE_ISSUED_1</vt:lpstr>
      <vt:lpstr>'NA3_06 (209)'!TABLE_DATE_ISSUED_1</vt:lpstr>
      <vt:lpstr>'NF1 (203)'!TABLE_DATE_ISSUED_1</vt:lpstr>
      <vt:lpstr>'NF1_06 (210)'!TABLE_DATE_ISSUED_1</vt:lpstr>
      <vt:lpstr>'NF1_15 (220)'!TABLE_DATE_ISSUED_1</vt:lpstr>
      <vt:lpstr>'NF2 (204)'!TABLE_DATE_ISSUED_1</vt:lpstr>
      <vt:lpstr>'NF2_06 (211)'!TABLE_DATE_ISSUED_1</vt:lpstr>
      <vt:lpstr>'NF2_15 (221)'!TABLE_DATE_ISSUED_1</vt:lpstr>
      <vt:lpstr>'P (315)'!TABLE_DATE_ISSUED_1</vt:lpstr>
      <vt:lpstr>'Q_15 (334)'!TABLE_DATE_ISSUED_1</vt:lpstr>
      <vt:lpstr>'Q1 (316)'!TABLE_DATE_ISSUED_1</vt:lpstr>
      <vt:lpstr>'Q1_06 (326)'!TABLE_DATE_ISSUED_1</vt:lpstr>
      <vt:lpstr>'Q2 (317)'!TABLE_DATE_ISSUED_1</vt:lpstr>
      <vt:lpstr>'Q2_06 (327)'!TABLE_DATE_ISSUED_1</vt:lpstr>
      <vt:lpstr>'R (318)'!TABLE_DATE_ISSUED_1</vt:lpstr>
      <vt:lpstr>'R_15 (335)'!TABLE_DATE_ISSUED_1</vt:lpstr>
      <vt:lpstr>'R1_06 (328)'!TABLE_DATE_ISSUED_1</vt:lpstr>
      <vt:lpstr>'R2_06 (329)'!TABLE_DATE_ISSUED_1</vt:lpstr>
      <vt:lpstr>'S1 (319)'!TABLE_DATE_ISSUED_1</vt:lpstr>
      <vt:lpstr>'S2 (320)'!TABLE_DATE_ISSUED_1</vt:lpstr>
      <vt:lpstr>'S-AP (702)'!TABLE_DATE_ISSUED_1</vt:lpstr>
      <vt:lpstr>'T1 (321)'!TABLE_DATE_ISSUED_1</vt:lpstr>
      <vt:lpstr>'T2 (322)'!TABLE_DATE_ISSUED_1</vt:lpstr>
      <vt:lpstr>'Table 1 (505)'!table_date_issued_1</vt:lpstr>
      <vt:lpstr>'Table 1 (508)'!TABLE_DATE_ISSUED_1</vt:lpstr>
      <vt:lpstr>'Table 1A (505A)'!TABLE_DATE_ISSUED_1</vt:lpstr>
      <vt:lpstr>'Table 2 (502)'!TABLE_DATE_ISSUED_1</vt:lpstr>
      <vt:lpstr>'Table 2 (506)'!table_date_issued_1</vt:lpstr>
      <vt:lpstr>'Table 2 (509)'!TABLE_DATE_ISSUED_1</vt:lpstr>
      <vt:lpstr>'Table 3 (503)'!TABLE_DATE_ISSUED_1</vt:lpstr>
      <vt:lpstr>'Table 4 (510)'!TABLE_DATE_ISSUED_1</vt:lpstr>
      <vt:lpstr>'Table C (701)'!TABLE_DATE_ISSUED_1</vt:lpstr>
      <vt:lpstr>'Table in Appendix A (504)'!TABLE_DATE_ISSUED_1</vt:lpstr>
      <vt:lpstr>'Table1 (501)'!TABLE_DATE_ISSUED_1</vt:lpstr>
      <vt:lpstr>'TVIN_15F (227)'!TABLE_DATE_ISSUED_1</vt:lpstr>
      <vt:lpstr>'TVIN_15GMP (228)'!TABLE_DATE_ISSUED_1</vt:lpstr>
      <vt:lpstr>'TVIN_15M (226)'!TABLE_DATE_ISSUED_1</vt:lpstr>
      <vt:lpstr>'U1 (323)'!TABLE_DATE_ISSUED_1</vt:lpstr>
      <vt:lpstr>'U2 (324)'!TABLE_DATE_ISSUED_1</vt:lpstr>
      <vt:lpstr>'Table1 (501)'!TABLE_DESCRIPTION</vt:lpstr>
      <vt:lpstr>TABLE_DESCRIPTION</vt:lpstr>
      <vt:lpstr>'A (404)'!TABLE_DESCRIPTION_1</vt:lpstr>
      <vt:lpstr>'A_06 (612)'!TABLE_DESCRIPTION_1</vt:lpstr>
      <vt:lpstr>'A_15_65 (619)'!TABLE_DESCRIPTION_1</vt:lpstr>
      <vt:lpstr>'A_15_66 (620)'!TABLE_DESCRIPTION_1</vt:lpstr>
      <vt:lpstr>'A_15_67 (621)'!TABLE_DESCRIPTION_1</vt:lpstr>
      <vt:lpstr>'A_15_68 (622)'!TABLE_DESCRIPTION_1</vt:lpstr>
      <vt:lpstr>'A_87 (601)'!TABLE_DESCRIPTION_1</vt:lpstr>
      <vt:lpstr>'A1 (201C)'!TABLE_DESCRIPTION_1</vt:lpstr>
      <vt:lpstr>'A1 (401)'!TABLE_DESCRIPTION_1</vt:lpstr>
      <vt:lpstr>'A2 (402)'!TABLE_DESCRIPTION_1</vt:lpstr>
      <vt:lpstr>'B (403)'!TABLE_DESCRIPTION_1</vt:lpstr>
      <vt:lpstr>'B (405)'!TABLE_DESCRIPTION_1</vt:lpstr>
      <vt:lpstr>'B_06 (613)'!TABLE_DESCRIPTION_1</vt:lpstr>
      <vt:lpstr>'B_15 (623)'!TABLE_DESCRIPTION_1</vt:lpstr>
      <vt:lpstr>'B_87 (602)'!TABLE_DESCRIPTION_1</vt:lpstr>
      <vt:lpstr>'B-AP (703)'!TABLE_DESCRIPTION_1</vt:lpstr>
      <vt:lpstr>'C (406)'!TABLE_DESCRIPTION_1</vt:lpstr>
      <vt:lpstr>'C_06 (614)'!TABLE_DESCRIPTION_1</vt:lpstr>
      <vt:lpstr>'C_15 (624)'!TABLE_DESCRIPTION_1</vt:lpstr>
      <vt:lpstr>'C_87 (603)'!TABLE_DESCRIPTION_1</vt:lpstr>
      <vt:lpstr>'D_06 (615)'!TABLE_DESCRIPTION_1</vt:lpstr>
      <vt:lpstr>'D1 (205)'!TABLE_DESCRIPTION_1</vt:lpstr>
      <vt:lpstr>'D1_87 (604)'!TABLE_DESCRIPTION_1</vt:lpstr>
      <vt:lpstr>'D2 (206)'!TABLE_DESCRIPTION_1</vt:lpstr>
      <vt:lpstr>'D2_87 (605)'!TABLE_DESCRIPTION_1</vt:lpstr>
      <vt:lpstr>'E_06 (616)'!TABLE_DESCRIPTION_1</vt:lpstr>
      <vt:lpstr>'E1_87 (606)'!TABLE_DESCRIPTION_1</vt:lpstr>
      <vt:lpstr>'E2_87 (607)'!TABLE_DESCRIPTION_1</vt:lpstr>
      <vt:lpstr>'F_06 (617)'!TABLE_DESCRIPTION_1</vt:lpstr>
      <vt:lpstr>'F_15 (625)'!TABLE_DESCRIPTION_1</vt:lpstr>
      <vt:lpstr>'F1 (204C)'!TABLE_DESCRIPTION_1</vt:lpstr>
      <vt:lpstr>'F1_87 (608)'!TABLE_DESCRIPTION_1</vt:lpstr>
      <vt:lpstr>'F2_87 (609)'!TABLE_DESCRIPTION_1</vt:lpstr>
      <vt:lpstr>'G_06 (618)'!TABLE_DESCRIPTION_1</vt:lpstr>
      <vt:lpstr>'G_15 (626)'!TABLE_DESCRIPTION_1</vt:lpstr>
      <vt:lpstr>'G_87 (610)'!TABLE_DESCRIPTION_1</vt:lpstr>
      <vt:lpstr>'G1 (301)'!TABLE_DESCRIPTION_1</vt:lpstr>
      <vt:lpstr>'G1_06 (305)'!TABLE_DESCRIPTION_1</vt:lpstr>
      <vt:lpstr>'G1_15 (309)'!TABLE_DESCRIPTION_1</vt:lpstr>
      <vt:lpstr>'G2 (302)'!TABLE_DESCRIPTION_1</vt:lpstr>
      <vt:lpstr>'G2_06 (306)'!TABLE_DESCRIPTION_1</vt:lpstr>
      <vt:lpstr>'G2_15 (310)'!TABLE_DESCRIPTION_1</vt:lpstr>
      <vt:lpstr>'H_87 (611)'!TABLE_DESCRIPTION_1</vt:lpstr>
      <vt:lpstr>'H1 (303)'!TABLE_DESCRIPTION_1</vt:lpstr>
      <vt:lpstr>'H1_06 (307)'!TABLE_DESCRIPTION_1</vt:lpstr>
      <vt:lpstr>'H1_15 (311)'!TABLE_DESCRIPTION_1</vt:lpstr>
      <vt:lpstr>'H2 (304)'!TABLE_DESCRIPTION_1</vt:lpstr>
      <vt:lpstr>'H2_06 (308)'!TABLE_DESCRIPTION_1</vt:lpstr>
      <vt:lpstr>'H2_15 (312)'!TABLE_DESCRIPTION_1</vt:lpstr>
      <vt:lpstr>'K (313)'!TABLE_DESCRIPTION_1</vt:lpstr>
      <vt:lpstr>'K_06 (325)'!TABLE_DESCRIPTION_1</vt:lpstr>
      <vt:lpstr>'K_15_65 (330)'!TABLE_DESCRIPTION_1</vt:lpstr>
      <vt:lpstr>'K_15_66 (331)'!TABLE_DESCRIPTION_1</vt:lpstr>
      <vt:lpstr>'K_15_67 (332)'!TABLE_DESCRIPTION_1</vt:lpstr>
      <vt:lpstr>'K_15_68 (333)'!TABLE_DESCRIPTION_1</vt:lpstr>
      <vt:lpstr>'M (229)'!TABLE_DESCRIPTION_1</vt:lpstr>
      <vt:lpstr>'N (314)'!TABLE_DESCRIPTION_1</vt:lpstr>
      <vt:lpstr>'NA1 (201)'!TABLE_DESCRIPTION_1</vt:lpstr>
      <vt:lpstr>'NA1_06 (207)'!TABLE_DESCRIPTION_1</vt:lpstr>
      <vt:lpstr>'NA1_15_65 (212)'!TABLE_DESCRIPTION_1</vt:lpstr>
      <vt:lpstr>'NA1_15_66 (213)'!TABLE_DESCRIPTION_1</vt:lpstr>
      <vt:lpstr>'NA1_15_67 (214)'!TABLE_DESCRIPTION_1</vt:lpstr>
      <vt:lpstr>'NA1_15_68 (215)'!TABLE_DESCRIPTION_1</vt:lpstr>
      <vt:lpstr>'NA2 (202)'!TABLE_DESCRIPTION_1</vt:lpstr>
      <vt:lpstr>'NA2_06 (208)'!TABLE_DESCRIPTION_1</vt:lpstr>
      <vt:lpstr>'NA2_15_65 (216)'!TABLE_DESCRIPTION_1</vt:lpstr>
      <vt:lpstr>'NA2_15_66 (217)'!TABLE_DESCRIPTION_1</vt:lpstr>
      <vt:lpstr>'NA2_15_67 (218)'!TABLE_DESCRIPTION_1</vt:lpstr>
      <vt:lpstr>'NA2_15_68 (219)'!TABLE_DESCRIPTION_1</vt:lpstr>
      <vt:lpstr>'NA3_06 (209)'!TABLE_DESCRIPTION_1</vt:lpstr>
      <vt:lpstr>'NF1 (203)'!TABLE_DESCRIPTION_1</vt:lpstr>
      <vt:lpstr>'NF1_06 (210)'!TABLE_DESCRIPTION_1</vt:lpstr>
      <vt:lpstr>'NF1_15 (220)'!TABLE_DESCRIPTION_1</vt:lpstr>
      <vt:lpstr>'NF2 (204)'!TABLE_DESCRIPTION_1</vt:lpstr>
      <vt:lpstr>'NF2_06 (211)'!TABLE_DESCRIPTION_1</vt:lpstr>
      <vt:lpstr>'NF2_15 (221)'!TABLE_DESCRIPTION_1</vt:lpstr>
      <vt:lpstr>'P (315)'!TABLE_DESCRIPTION_1</vt:lpstr>
      <vt:lpstr>'Q_15 (334)'!TABLE_DESCRIPTION_1</vt:lpstr>
      <vt:lpstr>'Q1 (316)'!TABLE_DESCRIPTION_1</vt:lpstr>
      <vt:lpstr>'Q1_06 (326)'!TABLE_DESCRIPTION_1</vt:lpstr>
      <vt:lpstr>'Q2 (317)'!TABLE_DESCRIPTION_1</vt:lpstr>
      <vt:lpstr>'Q2_06 (327)'!TABLE_DESCRIPTION_1</vt:lpstr>
      <vt:lpstr>'R (318)'!TABLE_DESCRIPTION_1</vt:lpstr>
      <vt:lpstr>'R_15 (335)'!TABLE_DESCRIPTION_1</vt:lpstr>
      <vt:lpstr>'R1_06 (328)'!TABLE_DESCRIPTION_1</vt:lpstr>
      <vt:lpstr>'R2_06 (329)'!TABLE_DESCRIPTION_1</vt:lpstr>
      <vt:lpstr>'S1 (319)'!TABLE_DESCRIPTION_1</vt:lpstr>
      <vt:lpstr>'S2 (320)'!TABLE_DESCRIPTION_1</vt:lpstr>
      <vt:lpstr>'S-AP (702)'!TABLE_DESCRIPTION_1</vt:lpstr>
      <vt:lpstr>'T1 (321)'!TABLE_DESCRIPTION_1</vt:lpstr>
      <vt:lpstr>'T2 (322)'!TABLE_DESCRIPTION_1</vt:lpstr>
      <vt:lpstr>'Table 1 (505)'!table_description_1</vt:lpstr>
      <vt:lpstr>'Table 1 (508)'!TABLE_DESCRIPTION_1</vt:lpstr>
      <vt:lpstr>'Table 1A (505A)'!TABLE_DESCRIPTION_1</vt:lpstr>
      <vt:lpstr>'Table 2 (502)'!TABLE_DESCRIPTION_1</vt:lpstr>
      <vt:lpstr>'Table 2 (506)'!table_description_1</vt:lpstr>
      <vt:lpstr>'Table 2 (509)'!TABLE_DESCRIPTION_1</vt:lpstr>
      <vt:lpstr>'Table 3 (503)'!TABLE_DESCRIPTION_1</vt:lpstr>
      <vt:lpstr>'Table 3 (507)'!table_description_1</vt:lpstr>
      <vt:lpstr>'Table 4 (510)'!TABLE_DESCRIPTION_1</vt:lpstr>
      <vt:lpstr>'Table C (701)'!TABLE_DESCRIPTION_1</vt:lpstr>
      <vt:lpstr>'Table in Appendix A (504)'!TABLE_DESCRIPTION_1</vt:lpstr>
      <vt:lpstr>'Table1 (501)'!TABLE_DESCRIPTION_1</vt:lpstr>
      <vt:lpstr>'TVIN_15F (227)'!TABLE_DESCRIPTION_1</vt:lpstr>
      <vt:lpstr>'TVIN_15GMP (228)'!TABLE_DESCRIPTION_1</vt:lpstr>
      <vt:lpstr>'TVIN_15M (226)'!TABLE_DESCRIPTION_1</vt:lpstr>
      <vt:lpstr>'U1 (323)'!TABLE_DESCRIPTION_1</vt:lpstr>
      <vt:lpstr>'U2 (324)'!TABLE_DESCRIPTION_1</vt:lpstr>
      <vt:lpstr>'Table1 (501)'!TABLE_FACTOR_STATUS</vt:lpstr>
      <vt:lpstr>TABLE_FACTOR_STATUS</vt:lpstr>
      <vt:lpstr>'A (404)'!TABLE_FACTOR_STATUS_1</vt:lpstr>
      <vt:lpstr>'A_06 (612)'!TABLE_FACTOR_STATUS_1</vt:lpstr>
      <vt:lpstr>'A_15_65 (619)'!TABLE_FACTOR_STATUS_1</vt:lpstr>
      <vt:lpstr>'A_15_66 (620)'!TABLE_FACTOR_STATUS_1</vt:lpstr>
      <vt:lpstr>'A_15_67 (621)'!TABLE_FACTOR_STATUS_1</vt:lpstr>
      <vt:lpstr>'A_15_68 (622)'!TABLE_FACTOR_STATUS_1</vt:lpstr>
      <vt:lpstr>'A_87 (601)'!TABLE_FACTOR_STATUS_1</vt:lpstr>
      <vt:lpstr>'A1 (201C)'!TABLE_FACTOR_STATUS_1</vt:lpstr>
      <vt:lpstr>'A1 (401)'!TABLE_FACTOR_STATUS_1</vt:lpstr>
      <vt:lpstr>'A2 (402)'!TABLE_FACTOR_STATUS_1</vt:lpstr>
      <vt:lpstr>'B (403)'!TABLE_FACTOR_STATUS_1</vt:lpstr>
      <vt:lpstr>'B (405)'!TABLE_FACTOR_STATUS_1</vt:lpstr>
      <vt:lpstr>'B_06 (613)'!TABLE_FACTOR_STATUS_1</vt:lpstr>
      <vt:lpstr>'B_15 (623)'!TABLE_FACTOR_STATUS_1</vt:lpstr>
      <vt:lpstr>'B_87 (602)'!TABLE_FACTOR_STATUS_1</vt:lpstr>
      <vt:lpstr>'B-AP (703)'!TABLE_FACTOR_STATUS_1</vt:lpstr>
      <vt:lpstr>'C (406)'!TABLE_FACTOR_STATUS_1</vt:lpstr>
      <vt:lpstr>'C_06 (614)'!TABLE_FACTOR_STATUS_1</vt:lpstr>
      <vt:lpstr>'C_15 (624)'!TABLE_FACTOR_STATUS_1</vt:lpstr>
      <vt:lpstr>'C_87 (603)'!TABLE_FACTOR_STATUS_1</vt:lpstr>
      <vt:lpstr>'D_06 (615)'!TABLE_FACTOR_STATUS_1</vt:lpstr>
      <vt:lpstr>'D1 (205)'!TABLE_FACTOR_STATUS_1</vt:lpstr>
      <vt:lpstr>'D1_87 (604)'!TABLE_FACTOR_STATUS_1</vt:lpstr>
      <vt:lpstr>'D2 (206)'!TABLE_FACTOR_STATUS_1</vt:lpstr>
      <vt:lpstr>'D2_87 (605)'!TABLE_FACTOR_STATUS_1</vt:lpstr>
      <vt:lpstr>'E_06 (616)'!TABLE_FACTOR_STATUS_1</vt:lpstr>
      <vt:lpstr>'E1_87 (606)'!TABLE_FACTOR_STATUS_1</vt:lpstr>
      <vt:lpstr>'E2_87 (607)'!TABLE_FACTOR_STATUS_1</vt:lpstr>
      <vt:lpstr>'F_06 (617)'!TABLE_FACTOR_STATUS_1</vt:lpstr>
      <vt:lpstr>'F_15 (625)'!TABLE_FACTOR_STATUS_1</vt:lpstr>
      <vt:lpstr>'F1 (204C)'!TABLE_FACTOR_STATUS_1</vt:lpstr>
      <vt:lpstr>'F1_87 (608)'!TABLE_FACTOR_STATUS_1</vt:lpstr>
      <vt:lpstr>'F2_87 (609)'!TABLE_FACTOR_STATUS_1</vt:lpstr>
      <vt:lpstr>'G_06 (618)'!TABLE_FACTOR_STATUS_1</vt:lpstr>
      <vt:lpstr>'G_15 (626)'!TABLE_FACTOR_STATUS_1</vt:lpstr>
      <vt:lpstr>'G_87 (610)'!TABLE_FACTOR_STATUS_1</vt:lpstr>
      <vt:lpstr>'G1 (301)'!TABLE_FACTOR_STATUS_1</vt:lpstr>
      <vt:lpstr>'G1_06 (305)'!TABLE_FACTOR_STATUS_1</vt:lpstr>
      <vt:lpstr>'G1_15 (309)'!TABLE_FACTOR_STATUS_1</vt:lpstr>
      <vt:lpstr>'G2 (302)'!TABLE_FACTOR_STATUS_1</vt:lpstr>
      <vt:lpstr>'G2_06 (306)'!TABLE_FACTOR_STATUS_1</vt:lpstr>
      <vt:lpstr>'G2_15 (310)'!TABLE_FACTOR_STATUS_1</vt:lpstr>
      <vt:lpstr>'H_87 (611)'!TABLE_FACTOR_STATUS_1</vt:lpstr>
      <vt:lpstr>'H1 (303)'!TABLE_FACTOR_STATUS_1</vt:lpstr>
      <vt:lpstr>'H1_06 (307)'!TABLE_FACTOR_STATUS_1</vt:lpstr>
      <vt:lpstr>'H1_15 (311)'!TABLE_FACTOR_STATUS_1</vt:lpstr>
      <vt:lpstr>'H2 (304)'!TABLE_FACTOR_STATUS_1</vt:lpstr>
      <vt:lpstr>'H2_06 (308)'!TABLE_FACTOR_STATUS_1</vt:lpstr>
      <vt:lpstr>'H2_15 (312)'!TABLE_FACTOR_STATUS_1</vt:lpstr>
      <vt:lpstr>'K (313)'!TABLE_FACTOR_STATUS_1</vt:lpstr>
      <vt:lpstr>'K_06 (325)'!TABLE_FACTOR_STATUS_1</vt:lpstr>
      <vt:lpstr>'K_15_65 (330)'!TABLE_FACTOR_STATUS_1</vt:lpstr>
      <vt:lpstr>'K_15_66 (331)'!TABLE_FACTOR_STATUS_1</vt:lpstr>
      <vt:lpstr>'K_15_67 (332)'!TABLE_FACTOR_STATUS_1</vt:lpstr>
      <vt:lpstr>'K_15_68 (333)'!TABLE_FACTOR_STATUS_1</vt:lpstr>
      <vt:lpstr>'M (229)'!TABLE_FACTOR_STATUS_1</vt:lpstr>
      <vt:lpstr>'N (314)'!TABLE_FACTOR_STATUS_1</vt:lpstr>
      <vt:lpstr>'NA1 (201)'!TABLE_FACTOR_STATUS_1</vt:lpstr>
      <vt:lpstr>'NA1_06 (207)'!TABLE_FACTOR_STATUS_1</vt:lpstr>
      <vt:lpstr>'NA1_15_65 (212)'!TABLE_FACTOR_STATUS_1</vt:lpstr>
      <vt:lpstr>'NA1_15_66 (213)'!TABLE_FACTOR_STATUS_1</vt:lpstr>
      <vt:lpstr>'NA1_15_67 (214)'!TABLE_FACTOR_STATUS_1</vt:lpstr>
      <vt:lpstr>'NA1_15_68 (215)'!TABLE_FACTOR_STATUS_1</vt:lpstr>
      <vt:lpstr>'NA2 (202)'!TABLE_FACTOR_STATUS_1</vt:lpstr>
      <vt:lpstr>'NA2_06 (208)'!TABLE_FACTOR_STATUS_1</vt:lpstr>
      <vt:lpstr>'NA2_15_65 (216)'!TABLE_FACTOR_STATUS_1</vt:lpstr>
      <vt:lpstr>'NA2_15_66 (217)'!TABLE_FACTOR_STATUS_1</vt:lpstr>
      <vt:lpstr>'NA2_15_67 (218)'!TABLE_FACTOR_STATUS_1</vt:lpstr>
      <vt:lpstr>'NA2_15_68 (219)'!TABLE_FACTOR_STATUS_1</vt:lpstr>
      <vt:lpstr>'NA3_06 (209)'!TABLE_FACTOR_STATUS_1</vt:lpstr>
      <vt:lpstr>'NF1 (203)'!TABLE_FACTOR_STATUS_1</vt:lpstr>
      <vt:lpstr>'NF1_06 (210)'!TABLE_FACTOR_STATUS_1</vt:lpstr>
      <vt:lpstr>'NF1_15 (220)'!TABLE_FACTOR_STATUS_1</vt:lpstr>
      <vt:lpstr>'NF2 (204)'!TABLE_FACTOR_STATUS_1</vt:lpstr>
      <vt:lpstr>'NF2_06 (211)'!TABLE_FACTOR_STATUS_1</vt:lpstr>
      <vt:lpstr>'NF2_15 (221)'!TABLE_FACTOR_STATUS_1</vt:lpstr>
      <vt:lpstr>'P (315)'!TABLE_FACTOR_STATUS_1</vt:lpstr>
      <vt:lpstr>'Q_15 (334)'!TABLE_FACTOR_STATUS_1</vt:lpstr>
      <vt:lpstr>'Q1 (316)'!TABLE_FACTOR_STATUS_1</vt:lpstr>
      <vt:lpstr>'Q1_06 (326)'!TABLE_FACTOR_STATUS_1</vt:lpstr>
      <vt:lpstr>'Q2 (317)'!TABLE_FACTOR_STATUS_1</vt:lpstr>
      <vt:lpstr>'Q2_06 (327)'!TABLE_FACTOR_STATUS_1</vt:lpstr>
      <vt:lpstr>'R (318)'!TABLE_FACTOR_STATUS_1</vt:lpstr>
      <vt:lpstr>'R_15 (335)'!TABLE_FACTOR_STATUS_1</vt:lpstr>
      <vt:lpstr>'R1_06 (328)'!TABLE_FACTOR_STATUS_1</vt:lpstr>
      <vt:lpstr>'R2_06 (329)'!TABLE_FACTOR_STATUS_1</vt:lpstr>
      <vt:lpstr>'S1 (319)'!TABLE_FACTOR_STATUS_1</vt:lpstr>
      <vt:lpstr>'S2 (320)'!TABLE_FACTOR_STATUS_1</vt:lpstr>
      <vt:lpstr>'S-AP (702)'!TABLE_FACTOR_STATUS_1</vt:lpstr>
      <vt:lpstr>'T1 (321)'!TABLE_FACTOR_STATUS_1</vt:lpstr>
      <vt:lpstr>'T2 (322)'!TABLE_FACTOR_STATUS_1</vt:lpstr>
      <vt:lpstr>'Table 1 (508)'!TABLE_FACTOR_STATUS_1</vt:lpstr>
      <vt:lpstr>'Table 1A (505A)'!TABLE_FACTOR_STATUS_1</vt:lpstr>
      <vt:lpstr>'Table 2 (502)'!TABLE_FACTOR_STATUS_1</vt:lpstr>
      <vt:lpstr>'Table 2 (509)'!TABLE_FACTOR_STATUS_1</vt:lpstr>
      <vt:lpstr>'Table 3 (503)'!TABLE_FACTOR_STATUS_1</vt:lpstr>
      <vt:lpstr>'Table 4 (510)'!TABLE_FACTOR_STATUS_1</vt:lpstr>
      <vt:lpstr>'Table C (701)'!TABLE_FACTOR_STATUS_1</vt:lpstr>
      <vt:lpstr>'Table in Appendix A (504)'!TABLE_FACTOR_STATUS_1</vt:lpstr>
      <vt:lpstr>'Table1 (501)'!TABLE_FACTOR_STATUS_1</vt:lpstr>
      <vt:lpstr>'TVIN_15F (227)'!TABLE_FACTOR_STATUS_1</vt:lpstr>
      <vt:lpstr>'TVIN_15GMP (228)'!TABLE_FACTOR_STATUS_1</vt:lpstr>
      <vt:lpstr>'TVIN_15M (226)'!TABLE_FACTOR_STATUS_1</vt:lpstr>
      <vt:lpstr>'U1 (323)'!TABLE_FACTOR_STATUS_1</vt:lpstr>
      <vt:lpstr>'U2 (324)'!TABLE_FACTOR_STATUS_1</vt:lpstr>
      <vt:lpstr>'Table1 (501)'!TABLE_FACTOR_TYPE</vt:lpstr>
      <vt:lpstr>TABLE_FACTOR_TYPE</vt:lpstr>
      <vt:lpstr>'A (404)'!TABLE_FACTOR_TYPE_1</vt:lpstr>
      <vt:lpstr>'A (407)'!TABLE_FACTOR_TYPE_1</vt:lpstr>
      <vt:lpstr>'A_06 (612)'!TABLE_FACTOR_TYPE_1</vt:lpstr>
      <vt:lpstr>'A_15_65 (619)'!TABLE_FACTOR_TYPE_1</vt:lpstr>
      <vt:lpstr>'A_15_66 (620)'!TABLE_FACTOR_TYPE_1</vt:lpstr>
      <vt:lpstr>'A_15_67 (621)'!TABLE_FACTOR_TYPE_1</vt:lpstr>
      <vt:lpstr>'A_15_68 (622)'!TABLE_FACTOR_TYPE_1</vt:lpstr>
      <vt:lpstr>'A_87 (601)'!TABLE_FACTOR_TYPE_1</vt:lpstr>
      <vt:lpstr>'A1 (201C)'!TABLE_FACTOR_TYPE_1</vt:lpstr>
      <vt:lpstr>'A1 (401)'!TABLE_FACTOR_TYPE_1</vt:lpstr>
      <vt:lpstr>'A2 (402)'!TABLE_FACTOR_TYPE_1</vt:lpstr>
      <vt:lpstr>'B (403)'!TABLE_FACTOR_TYPE_1</vt:lpstr>
      <vt:lpstr>'B (405)'!TABLE_FACTOR_TYPE_1</vt:lpstr>
      <vt:lpstr>'B (408)'!TABLE_FACTOR_TYPE_1</vt:lpstr>
      <vt:lpstr>'B_06 (613)'!TABLE_FACTOR_TYPE_1</vt:lpstr>
      <vt:lpstr>'B_15 (623)'!TABLE_FACTOR_TYPE_1</vt:lpstr>
      <vt:lpstr>'B_87 (602)'!TABLE_FACTOR_TYPE_1</vt:lpstr>
      <vt:lpstr>'B-AP (703)'!TABLE_FACTOR_TYPE_1</vt:lpstr>
      <vt:lpstr>'C (406)'!TABLE_FACTOR_TYPE_1</vt:lpstr>
      <vt:lpstr>'C_06 (614)'!TABLE_FACTOR_TYPE_1</vt:lpstr>
      <vt:lpstr>'C_15 (624)'!TABLE_FACTOR_TYPE_1</vt:lpstr>
      <vt:lpstr>'C_87 (603)'!TABLE_FACTOR_TYPE_1</vt:lpstr>
      <vt:lpstr>'D_06 (615)'!TABLE_FACTOR_TYPE_1</vt:lpstr>
      <vt:lpstr>'D1 (205)'!TABLE_FACTOR_TYPE_1</vt:lpstr>
      <vt:lpstr>'D1_87 (604)'!TABLE_FACTOR_TYPE_1</vt:lpstr>
      <vt:lpstr>'D2 (206)'!TABLE_FACTOR_TYPE_1</vt:lpstr>
      <vt:lpstr>'D2_87 (605)'!TABLE_FACTOR_TYPE_1</vt:lpstr>
      <vt:lpstr>'E_06 (616)'!TABLE_FACTOR_TYPE_1</vt:lpstr>
      <vt:lpstr>'E1_87 (606)'!TABLE_FACTOR_TYPE_1</vt:lpstr>
      <vt:lpstr>'E2_87 (607)'!TABLE_FACTOR_TYPE_1</vt:lpstr>
      <vt:lpstr>'F_06 (617)'!TABLE_FACTOR_TYPE_1</vt:lpstr>
      <vt:lpstr>'F_15 (625)'!TABLE_FACTOR_TYPE_1</vt:lpstr>
      <vt:lpstr>'F1 (204C)'!TABLE_FACTOR_TYPE_1</vt:lpstr>
      <vt:lpstr>'F1_87 (608)'!TABLE_FACTOR_TYPE_1</vt:lpstr>
      <vt:lpstr>'F2_87 (609)'!TABLE_FACTOR_TYPE_1</vt:lpstr>
      <vt:lpstr>'G_06 (618)'!TABLE_FACTOR_TYPE_1</vt:lpstr>
      <vt:lpstr>'G_15 (626)'!TABLE_FACTOR_TYPE_1</vt:lpstr>
      <vt:lpstr>'G_87 (610)'!TABLE_FACTOR_TYPE_1</vt:lpstr>
      <vt:lpstr>'G1 (301)'!TABLE_FACTOR_TYPE_1</vt:lpstr>
      <vt:lpstr>'G1_06 (305)'!TABLE_FACTOR_TYPE_1</vt:lpstr>
      <vt:lpstr>'G1_15 (309)'!TABLE_FACTOR_TYPE_1</vt:lpstr>
      <vt:lpstr>'G2 (302)'!TABLE_FACTOR_TYPE_1</vt:lpstr>
      <vt:lpstr>'G2_06 (306)'!TABLE_FACTOR_TYPE_1</vt:lpstr>
      <vt:lpstr>'G2_15 (310)'!TABLE_FACTOR_TYPE_1</vt:lpstr>
      <vt:lpstr>'H_87 (611)'!TABLE_FACTOR_TYPE_1</vt:lpstr>
      <vt:lpstr>'H1 (303)'!TABLE_FACTOR_TYPE_1</vt:lpstr>
      <vt:lpstr>'H1_06 (307)'!TABLE_FACTOR_TYPE_1</vt:lpstr>
      <vt:lpstr>'H1_15 (311)'!TABLE_FACTOR_TYPE_1</vt:lpstr>
      <vt:lpstr>'H2 (304)'!TABLE_FACTOR_TYPE_1</vt:lpstr>
      <vt:lpstr>'H2_06 (308)'!TABLE_FACTOR_TYPE_1</vt:lpstr>
      <vt:lpstr>'H2_15 (312)'!TABLE_FACTOR_TYPE_1</vt:lpstr>
      <vt:lpstr>'K (313)'!TABLE_FACTOR_TYPE_1</vt:lpstr>
      <vt:lpstr>'K_06 (325)'!TABLE_FACTOR_TYPE_1</vt:lpstr>
      <vt:lpstr>'K_15_65 (330)'!TABLE_FACTOR_TYPE_1</vt:lpstr>
      <vt:lpstr>'K_15_66 (331)'!TABLE_FACTOR_TYPE_1</vt:lpstr>
      <vt:lpstr>'K_15_67 (332)'!TABLE_FACTOR_TYPE_1</vt:lpstr>
      <vt:lpstr>'K_15_68 (333)'!TABLE_FACTOR_TYPE_1</vt:lpstr>
      <vt:lpstr>'M (229)'!TABLE_FACTOR_TYPE_1</vt:lpstr>
      <vt:lpstr>'N (314)'!TABLE_FACTOR_TYPE_1</vt:lpstr>
      <vt:lpstr>'NA1 (201)'!TABLE_FACTOR_TYPE_1</vt:lpstr>
      <vt:lpstr>'NA1_06 (207)'!TABLE_FACTOR_TYPE_1</vt:lpstr>
      <vt:lpstr>'NA1_15_65 (212)'!TABLE_FACTOR_TYPE_1</vt:lpstr>
      <vt:lpstr>'NA1_15_66 (213)'!TABLE_FACTOR_TYPE_1</vt:lpstr>
      <vt:lpstr>'NA1_15_67 (214)'!TABLE_FACTOR_TYPE_1</vt:lpstr>
      <vt:lpstr>'NA1_15_68 (215)'!TABLE_FACTOR_TYPE_1</vt:lpstr>
      <vt:lpstr>'NA2 (202)'!TABLE_FACTOR_TYPE_1</vt:lpstr>
      <vt:lpstr>'NA2_06 (208)'!TABLE_FACTOR_TYPE_1</vt:lpstr>
      <vt:lpstr>'NA2_15_65 (216)'!TABLE_FACTOR_TYPE_1</vt:lpstr>
      <vt:lpstr>'NA2_15_66 (217)'!TABLE_FACTOR_TYPE_1</vt:lpstr>
      <vt:lpstr>'NA2_15_67 (218)'!TABLE_FACTOR_TYPE_1</vt:lpstr>
      <vt:lpstr>'NA2_15_68 (219)'!TABLE_FACTOR_TYPE_1</vt:lpstr>
      <vt:lpstr>'NA3_06 (209)'!TABLE_FACTOR_TYPE_1</vt:lpstr>
      <vt:lpstr>'NF1 (203)'!TABLE_FACTOR_TYPE_1</vt:lpstr>
      <vt:lpstr>'NF1_06 (210)'!TABLE_FACTOR_TYPE_1</vt:lpstr>
      <vt:lpstr>'NF1_15 (220)'!TABLE_FACTOR_TYPE_1</vt:lpstr>
      <vt:lpstr>'NF2 (204)'!TABLE_FACTOR_TYPE_1</vt:lpstr>
      <vt:lpstr>'NF2_06 (211)'!TABLE_FACTOR_TYPE_1</vt:lpstr>
      <vt:lpstr>'NF2_15 (221)'!TABLE_FACTOR_TYPE_1</vt:lpstr>
      <vt:lpstr>'P (315)'!TABLE_FACTOR_TYPE_1</vt:lpstr>
      <vt:lpstr>'Q_15 (334)'!TABLE_FACTOR_TYPE_1</vt:lpstr>
      <vt:lpstr>'Q1 (316)'!TABLE_FACTOR_TYPE_1</vt:lpstr>
      <vt:lpstr>'Q1_06 (326)'!TABLE_FACTOR_TYPE_1</vt:lpstr>
      <vt:lpstr>'Q2 (317)'!TABLE_FACTOR_TYPE_1</vt:lpstr>
      <vt:lpstr>'Q2_06 (327)'!TABLE_FACTOR_TYPE_1</vt:lpstr>
      <vt:lpstr>'R (318)'!TABLE_FACTOR_TYPE_1</vt:lpstr>
      <vt:lpstr>'R_15 (335)'!TABLE_FACTOR_TYPE_1</vt:lpstr>
      <vt:lpstr>'R1_06 (328)'!TABLE_FACTOR_TYPE_1</vt:lpstr>
      <vt:lpstr>'R2_06 (329)'!TABLE_FACTOR_TYPE_1</vt:lpstr>
      <vt:lpstr>'S1 (319)'!TABLE_FACTOR_TYPE_1</vt:lpstr>
      <vt:lpstr>'S2 (320)'!TABLE_FACTOR_TYPE_1</vt:lpstr>
      <vt:lpstr>'S-AP (702)'!TABLE_FACTOR_TYPE_1</vt:lpstr>
      <vt:lpstr>'T1 (321)'!TABLE_FACTOR_TYPE_1</vt:lpstr>
      <vt:lpstr>'T2 (322)'!TABLE_FACTOR_TYPE_1</vt:lpstr>
      <vt:lpstr>'Table 1 (505)'!table_factor_type_1</vt:lpstr>
      <vt:lpstr>'Table 1 (508)'!TABLE_FACTOR_TYPE_1</vt:lpstr>
      <vt:lpstr>'Table 1A (505A)'!TABLE_FACTOR_TYPE_1</vt:lpstr>
      <vt:lpstr>'Table 2 (502)'!TABLE_FACTOR_TYPE_1</vt:lpstr>
      <vt:lpstr>'Table 2 (506)'!table_factor_type_1</vt:lpstr>
      <vt:lpstr>'Table 2 (509)'!TABLE_FACTOR_TYPE_1</vt:lpstr>
      <vt:lpstr>'Table 3 (503)'!TABLE_FACTOR_TYPE_1</vt:lpstr>
      <vt:lpstr>'Table 3 (507)'!table_factor_type_1</vt:lpstr>
      <vt:lpstr>'Table 4 (510)'!TABLE_FACTOR_TYPE_1</vt:lpstr>
      <vt:lpstr>'Table C (701)'!TABLE_FACTOR_TYPE_1</vt:lpstr>
      <vt:lpstr>'Table in Appendix A (504)'!TABLE_FACTOR_TYPE_1</vt:lpstr>
      <vt:lpstr>'Table1 (501)'!TABLE_FACTOR_TYPE_1</vt:lpstr>
      <vt:lpstr>'TVIN_15F (227)'!TABLE_FACTOR_TYPE_1</vt:lpstr>
      <vt:lpstr>'TVIN_15GMP (228)'!TABLE_FACTOR_TYPE_1</vt:lpstr>
      <vt:lpstr>'TVIN_15M (226)'!TABLE_FACTOR_TYPE_1</vt:lpstr>
      <vt:lpstr>'U1 (323)'!TABLE_FACTOR_TYPE_1</vt:lpstr>
      <vt:lpstr>'U2 (324)'!TABLE_FACTOR_TYPE_1</vt:lpstr>
      <vt:lpstr>'Table1 (501)'!TABLE_GENDER</vt:lpstr>
      <vt:lpstr>TABLE_GENDER</vt:lpstr>
      <vt:lpstr>'A (404)'!TABLE_GENDER_1</vt:lpstr>
      <vt:lpstr>'A_06 (612)'!TABLE_GENDER_1</vt:lpstr>
      <vt:lpstr>'A_15_65 (619)'!TABLE_GENDER_1</vt:lpstr>
      <vt:lpstr>'A_15_66 (620)'!TABLE_GENDER_1</vt:lpstr>
      <vt:lpstr>'A_15_67 (621)'!TABLE_GENDER_1</vt:lpstr>
      <vt:lpstr>'A_15_68 (622)'!TABLE_GENDER_1</vt:lpstr>
      <vt:lpstr>'A_87 (601)'!TABLE_GENDER_1</vt:lpstr>
      <vt:lpstr>'A1 (201C)'!TABLE_GENDER_1</vt:lpstr>
      <vt:lpstr>'A1 (401)'!TABLE_GENDER_1</vt:lpstr>
      <vt:lpstr>'A2 (402)'!TABLE_GENDER_1</vt:lpstr>
      <vt:lpstr>'B (403)'!TABLE_GENDER_1</vt:lpstr>
      <vt:lpstr>'B (405)'!TABLE_GENDER_1</vt:lpstr>
      <vt:lpstr>'B_06 (613)'!TABLE_GENDER_1</vt:lpstr>
      <vt:lpstr>'B_15 (623)'!TABLE_GENDER_1</vt:lpstr>
      <vt:lpstr>'B_87 (602)'!TABLE_GENDER_1</vt:lpstr>
      <vt:lpstr>'B-AP (703)'!TABLE_GENDER_1</vt:lpstr>
      <vt:lpstr>'C (406)'!TABLE_GENDER_1</vt:lpstr>
      <vt:lpstr>'C_06 (614)'!TABLE_GENDER_1</vt:lpstr>
      <vt:lpstr>'C_15 (624)'!TABLE_GENDER_1</vt:lpstr>
      <vt:lpstr>'C_87 (603)'!TABLE_GENDER_1</vt:lpstr>
      <vt:lpstr>'D_06 (615)'!TABLE_GENDER_1</vt:lpstr>
      <vt:lpstr>'D1 (205)'!TABLE_GENDER_1</vt:lpstr>
      <vt:lpstr>'D1_87 (604)'!TABLE_GENDER_1</vt:lpstr>
      <vt:lpstr>'D2 (206)'!TABLE_GENDER_1</vt:lpstr>
      <vt:lpstr>'D2_87 (605)'!TABLE_GENDER_1</vt:lpstr>
      <vt:lpstr>'E_06 (616)'!TABLE_GENDER_1</vt:lpstr>
      <vt:lpstr>'E1_87 (606)'!TABLE_GENDER_1</vt:lpstr>
      <vt:lpstr>'E2_87 (607)'!TABLE_GENDER_1</vt:lpstr>
      <vt:lpstr>'F_06 (617)'!TABLE_GENDER_1</vt:lpstr>
      <vt:lpstr>'F_15 (625)'!TABLE_GENDER_1</vt:lpstr>
      <vt:lpstr>'F1 (204C)'!TABLE_GENDER_1</vt:lpstr>
      <vt:lpstr>'F1_87 (608)'!TABLE_GENDER_1</vt:lpstr>
      <vt:lpstr>'F2_87 (609)'!TABLE_GENDER_1</vt:lpstr>
      <vt:lpstr>'G_06 (618)'!TABLE_GENDER_1</vt:lpstr>
      <vt:lpstr>'G_15 (626)'!TABLE_GENDER_1</vt:lpstr>
      <vt:lpstr>'G_87 (610)'!TABLE_GENDER_1</vt:lpstr>
      <vt:lpstr>'G1 (301)'!TABLE_GENDER_1</vt:lpstr>
      <vt:lpstr>'G1_06 (305)'!TABLE_GENDER_1</vt:lpstr>
      <vt:lpstr>'G1_15 (309)'!TABLE_GENDER_1</vt:lpstr>
      <vt:lpstr>'G2 (302)'!TABLE_GENDER_1</vt:lpstr>
      <vt:lpstr>'G2_06 (306)'!TABLE_GENDER_1</vt:lpstr>
      <vt:lpstr>'G2_15 (310)'!TABLE_GENDER_1</vt:lpstr>
      <vt:lpstr>'H_87 (611)'!TABLE_GENDER_1</vt:lpstr>
      <vt:lpstr>'H1 (303)'!TABLE_GENDER_1</vt:lpstr>
      <vt:lpstr>'H1_06 (307)'!TABLE_GENDER_1</vt:lpstr>
      <vt:lpstr>'H1_15 (311)'!TABLE_GENDER_1</vt:lpstr>
      <vt:lpstr>'H2 (304)'!TABLE_GENDER_1</vt:lpstr>
      <vt:lpstr>'H2_06 (308)'!TABLE_GENDER_1</vt:lpstr>
      <vt:lpstr>'H2_15 (312)'!TABLE_GENDER_1</vt:lpstr>
      <vt:lpstr>'K (313)'!TABLE_GENDER_1</vt:lpstr>
      <vt:lpstr>'K_06 (325)'!TABLE_GENDER_1</vt:lpstr>
      <vt:lpstr>'K_15_65 (330)'!TABLE_GENDER_1</vt:lpstr>
      <vt:lpstr>'K_15_66 (331)'!TABLE_GENDER_1</vt:lpstr>
      <vt:lpstr>'K_15_67 (332)'!TABLE_GENDER_1</vt:lpstr>
      <vt:lpstr>'K_15_68 (333)'!TABLE_GENDER_1</vt:lpstr>
      <vt:lpstr>'M (229)'!TABLE_GENDER_1</vt:lpstr>
      <vt:lpstr>'N (314)'!TABLE_GENDER_1</vt:lpstr>
      <vt:lpstr>'NA1 (201)'!TABLE_GENDER_1</vt:lpstr>
      <vt:lpstr>'NA1_06 (207)'!TABLE_GENDER_1</vt:lpstr>
      <vt:lpstr>'NA1_15_65 (212)'!TABLE_GENDER_1</vt:lpstr>
      <vt:lpstr>'NA1_15_66 (213)'!TABLE_GENDER_1</vt:lpstr>
      <vt:lpstr>'NA1_15_67 (214)'!TABLE_GENDER_1</vt:lpstr>
      <vt:lpstr>'NA1_15_68 (215)'!TABLE_GENDER_1</vt:lpstr>
      <vt:lpstr>'NA2 (202)'!TABLE_GENDER_1</vt:lpstr>
      <vt:lpstr>'NA2_06 (208)'!TABLE_GENDER_1</vt:lpstr>
      <vt:lpstr>'NA2_15_65 (216)'!TABLE_GENDER_1</vt:lpstr>
      <vt:lpstr>'NA2_15_66 (217)'!TABLE_GENDER_1</vt:lpstr>
      <vt:lpstr>'NA2_15_67 (218)'!TABLE_GENDER_1</vt:lpstr>
      <vt:lpstr>'NA2_15_68 (219)'!TABLE_GENDER_1</vt:lpstr>
      <vt:lpstr>'NA3_06 (209)'!TABLE_GENDER_1</vt:lpstr>
      <vt:lpstr>'NF1 (203)'!TABLE_GENDER_1</vt:lpstr>
      <vt:lpstr>'NF1_06 (210)'!TABLE_GENDER_1</vt:lpstr>
      <vt:lpstr>'NF1_15 (220)'!TABLE_GENDER_1</vt:lpstr>
      <vt:lpstr>'NF2 (204)'!TABLE_GENDER_1</vt:lpstr>
      <vt:lpstr>'NF2_06 (211)'!TABLE_GENDER_1</vt:lpstr>
      <vt:lpstr>'NF2_15 (221)'!TABLE_GENDER_1</vt:lpstr>
      <vt:lpstr>'P (315)'!TABLE_GENDER_1</vt:lpstr>
      <vt:lpstr>'Q_15 (334)'!TABLE_GENDER_1</vt:lpstr>
      <vt:lpstr>'Q1 (316)'!TABLE_GENDER_1</vt:lpstr>
      <vt:lpstr>'Q1_06 (326)'!TABLE_GENDER_1</vt:lpstr>
      <vt:lpstr>'Q2 (317)'!TABLE_GENDER_1</vt:lpstr>
      <vt:lpstr>'Q2_06 (327)'!TABLE_GENDER_1</vt:lpstr>
      <vt:lpstr>'R (318)'!TABLE_GENDER_1</vt:lpstr>
      <vt:lpstr>'R_15 (335)'!TABLE_GENDER_1</vt:lpstr>
      <vt:lpstr>'R1_06 (328)'!TABLE_GENDER_1</vt:lpstr>
      <vt:lpstr>'R2_06 (329)'!TABLE_GENDER_1</vt:lpstr>
      <vt:lpstr>'S1 (319)'!TABLE_GENDER_1</vt:lpstr>
      <vt:lpstr>'S2 (320)'!TABLE_GENDER_1</vt:lpstr>
      <vt:lpstr>'S-AP (702)'!TABLE_GENDER_1</vt:lpstr>
      <vt:lpstr>'T1 (321)'!TABLE_GENDER_1</vt:lpstr>
      <vt:lpstr>'T2 (322)'!TABLE_GENDER_1</vt:lpstr>
      <vt:lpstr>'Table 1 (505)'!table_gender_1</vt:lpstr>
      <vt:lpstr>'Table 1 (508)'!TABLE_GENDER_1</vt:lpstr>
      <vt:lpstr>'Table 1A (505A)'!TABLE_GENDER_1</vt:lpstr>
      <vt:lpstr>'Table 2 (502)'!TABLE_GENDER_1</vt:lpstr>
      <vt:lpstr>'Table 2 (506)'!table_gender_1</vt:lpstr>
      <vt:lpstr>'Table 2 (509)'!TABLE_GENDER_1</vt:lpstr>
      <vt:lpstr>'Table 3 (503)'!TABLE_GENDER_1</vt:lpstr>
      <vt:lpstr>'Table 3 (507)'!table_gender_1</vt:lpstr>
      <vt:lpstr>'Table 4 (510)'!TABLE_GENDER_1</vt:lpstr>
      <vt:lpstr>'Table C (701)'!TABLE_GENDER_1</vt:lpstr>
      <vt:lpstr>'Table in Appendix A (504)'!TABLE_GENDER_1</vt:lpstr>
      <vt:lpstr>'Table1 (501)'!TABLE_GENDER_1</vt:lpstr>
      <vt:lpstr>'TVIN_15F (227)'!TABLE_GENDER_1</vt:lpstr>
      <vt:lpstr>'TVIN_15GMP (228)'!TABLE_GENDER_1</vt:lpstr>
      <vt:lpstr>'TVIN_15M (226)'!TABLE_GENDER_1</vt:lpstr>
      <vt:lpstr>'U1 (323)'!TABLE_GENDER_1</vt:lpstr>
      <vt:lpstr>'U2 (324)'!TABLE_GENDER_1</vt:lpstr>
      <vt:lpstr>'Table1 (501)'!TABLE_INFO</vt:lpstr>
      <vt:lpstr>TABLE_INFO</vt:lpstr>
      <vt:lpstr>'A (404)'!TABLE_INFO_1</vt:lpstr>
      <vt:lpstr>'A_06 (612)'!TABLE_INFO_1</vt:lpstr>
      <vt:lpstr>'A_15_65 (619)'!TABLE_INFO_1</vt:lpstr>
      <vt:lpstr>'A_15_66 (620)'!TABLE_INFO_1</vt:lpstr>
      <vt:lpstr>'A_15_67 (621)'!TABLE_INFO_1</vt:lpstr>
      <vt:lpstr>'A_15_68 (622)'!TABLE_INFO_1</vt:lpstr>
      <vt:lpstr>'A_87 (601)'!TABLE_INFO_1</vt:lpstr>
      <vt:lpstr>'A1 (201C)'!TABLE_INFO_1</vt:lpstr>
      <vt:lpstr>'A1 (401)'!TABLE_INFO_1</vt:lpstr>
      <vt:lpstr>'A2 (402)'!TABLE_INFO_1</vt:lpstr>
      <vt:lpstr>'B (403)'!TABLE_INFO_1</vt:lpstr>
      <vt:lpstr>'B (405)'!TABLE_INFO_1</vt:lpstr>
      <vt:lpstr>'B_06 (613)'!TABLE_INFO_1</vt:lpstr>
      <vt:lpstr>'B_15 (623)'!TABLE_INFO_1</vt:lpstr>
      <vt:lpstr>'B_87 (602)'!TABLE_INFO_1</vt:lpstr>
      <vt:lpstr>'B-AP (703)'!TABLE_INFO_1</vt:lpstr>
      <vt:lpstr>'C (406)'!TABLE_INFO_1</vt:lpstr>
      <vt:lpstr>'C_06 (614)'!TABLE_INFO_1</vt:lpstr>
      <vt:lpstr>'C_15 (624)'!TABLE_INFO_1</vt:lpstr>
      <vt:lpstr>'C_87 (603)'!TABLE_INFO_1</vt:lpstr>
      <vt:lpstr>'D_06 (615)'!TABLE_INFO_1</vt:lpstr>
      <vt:lpstr>'D1 (205)'!TABLE_INFO_1</vt:lpstr>
      <vt:lpstr>'D1_87 (604)'!TABLE_INFO_1</vt:lpstr>
      <vt:lpstr>'D2 (206)'!TABLE_INFO_1</vt:lpstr>
      <vt:lpstr>'D2_87 (605)'!TABLE_INFO_1</vt:lpstr>
      <vt:lpstr>'E_06 (616)'!TABLE_INFO_1</vt:lpstr>
      <vt:lpstr>'E1_87 (606)'!TABLE_INFO_1</vt:lpstr>
      <vt:lpstr>'E2_87 (607)'!TABLE_INFO_1</vt:lpstr>
      <vt:lpstr>'F_06 (617)'!TABLE_INFO_1</vt:lpstr>
      <vt:lpstr>'F_15 (625)'!TABLE_INFO_1</vt:lpstr>
      <vt:lpstr>'F1 (204C)'!TABLE_INFO_1</vt:lpstr>
      <vt:lpstr>'F1_87 (608)'!TABLE_INFO_1</vt:lpstr>
      <vt:lpstr>'F2_87 (609)'!TABLE_INFO_1</vt:lpstr>
      <vt:lpstr>'G_06 (618)'!TABLE_INFO_1</vt:lpstr>
      <vt:lpstr>'G_15 (626)'!TABLE_INFO_1</vt:lpstr>
      <vt:lpstr>'G_87 (610)'!TABLE_INFO_1</vt:lpstr>
      <vt:lpstr>'G1 (301)'!TABLE_INFO_1</vt:lpstr>
      <vt:lpstr>'G1_06 (305)'!TABLE_INFO_1</vt:lpstr>
      <vt:lpstr>'G1_15 (309)'!TABLE_INFO_1</vt:lpstr>
      <vt:lpstr>'G2 (302)'!TABLE_INFO_1</vt:lpstr>
      <vt:lpstr>'G2_06 (306)'!TABLE_INFO_1</vt:lpstr>
      <vt:lpstr>'G2_15 (310)'!TABLE_INFO_1</vt:lpstr>
      <vt:lpstr>'H_87 (611)'!TABLE_INFO_1</vt:lpstr>
      <vt:lpstr>'H1 (303)'!TABLE_INFO_1</vt:lpstr>
      <vt:lpstr>'H1_06 (307)'!TABLE_INFO_1</vt:lpstr>
      <vt:lpstr>'H1_15 (311)'!TABLE_INFO_1</vt:lpstr>
      <vt:lpstr>'H2 (304)'!TABLE_INFO_1</vt:lpstr>
      <vt:lpstr>'H2_06 (308)'!TABLE_INFO_1</vt:lpstr>
      <vt:lpstr>'H2_15 (312)'!TABLE_INFO_1</vt:lpstr>
      <vt:lpstr>'K (313)'!TABLE_INFO_1</vt:lpstr>
      <vt:lpstr>'K_06 (325)'!TABLE_INFO_1</vt:lpstr>
      <vt:lpstr>'K_15_65 (330)'!TABLE_INFO_1</vt:lpstr>
      <vt:lpstr>'K_15_66 (331)'!TABLE_INFO_1</vt:lpstr>
      <vt:lpstr>'K_15_67 (332)'!TABLE_INFO_1</vt:lpstr>
      <vt:lpstr>'K_15_68 (333)'!TABLE_INFO_1</vt:lpstr>
      <vt:lpstr>'M (229)'!TABLE_INFO_1</vt:lpstr>
      <vt:lpstr>'N (314)'!TABLE_INFO_1</vt:lpstr>
      <vt:lpstr>'NA1 (201)'!TABLE_INFO_1</vt:lpstr>
      <vt:lpstr>'NA1_06 (207)'!TABLE_INFO_1</vt:lpstr>
      <vt:lpstr>'NA1_15_65 (212)'!TABLE_INFO_1</vt:lpstr>
      <vt:lpstr>'NA1_15_66 (213)'!TABLE_INFO_1</vt:lpstr>
      <vt:lpstr>'NA1_15_67 (214)'!TABLE_INFO_1</vt:lpstr>
      <vt:lpstr>'NA1_15_68 (215)'!TABLE_INFO_1</vt:lpstr>
      <vt:lpstr>'NA2 (202)'!TABLE_INFO_1</vt:lpstr>
      <vt:lpstr>'NA2_06 (208)'!TABLE_INFO_1</vt:lpstr>
      <vt:lpstr>'NA2_15_65 (216)'!TABLE_INFO_1</vt:lpstr>
      <vt:lpstr>'NA2_15_66 (217)'!TABLE_INFO_1</vt:lpstr>
      <vt:lpstr>'NA2_15_67 (218)'!TABLE_INFO_1</vt:lpstr>
      <vt:lpstr>'NA2_15_68 (219)'!TABLE_INFO_1</vt:lpstr>
      <vt:lpstr>'NA3_06 (209)'!TABLE_INFO_1</vt:lpstr>
      <vt:lpstr>'NF1 (203)'!TABLE_INFO_1</vt:lpstr>
      <vt:lpstr>'NF1_06 (210)'!TABLE_INFO_1</vt:lpstr>
      <vt:lpstr>'NF1_15 (220)'!TABLE_INFO_1</vt:lpstr>
      <vt:lpstr>'NF2 (204)'!TABLE_INFO_1</vt:lpstr>
      <vt:lpstr>'NF2_06 (211)'!TABLE_INFO_1</vt:lpstr>
      <vt:lpstr>'NF2_15 (221)'!TABLE_INFO_1</vt:lpstr>
      <vt:lpstr>'P (315)'!TABLE_INFO_1</vt:lpstr>
      <vt:lpstr>'Q_15 (334)'!TABLE_INFO_1</vt:lpstr>
      <vt:lpstr>'Q1 (316)'!TABLE_INFO_1</vt:lpstr>
      <vt:lpstr>'Q1_06 (326)'!TABLE_INFO_1</vt:lpstr>
      <vt:lpstr>'Q2 (317)'!TABLE_INFO_1</vt:lpstr>
      <vt:lpstr>'Q2_06 (327)'!TABLE_INFO_1</vt:lpstr>
      <vt:lpstr>'R (318)'!TABLE_INFO_1</vt:lpstr>
      <vt:lpstr>'R_15 (335)'!TABLE_INFO_1</vt:lpstr>
      <vt:lpstr>'R1_06 (328)'!TABLE_INFO_1</vt:lpstr>
      <vt:lpstr>'R2_06 (329)'!TABLE_INFO_1</vt:lpstr>
      <vt:lpstr>'S1 (319)'!TABLE_INFO_1</vt:lpstr>
      <vt:lpstr>'S2 (320)'!TABLE_INFO_1</vt:lpstr>
      <vt:lpstr>'S-AP (702)'!TABLE_INFO_1</vt:lpstr>
      <vt:lpstr>'T1 (321)'!TABLE_INFO_1</vt:lpstr>
      <vt:lpstr>'T2 (322)'!TABLE_INFO_1</vt:lpstr>
      <vt:lpstr>'Table 1 (505)'!table_info_1</vt:lpstr>
      <vt:lpstr>'Table 1 (508)'!TABLE_INFO_1</vt:lpstr>
      <vt:lpstr>'Table 1A (505A)'!TABLE_INFO_1</vt:lpstr>
      <vt:lpstr>'Table 2 (502)'!TABLE_INFO_1</vt:lpstr>
      <vt:lpstr>'Table 2 (506)'!table_info_1</vt:lpstr>
      <vt:lpstr>'Table 2 (509)'!TABLE_INFO_1</vt:lpstr>
      <vt:lpstr>'Table 3 (503)'!TABLE_INFO_1</vt:lpstr>
      <vt:lpstr>'Table 3 (507)'!table_info_1</vt:lpstr>
      <vt:lpstr>'Table 4 (510)'!TABLE_INFO_1</vt:lpstr>
      <vt:lpstr>'Table C (701)'!TABLE_INFO_1</vt:lpstr>
      <vt:lpstr>'Table in Appendix A (504)'!TABLE_INFO_1</vt:lpstr>
      <vt:lpstr>'Table1 (501)'!TABLE_INFO_1</vt:lpstr>
      <vt:lpstr>'TVIN_15F (227)'!TABLE_INFO_1</vt:lpstr>
      <vt:lpstr>'TVIN_15GMP (228)'!TABLE_INFO_1</vt:lpstr>
      <vt:lpstr>'TVIN_15M (226)'!TABLE_INFO_1</vt:lpstr>
      <vt:lpstr>'U1 (323)'!TABLE_INFO_1</vt:lpstr>
      <vt:lpstr>'U2 (324)'!TABLE_INFO_1</vt:lpstr>
      <vt:lpstr>'Table1 (501)'!TABLE_REFERENCE</vt:lpstr>
      <vt:lpstr>TABLE_REFERENCE</vt:lpstr>
      <vt:lpstr>'A (404)'!TABLE_REFERENCE_1</vt:lpstr>
      <vt:lpstr>'A_06 (612)'!TABLE_REFERENCE_1</vt:lpstr>
      <vt:lpstr>'A_15_65 (619)'!TABLE_REFERENCE_1</vt:lpstr>
      <vt:lpstr>'A_15_66 (620)'!TABLE_REFERENCE_1</vt:lpstr>
      <vt:lpstr>'A_15_67 (621)'!TABLE_REFERENCE_1</vt:lpstr>
      <vt:lpstr>'A_15_68 (622)'!TABLE_REFERENCE_1</vt:lpstr>
      <vt:lpstr>'A_87 (601)'!TABLE_REFERENCE_1</vt:lpstr>
      <vt:lpstr>'A1 (201C)'!TABLE_REFERENCE_1</vt:lpstr>
      <vt:lpstr>'A1 (401)'!TABLE_REFERENCE_1</vt:lpstr>
      <vt:lpstr>'A2 (402)'!TABLE_REFERENCE_1</vt:lpstr>
      <vt:lpstr>'B (403)'!TABLE_REFERENCE_1</vt:lpstr>
      <vt:lpstr>'B (405)'!TABLE_REFERENCE_1</vt:lpstr>
      <vt:lpstr>'B_06 (613)'!TABLE_REFERENCE_1</vt:lpstr>
      <vt:lpstr>'B_15 (623)'!TABLE_REFERENCE_1</vt:lpstr>
      <vt:lpstr>'B_87 (602)'!TABLE_REFERENCE_1</vt:lpstr>
      <vt:lpstr>'B-AP (703)'!TABLE_REFERENCE_1</vt:lpstr>
      <vt:lpstr>'C (406)'!TABLE_REFERENCE_1</vt:lpstr>
      <vt:lpstr>'C_06 (614)'!TABLE_REFERENCE_1</vt:lpstr>
      <vt:lpstr>'C_15 (624)'!TABLE_REFERENCE_1</vt:lpstr>
      <vt:lpstr>'C_87 (603)'!TABLE_REFERENCE_1</vt:lpstr>
      <vt:lpstr>'D_06 (615)'!TABLE_REFERENCE_1</vt:lpstr>
      <vt:lpstr>'D1 (205)'!TABLE_REFERENCE_1</vt:lpstr>
      <vt:lpstr>'D1_87 (604)'!TABLE_REFERENCE_1</vt:lpstr>
      <vt:lpstr>'D2 (206)'!TABLE_REFERENCE_1</vt:lpstr>
      <vt:lpstr>'D2_87 (605)'!TABLE_REFERENCE_1</vt:lpstr>
      <vt:lpstr>'E_06 (616)'!TABLE_REFERENCE_1</vt:lpstr>
      <vt:lpstr>'E1_87 (606)'!TABLE_REFERENCE_1</vt:lpstr>
      <vt:lpstr>'E2_87 (607)'!TABLE_REFERENCE_1</vt:lpstr>
      <vt:lpstr>'F_06 (617)'!TABLE_REFERENCE_1</vt:lpstr>
      <vt:lpstr>'F_15 (625)'!TABLE_REFERENCE_1</vt:lpstr>
      <vt:lpstr>'F1 (204C)'!TABLE_REFERENCE_1</vt:lpstr>
      <vt:lpstr>'F1_87 (608)'!TABLE_REFERENCE_1</vt:lpstr>
      <vt:lpstr>'F2_87 (609)'!TABLE_REFERENCE_1</vt:lpstr>
      <vt:lpstr>'G_06 (618)'!TABLE_REFERENCE_1</vt:lpstr>
      <vt:lpstr>'G_15 (626)'!TABLE_REFERENCE_1</vt:lpstr>
      <vt:lpstr>'G_87 (610)'!TABLE_REFERENCE_1</vt:lpstr>
      <vt:lpstr>'G1 (301)'!TABLE_REFERENCE_1</vt:lpstr>
      <vt:lpstr>'G1_06 (305)'!TABLE_REFERENCE_1</vt:lpstr>
      <vt:lpstr>'G1_15 (309)'!TABLE_REFERENCE_1</vt:lpstr>
      <vt:lpstr>'G2 (302)'!TABLE_REFERENCE_1</vt:lpstr>
      <vt:lpstr>'G2_06 (306)'!TABLE_REFERENCE_1</vt:lpstr>
      <vt:lpstr>'G2_15 (310)'!TABLE_REFERENCE_1</vt:lpstr>
      <vt:lpstr>'H_87 (611)'!TABLE_REFERENCE_1</vt:lpstr>
      <vt:lpstr>'H1 (303)'!TABLE_REFERENCE_1</vt:lpstr>
      <vt:lpstr>'H1_06 (307)'!TABLE_REFERENCE_1</vt:lpstr>
      <vt:lpstr>'H1_15 (311)'!TABLE_REFERENCE_1</vt:lpstr>
      <vt:lpstr>'H2 (304)'!TABLE_REFERENCE_1</vt:lpstr>
      <vt:lpstr>'H2_06 (308)'!TABLE_REFERENCE_1</vt:lpstr>
      <vt:lpstr>'H2_15 (312)'!TABLE_REFERENCE_1</vt:lpstr>
      <vt:lpstr>'K (313)'!TABLE_REFERENCE_1</vt:lpstr>
      <vt:lpstr>'K_06 (325)'!TABLE_REFERENCE_1</vt:lpstr>
      <vt:lpstr>'K_15_65 (330)'!TABLE_REFERENCE_1</vt:lpstr>
      <vt:lpstr>'K_15_66 (331)'!TABLE_REFERENCE_1</vt:lpstr>
      <vt:lpstr>'K_15_67 (332)'!TABLE_REFERENCE_1</vt:lpstr>
      <vt:lpstr>'K_15_68 (333)'!TABLE_REFERENCE_1</vt:lpstr>
      <vt:lpstr>'M (229)'!TABLE_REFERENCE_1</vt:lpstr>
      <vt:lpstr>'N (314)'!TABLE_REFERENCE_1</vt:lpstr>
      <vt:lpstr>'NA1 (201)'!TABLE_REFERENCE_1</vt:lpstr>
      <vt:lpstr>'NA1_06 (207)'!TABLE_REFERENCE_1</vt:lpstr>
      <vt:lpstr>'NA1_15_65 (212)'!TABLE_REFERENCE_1</vt:lpstr>
      <vt:lpstr>'NA1_15_66 (213)'!TABLE_REFERENCE_1</vt:lpstr>
      <vt:lpstr>'NA1_15_67 (214)'!TABLE_REFERENCE_1</vt:lpstr>
      <vt:lpstr>'NA1_15_68 (215)'!TABLE_REFERENCE_1</vt:lpstr>
      <vt:lpstr>'NA2 (202)'!TABLE_REFERENCE_1</vt:lpstr>
      <vt:lpstr>'NA2_06 (208)'!TABLE_REFERENCE_1</vt:lpstr>
      <vt:lpstr>'NA2_15_65 (216)'!TABLE_REFERENCE_1</vt:lpstr>
      <vt:lpstr>'NA2_15_66 (217)'!TABLE_REFERENCE_1</vt:lpstr>
      <vt:lpstr>'NA2_15_67 (218)'!TABLE_REFERENCE_1</vt:lpstr>
      <vt:lpstr>'NA2_15_68 (219)'!TABLE_REFERENCE_1</vt:lpstr>
      <vt:lpstr>'NA3_06 (209)'!TABLE_REFERENCE_1</vt:lpstr>
      <vt:lpstr>'NF1 (203)'!TABLE_REFERENCE_1</vt:lpstr>
      <vt:lpstr>'NF1_06 (210)'!TABLE_REFERENCE_1</vt:lpstr>
      <vt:lpstr>'NF1_15 (220)'!TABLE_REFERENCE_1</vt:lpstr>
      <vt:lpstr>'NF2 (204)'!TABLE_REFERENCE_1</vt:lpstr>
      <vt:lpstr>'NF2_06 (211)'!TABLE_REFERENCE_1</vt:lpstr>
      <vt:lpstr>'NF2_15 (221)'!TABLE_REFERENCE_1</vt:lpstr>
      <vt:lpstr>'P (315)'!TABLE_REFERENCE_1</vt:lpstr>
      <vt:lpstr>'Q_15 (334)'!TABLE_REFERENCE_1</vt:lpstr>
      <vt:lpstr>'Q1 (316)'!TABLE_REFERENCE_1</vt:lpstr>
      <vt:lpstr>'Q1_06 (326)'!TABLE_REFERENCE_1</vt:lpstr>
      <vt:lpstr>'Q2 (317)'!TABLE_REFERENCE_1</vt:lpstr>
      <vt:lpstr>'Q2_06 (327)'!TABLE_REFERENCE_1</vt:lpstr>
      <vt:lpstr>'R (318)'!TABLE_REFERENCE_1</vt:lpstr>
      <vt:lpstr>'R_15 (335)'!TABLE_REFERENCE_1</vt:lpstr>
      <vt:lpstr>'R1_06 (328)'!TABLE_REFERENCE_1</vt:lpstr>
      <vt:lpstr>'R2_06 (329)'!TABLE_REFERENCE_1</vt:lpstr>
      <vt:lpstr>'S1 (319)'!TABLE_REFERENCE_1</vt:lpstr>
      <vt:lpstr>'S2 (320)'!TABLE_REFERENCE_1</vt:lpstr>
      <vt:lpstr>'S-AP (702)'!TABLE_REFERENCE_1</vt:lpstr>
      <vt:lpstr>'T1 (321)'!TABLE_REFERENCE_1</vt:lpstr>
      <vt:lpstr>'T2 (322)'!TABLE_REFERENCE_1</vt:lpstr>
      <vt:lpstr>'Table 1 (505)'!table_reference_1</vt:lpstr>
      <vt:lpstr>'Table 1 (508)'!TABLE_REFERENCE_1</vt:lpstr>
      <vt:lpstr>'Table 1A (505A)'!TABLE_REFERENCE_1</vt:lpstr>
      <vt:lpstr>'Table 2 (502)'!TABLE_REFERENCE_1</vt:lpstr>
      <vt:lpstr>'Table 2 (506)'!table_reference_1</vt:lpstr>
      <vt:lpstr>'Table 2 (509)'!TABLE_REFERENCE_1</vt:lpstr>
      <vt:lpstr>'Table 3 (503)'!TABLE_REFERENCE_1</vt:lpstr>
      <vt:lpstr>'Table 3 (507)'!table_reference_1</vt:lpstr>
      <vt:lpstr>'Table 4 (510)'!TABLE_REFERENCE_1</vt:lpstr>
      <vt:lpstr>'Table C (701)'!TABLE_REFERENCE_1</vt:lpstr>
      <vt:lpstr>'Table in Appendix A (504)'!TABLE_REFERENCE_1</vt:lpstr>
      <vt:lpstr>'Table1 (501)'!TABLE_REFERENCE_1</vt:lpstr>
      <vt:lpstr>'TVIN_15F (227)'!TABLE_REFERENCE_1</vt:lpstr>
      <vt:lpstr>'TVIN_15GMP (228)'!TABLE_REFERENCE_1</vt:lpstr>
      <vt:lpstr>'TVIN_15M (226)'!TABLE_REFERENCE_1</vt:lpstr>
      <vt:lpstr>'U1 (323)'!TABLE_REFERENCE_1</vt:lpstr>
      <vt:lpstr>'U2 (324)'!TABLE_REFERENCE_1</vt:lpstr>
      <vt:lpstr>'Table1 (501)'!TABLE_REFERENCE_GUIDANCE</vt:lpstr>
      <vt:lpstr>TABLE_REFERENCE_GUIDANCE</vt:lpstr>
      <vt:lpstr>'A (404)'!TABLE_REFERENCE_GUIDANCE_1</vt:lpstr>
      <vt:lpstr>'A_06 (612)'!TABLE_REFERENCE_GUIDANCE_1</vt:lpstr>
      <vt:lpstr>'A_15_65 (619)'!TABLE_REFERENCE_GUIDANCE_1</vt:lpstr>
      <vt:lpstr>'A_15_66 (620)'!TABLE_REFERENCE_GUIDANCE_1</vt:lpstr>
      <vt:lpstr>'A_15_67 (621)'!TABLE_REFERENCE_GUIDANCE_1</vt:lpstr>
      <vt:lpstr>'A_15_68 (622)'!TABLE_REFERENCE_GUIDANCE_1</vt:lpstr>
      <vt:lpstr>'A_87 (601)'!TABLE_REFERENCE_GUIDANCE_1</vt:lpstr>
      <vt:lpstr>'A1 (201C)'!TABLE_REFERENCE_GUIDANCE_1</vt:lpstr>
      <vt:lpstr>'A1 (401)'!TABLE_REFERENCE_GUIDANCE_1</vt:lpstr>
      <vt:lpstr>'A2 (402)'!TABLE_REFERENCE_GUIDANCE_1</vt:lpstr>
      <vt:lpstr>'B (403)'!TABLE_REFERENCE_GUIDANCE_1</vt:lpstr>
      <vt:lpstr>'B (405)'!TABLE_REFERENCE_GUIDANCE_1</vt:lpstr>
      <vt:lpstr>'B_06 (613)'!TABLE_REFERENCE_GUIDANCE_1</vt:lpstr>
      <vt:lpstr>'B_15 (623)'!TABLE_REFERENCE_GUIDANCE_1</vt:lpstr>
      <vt:lpstr>'B_87 (602)'!TABLE_REFERENCE_GUIDANCE_1</vt:lpstr>
      <vt:lpstr>'B-AP (703)'!TABLE_REFERENCE_GUIDANCE_1</vt:lpstr>
      <vt:lpstr>'C (406)'!TABLE_REFERENCE_GUIDANCE_1</vt:lpstr>
      <vt:lpstr>'C_06 (614)'!TABLE_REFERENCE_GUIDANCE_1</vt:lpstr>
      <vt:lpstr>'C_15 (624)'!TABLE_REFERENCE_GUIDANCE_1</vt:lpstr>
      <vt:lpstr>'C_87 (603)'!TABLE_REFERENCE_GUIDANCE_1</vt:lpstr>
      <vt:lpstr>'D_06 (615)'!TABLE_REFERENCE_GUIDANCE_1</vt:lpstr>
      <vt:lpstr>'D1 (205)'!TABLE_REFERENCE_GUIDANCE_1</vt:lpstr>
      <vt:lpstr>'D1_87 (604)'!TABLE_REFERENCE_GUIDANCE_1</vt:lpstr>
      <vt:lpstr>'D2 (206)'!TABLE_REFERENCE_GUIDANCE_1</vt:lpstr>
      <vt:lpstr>'D2_87 (605)'!TABLE_REFERENCE_GUIDANCE_1</vt:lpstr>
      <vt:lpstr>'E_06 (616)'!TABLE_REFERENCE_GUIDANCE_1</vt:lpstr>
      <vt:lpstr>'E1_87 (606)'!TABLE_REFERENCE_GUIDANCE_1</vt:lpstr>
      <vt:lpstr>'E2_87 (607)'!TABLE_REFERENCE_GUIDANCE_1</vt:lpstr>
      <vt:lpstr>'F_06 (617)'!TABLE_REFERENCE_GUIDANCE_1</vt:lpstr>
      <vt:lpstr>'F_15 (625)'!TABLE_REFERENCE_GUIDANCE_1</vt:lpstr>
      <vt:lpstr>'F1 (204C)'!TABLE_REFERENCE_GUIDANCE_1</vt:lpstr>
      <vt:lpstr>'F1_87 (608)'!TABLE_REFERENCE_GUIDANCE_1</vt:lpstr>
      <vt:lpstr>'F2_87 (609)'!TABLE_REFERENCE_GUIDANCE_1</vt:lpstr>
      <vt:lpstr>'G_06 (618)'!TABLE_REFERENCE_GUIDANCE_1</vt:lpstr>
      <vt:lpstr>'G_15 (626)'!TABLE_REFERENCE_GUIDANCE_1</vt:lpstr>
      <vt:lpstr>'G_87 (610)'!TABLE_REFERENCE_GUIDANCE_1</vt:lpstr>
      <vt:lpstr>'G1 (301)'!TABLE_REFERENCE_GUIDANCE_1</vt:lpstr>
      <vt:lpstr>'G1_06 (305)'!TABLE_REFERENCE_GUIDANCE_1</vt:lpstr>
      <vt:lpstr>'G1_15 (309)'!TABLE_REFERENCE_GUIDANCE_1</vt:lpstr>
      <vt:lpstr>'G2 (302)'!TABLE_REFERENCE_GUIDANCE_1</vt:lpstr>
      <vt:lpstr>'G2_06 (306)'!TABLE_REFERENCE_GUIDANCE_1</vt:lpstr>
      <vt:lpstr>'G2_15 (310)'!TABLE_REFERENCE_GUIDANCE_1</vt:lpstr>
      <vt:lpstr>'H_87 (611)'!TABLE_REFERENCE_GUIDANCE_1</vt:lpstr>
      <vt:lpstr>'H1 (303)'!TABLE_REFERENCE_GUIDANCE_1</vt:lpstr>
      <vt:lpstr>'H1_06 (307)'!TABLE_REFERENCE_GUIDANCE_1</vt:lpstr>
      <vt:lpstr>'H1_15 (311)'!TABLE_REFERENCE_GUIDANCE_1</vt:lpstr>
      <vt:lpstr>'H2 (304)'!TABLE_REFERENCE_GUIDANCE_1</vt:lpstr>
      <vt:lpstr>'H2_06 (308)'!TABLE_REFERENCE_GUIDANCE_1</vt:lpstr>
      <vt:lpstr>'H2_15 (312)'!TABLE_REFERENCE_GUIDANCE_1</vt:lpstr>
      <vt:lpstr>'K (313)'!TABLE_REFERENCE_GUIDANCE_1</vt:lpstr>
      <vt:lpstr>'K_06 (325)'!TABLE_REFERENCE_GUIDANCE_1</vt:lpstr>
      <vt:lpstr>'K_15_65 (330)'!TABLE_REFERENCE_GUIDANCE_1</vt:lpstr>
      <vt:lpstr>'K_15_66 (331)'!TABLE_REFERENCE_GUIDANCE_1</vt:lpstr>
      <vt:lpstr>'K_15_67 (332)'!TABLE_REFERENCE_GUIDANCE_1</vt:lpstr>
      <vt:lpstr>'K_15_68 (333)'!TABLE_REFERENCE_GUIDANCE_1</vt:lpstr>
      <vt:lpstr>'M (229)'!TABLE_REFERENCE_GUIDANCE_1</vt:lpstr>
      <vt:lpstr>'N (314)'!TABLE_REFERENCE_GUIDANCE_1</vt:lpstr>
      <vt:lpstr>'NA1 (201)'!TABLE_REFERENCE_GUIDANCE_1</vt:lpstr>
      <vt:lpstr>'NA1_06 (207)'!TABLE_REFERENCE_GUIDANCE_1</vt:lpstr>
      <vt:lpstr>'NA1_15_65 (212)'!TABLE_REFERENCE_GUIDANCE_1</vt:lpstr>
      <vt:lpstr>'NA1_15_66 (213)'!TABLE_REFERENCE_GUIDANCE_1</vt:lpstr>
      <vt:lpstr>'NA1_15_67 (214)'!TABLE_REFERENCE_GUIDANCE_1</vt:lpstr>
      <vt:lpstr>'NA1_15_68 (215)'!TABLE_REFERENCE_GUIDANCE_1</vt:lpstr>
      <vt:lpstr>'NA2 (202)'!TABLE_REFERENCE_GUIDANCE_1</vt:lpstr>
      <vt:lpstr>'NA2_06 (208)'!TABLE_REFERENCE_GUIDANCE_1</vt:lpstr>
      <vt:lpstr>'NA2_15_65 (216)'!TABLE_REFERENCE_GUIDANCE_1</vt:lpstr>
      <vt:lpstr>'NA2_15_66 (217)'!TABLE_REFERENCE_GUIDANCE_1</vt:lpstr>
      <vt:lpstr>'NA2_15_67 (218)'!TABLE_REFERENCE_GUIDANCE_1</vt:lpstr>
      <vt:lpstr>'NA2_15_68 (219)'!TABLE_REFERENCE_GUIDANCE_1</vt:lpstr>
      <vt:lpstr>'NA3_06 (209)'!TABLE_REFERENCE_GUIDANCE_1</vt:lpstr>
      <vt:lpstr>'NF1 (203)'!TABLE_REFERENCE_GUIDANCE_1</vt:lpstr>
      <vt:lpstr>'NF1_06 (210)'!TABLE_REFERENCE_GUIDANCE_1</vt:lpstr>
      <vt:lpstr>'NF1_15 (220)'!TABLE_REFERENCE_GUIDANCE_1</vt:lpstr>
      <vt:lpstr>'NF2 (204)'!TABLE_REFERENCE_GUIDANCE_1</vt:lpstr>
      <vt:lpstr>'NF2_06 (211)'!TABLE_REFERENCE_GUIDANCE_1</vt:lpstr>
      <vt:lpstr>'NF2_15 (221)'!TABLE_REFERENCE_GUIDANCE_1</vt:lpstr>
      <vt:lpstr>'P (315)'!TABLE_REFERENCE_GUIDANCE_1</vt:lpstr>
      <vt:lpstr>'Q_15 (334)'!TABLE_REFERENCE_GUIDANCE_1</vt:lpstr>
      <vt:lpstr>'Q1 (316)'!TABLE_REFERENCE_GUIDANCE_1</vt:lpstr>
      <vt:lpstr>'Q1_06 (326)'!TABLE_REFERENCE_GUIDANCE_1</vt:lpstr>
      <vt:lpstr>'Q2 (317)'!TABLE_REFERENCE_GUIDANCE_1</vt:lpstr>
      <vt:lpstr>'Q2_06 (327)'!TABLE_REFERENCE_GUIDANCE_1</vt:lpstr>
      <vt:lpstr>'R (318)'!TABLE_REFERENCE_GUIDANCE_1</vt:lpstr>
      <vt:lpstr>'R_15 (335)'!TABLE_REFERENCE_GUIDANCE_1</vt:lpstr>
      <vt:lpstr>'R1_06 (328)'!TABLE_REFERENCE_GUIDANCE_1</vt:lpstr>
      <vt:lpstr>'R2_06 (329)'!TABLE_REFERENCE_GUIDANCE_1</vt:lpstr>
      <vt:lpstr>'S1 (319)'!TABLE_REFERENCE_GUIDANCE_1</vt:lpstr>
      <vt:lpstr>'S2 (320)'!TABLE_REFERENCE_GUIDANCE_1</vt:lpstr>
      <vt:lpstr>'S-AP (702)'!TABLE_REFERENCE_GUIDANCE_1</vt:lpstr>
      <vt:lpstr>'T1 (321)'!TABLE_REFERENCE_GUIDANCE_1</vt:lpstr>
      <vt:lpstr>'T2 (322)'!TABLE_REFERENCE_GUIDANCE_1</vt:lpstr>
      <vt:lpstr>'Table 1 (505)'!table_reference_guidance_1</vt:lpstr>
      <vt:lpstr>'Table 1 (508)'!TABLE_REFERENCE_GUIDANCE_1</vt:lpstr>
      <vt:lpstr>'Table 1A (505A)'!TABLE_REFERENCE_GUIDANCE_1</vt:lpstr>
      <vt:lpstr>'Table 2 (502)'!TABLE_REFERENCE_GUIDANCE_1</vt:lpstr>
      <vt:lpstr>'Table 2 (506)'!table_reference_guidance_1</vt:lpstr>
      <vt:lpstr>'Table 2 (509)'!TABLE_REFERENCE_GUIDANCE_1</vt:lpstr>
      <vt:lpstr>'Table 3 (503)'!TABLE_REFERENCE_GUIDANCE_1</vt:lpstr>
      <vt:lpstr>'Table 3 (507)'!table_reference_guidance_1</vt:lpstr>
      <vt:lpstr>'Table 4 (510)'!TABLE_REFERENCE_GUIDANCE_1</vt:lpstr>
      <vt:lpstr>'Table C (701)'!TABLE_REFERENCE_GUIDANCE_1</vt:lpstr>
      <vt:lpstr>'Table in Appendix A (504)'!TABLE_REFERENCE_GUIDANCE_1</vt:lpstr>
      <vt:lpstr>'Table1 (501)'!TABLE_REFERENCE_GUIDANCE_1</vt:lpstr>
      <vt:lpstr>'TVIN_15F (227)'!TABLE_REFERENCE_GUIDANCE_1</vt:lpstr>
      <vt:lpstr>'TVIN_15GMP (228)'!TABLE_REFERENCE_GUIDANCE_1</vt:lpstr>
      <vt:lpstr>'TVIN_15M (226)'!TABLE_REFERENCE_GUIDANCE_1</vt:lpstr>
      <vt:lpstr>'U1 (323)'!TABLE_REFERENCE_GUIDANCE_1</vt:lpstr>
      <vt:lpstr>'U2 (324)'!TABLE_REFERENCE_GUIDANCE_1</vt:lpstr>
      <vt:lpstr>'Table1 (501)'!TABLE_RELATED</vt:lpstr>
      <vt:lpstr>TABLE_RELATED</vt:lpstr>
      <vt:lpstr>'A (404)'!TABLE_RELATED_1</vt:lpstr>
      <vt:lpstr>'A_06 (612)'!TABLE_RELATED_1</vt:lpstr>
      <vt:lpstr>'A_15_65 (619)'!TABLE_RELATED_1</vt:lpstr>
      <vt:lpstr>'A_15_66 (620)'!TABLE_RELATED_1</vt:lpstr>
      <vt:lpstr>'A_15_67 (621)'!TABLE_RELATED_1</vt:lpstr>
      <vt:lpstr>'A_15_68 (622)'!TABLE_RELATED_1</vt:lpstr>
      <vt:lpstr>'A_87 (601)'!TABLE_RELATED_1</vt:lpstr>
      <vt:lpstr>'A1 (201C)'!TABLE_RELATED_1</vt:lpstr>
      <vt:lpstr>'A1 (401)'!TABLE_RELATED_1</vt:lpstr>
      <vt:lpstr>'A2 (402)'!TABLE_RELATED_1</vt:lpstr>
      <vt:lpstr>'B (403)'!TABLE_RELATED_1</vt:lpstr>
      <vt:lpstr>'B (405)'!TABLE_RELATED_1</vt:lpstr>
      <vt:lpstr>'B_06 (613)'!TABLE_RELATED_1</vt:lpstr>
      <vt:lpstr>'B_15 (623)'!TABLE_RELATED_1</vt:lpstr>
      <vt:lpstr>'B_87 (602)'!TABLE_RELATED_1</vt:lpstr>
      <vt:lpstr>'B-AP (703)'!TABLE_RELATED_1</vt:lpstr>
      <vt:lpstr>'C (406)'!TABLE_RELATED_1</vt:lpstr>
      <vt:lpstr>'C_06 (614)'!TABLE_RELATED_1</vt:lpstr>
      <vt:lpstr>'C_15 (624)'!TABLE_RELATED_1</vt:lpstr>
      <vt:lpstr>'C_87 (603)'!TABLE_RELATED_1</vt:lpstr>
      <vt:lpstr>'D_06 (615)'!TABLE_RELATED_1</vt:lpstr>
      <vt:lpstr>'D1 (205)'!TABLE_RELATED_1</vt:lpstr>
      <vt:lpstr>'D1_87 (604)'!TABLE_RELATED_1</vt:lpstr>
      <vt:lpstr>'D2 (206)'!TABLE_RELATED_1</vt:lpstr>
      <vt:lpstr>'D2_87 (605)'!TABLE_RELATED_1</vt:lpstr>
      <vt:lpstr>'E_06 (616)'!TABLE_RELATED_1</vt:lpstr>
      <vt:lpstr>'E1_87 (606)'!TABLE_RELATED_1</vt:lpstr>
      <vt:lpstr>'E2_87 (607)'!TABLE_RELATED_1</vt:lpstr>
      <vt:lpstr>'F_06 (617)'!TABLE_RELATED_1</vt:lpstr>
      <vt:lpstr>'F_15 (625)'!TABLE_RELATED_1</vt:lpstr>
      <vt:lpstr>'F1 (204C)'!TABLE_RELATED_1</vt:lpstr>
      <vt:lpstr>'F1_87 (608)'!TABLE_RELATED_1</vt:lpstr>
      <vt:lpstr>'F2_87 (609)'!TABLE_RELATED_1</vt:lpstr>
      <vt:lpstr>'G_06 (618)'!TABLE_RELATED_1</vt:lpstr>
      <vt:lpstr>'G_15 (626)'!TABLE_RELATED_1</vt:lpstr>
      <vt:lpstr>'G_87 (610)'!TABLE_RELATED_1</vt:lpstr>
      <vt:lpstr>'G1 (301)'!TABLE_RELATED_1</vt:lpstr>
      <vt:lpstr>'G1_06 (305)'!TABLE_RELATED_1</vt:lpstr>
      <vt:lpstr>'G1_15 (309)'!TABLE_RELATED_1</vt:lpstr>
      <vt:lpstr>'G2 (302)'!TABLE_RELATED_1</vt:lpstr>
      <vt:lpstr>'G2_06 (306)'!TABLE_RELATED_1</vt:lpstr>
      <vt:lpstr>'G2_15 (310)'!TABLE_RELATED_1</vt:lpstr>
      <vt:lpstr>'H_87 (611)'!TABLE_RELATED_1</vt:lpstr>
      <vt:lpstr>'H1 (303)'!TABLE_RELATED_1</vt:lpstr>
      <vt:lpstr>'H1_06 (307)'!TABLE_RELATED_1</vt:lpstr>
      <vt:lpstr>'H1_15 (311)'!TABLE_RELATED_1</vt:lpstr>
      <vt:lpstr>'H2 (304)'!TABLE_RELATED_1</vt:lpstr>
      <vt:lpstr>'H2_06 (308)'!TABLE_RELATED_1</vt:lpstr>
      <vt:lpstr>'H2_15 (312)'!TABLE_RELATED_1</vt:lpstr>
      <vt:lpstr>'K (313)'!TABLE_RELATED_1</vt:lpstr>
      <vt:lpstr>'K_06 (325)'!TABLE_RELATED_1</vt:lpstr>
      <vt:lpstr>'K_15_65 (330)'!TABLE_RELATED_1</vt:lpstr>
      <vt:lpstr>'K_15_66 (331)'!TABLE_RELATED_1</vt:lpstr>
      <vt:lpstr>'K_15_67 (332)'!TABLE_RELATED_1</vt:lpstr>
      <vt:lpstr>'K_15_68 (333)'!TABLE_RELATED_1</vt:lpstr>
      <vt:lpstr>'M (229)'!TABLE_RELATED_1</vt:lpstr>
      <vt:lpstr>'N (314)'!TABLE_RELATED_1</vt:lpstr>
      <vt:lpstr>'NA1 (201)'!TABLE_RELATED_1</vt:lpstr>
      <vt:lpstr>'NA1_06 (207)'!TABLE_RELATED_1</vt:lpstr>
      <vt:lpstr>'NA1_15_65 (212)'!TABLE_RELATED_1</vt:lpstr>
      <vt:lpstr>'NA1_15_66 (213)'!TABLE_RELATED_1</vt:lpstr>
      <vt:lpstr>'NA1_15_67 (214)'!TABLE_RELATED_1</vt:lpstr>
      <vt:lpstr>'NA1_15_68 (215)'!TABLE_RELATED_1</vt:lpstr>
      <vt:lpstr>'NA2 (202)'!TABLE_RELATED_1</vt:lpstr>
      <vt:lpstr>'NA2_06 (208)'!TABLE_RELATED_1</vt:lpstr>
      <vt:lpstr>'NA2_15_65 (216)'!TABLE_RELATED_1</vt:lpstr>
      <vt:lpstr>'NA2_15_66 (217)'!TABLE_RELATED_1</vt:lpstr>
      <vt:lpstr>'NA2_15_67 (218)'!TABLE_RELATED_1</vt:lpstr>
      <vt:lpstr>'NA2_15_68 (219)'!TABLE_RELATED_1</vt:lpstr>
      <vt:lpstr>'NA3_06 (209)'!TABLE_RELATED_1</vt:lpstr>
      <vt:lpstr>'NF1 (203)'!TABLE_RELATED_1</vt:lpstr>
      <vt:lpstr>'NF1_06 (210)'!TABLE_RELATED_1</vt:lpstr>
      <vt:lpstr>'NF1_15 (220)'!TABLE_RELATED_1</vt:lpstr>
      <vt:lpstr>'NF2 (204)'!TABLE_RELATED_1</vt:lpstr>
      <vt:lpstr>'NF2_06 (211)'!TABLE_RELATED_1</vt:lpstr>
      <vt:lpstr>'NF2_15 (221)'!TABLE_RELATED_1</vt:lpstr>
      <vt:lpstr>'P (315)'!TABLE_RELATED_1</vt:lpstr>
      <vt:lpstr>'Q_15 (334)'!TABLE_RELATED_1</vt:lpstr>
      <vt:lpstr>'Q1 (316)'!TABLE_RELATED_1</vt:lpstr>
      <vt:lpstr>'Q1_06 (326)'!TABLE_RELATED_1</vt:lpstr>
      <vt:lpstr>'Q2 (317)'!TABLE_RELATED_1</vt:lpstr>
      <vt:lpstr>'Q2_06 (327)'!TABLE_RELATED_1</vt:lpstr>
      <vt:lpstr>'R (318)'!TABLE_RELATED_1</vt:lpstr>
      <vt:lpstr>'R_15 (335)'!TABLE_RELATED_1</vt:lpstr>
      <vt:lpstr>'R1_06 (328)'!TABLE_RELATED_1</vt:lpstr>
      <vt:lpstr>'R2_06 (329)'!TABLE_RELATED_1</vt:lpstr>
      <vt:lpstr>'S1 (319)'!TABLE_RELATED_1</vt:lpstr>
      <vt:lpstr>'S2 (320)'!TABLE_RELATED_1</vt:lpstr>
      <vt:lpstr>'S-AP (702)'!TABLE_RELATED_1</vt:lpstr>
      <vt:lpstr>'T1 (321)'!TABLE_RELATED_1</vt:lpstr>
      <vt:lpstr>'T2 (322)'!TABLE_RELATED_1</vt:lpstr>
      <vt:lpstr>'Table 1 (505)'!table_related_1</vt:lpstr>
      <vt:lpstr>'Table 1 (508)'!TABLE_RELATED_1</vt:lpstr>
      <vt:lpstr>'Table 1A (505A)'!TABLE_RELATED_1</vt:lpstr>
      <vt:lpstr>'Table 2 (502)'!TABLE_RELATED_1</vt:lpstr>
      <vt:lpstr>'Table 2 (506)'!table_related_1</vt:lpstr>
      <vt:lpstr>'Table 2 (509)'!TABLE_RELATED_1</vt:lpstr>
      <vt:lpstr>'Table 3 (503)'!TABLE_RELATED_1</vt:lpstr>
      <vt:lpstr>'Table 3 (507)'!table_related_1</vt:lpstr>
      <vt:lpstr>'Table 4 (510)'!TABLE_RELATED_1</vt:lpstr>
      <vt:lpstr>'Table C (701)'!TABLE_RELATED_1</vt:lpstr>
      <vt:lpstr>'Table in Appendix A (504)'!TABLE_RELATED_1</vt:lpstr>
      <vt:lpstr>'Table1 (501)'!TABLE_RELATED_1</vt:lpstr>
      <vt:lpstr>'TVIN_15F (227)'!TABLE_RELATED_1</vt:lpstr>
      <vt:lpstr>'TVIN_15GMP (228)'!TABLE_RELATED_1</vt:lpstr>
      <vt:lpstr>'TVIN_15M (226)'!TABLE_RELATED_1</vt:lpstr>
      <vt:lpstr>'U1 (323)'!TABLE_RELATED_1</vt:lpstr>
      <vt:lpstr>'U2 (324)'!TABLE_RELATED_1</vt:lpstr>
      <vt:lpstr>'Table1 (501)'!TABLE_SECTION</vt:lpstr>
      <vt:lpstr>TABLE_SECTION</vt:lpstr>
      <vt:lpstr>'A (404)'!TABLE_SECTION_1</vt:lpstr>
      <vt:lpstr>'A_06 (612)'!TABLE_SECTION_1</vt:lpstr>
      <vt:lpstr>'A_15_65 (619)'!TABLE_SECTION_1</vt:lpstr>
      <vt:lpstr>'A_15_66 (620)'!TABLE_SECTION_1</vt:lpstr>
      <vt:lpstr>'A_15_67 (621)'!TABLE_SECTION_1</vt:lpstr>
      <vt:lpstr>'A_15_68 (622)'!TABLE_SECTION_1</vt:lpstr>
      <vt:lpstr>'A_87 (601)'!TABLE_SECTION_1</vt:lpstr>
      <vt:lpstr>'A1 (201C)'!TABLE_SECTION_1</vt:lpstr>
      <vt:lpstr>'A1 (401)'!TABLE_SECTION_1</vt:lpstr>
      <vt:lpstr>'A2 (402)'!TABLE_SECTION_1</vt:lpstr>
      <vt:lpstr>'B (403)'!TABLE_SECTION_1</vt:lpstr>
      <vt:lpstr>'B (405)'!TABLE_SECTION_1</vt:lpstr>
      <vt:lpstr>'B_06 (613)'!TABLE_SECTION_1</vt:lpstr>
      <vt:lpstr>'B_15 (623)'!TABLE_SECTION_1</vt:lpstr>
      <vt:lpstr>'B_87 (602)'!TABLE_SECTION_1</vt:lpstr>
      <vt:lpstr>'B-AP (703)'!TABLE_SECTION_1</vt:lpstr>
      <vt:lpstr>'C (406)'!TABLE_SECTION_1</vt:lpstr>
      <vt:lpstr>'C_06 (614)'!TABLE_SECTION_1</vt:lpstr>
      <vt:lpstr>'C_15 (624)'!TABLE_SECTION_1</vt:lpstr>
      <vt:lpstr>'C_87 (603)'!TABLE_SECTION_1</vt:lpstr>
      <vt:lpstr>'D_06 (615)'!TABLE_SECTION_1</vt:lpstr>
      <vt:lpstr>'D1 (205)'!TABLE_SECTION_1</vt:lpstr>
      <vt:lpstr>'D1_87 (604)'!TABLE_SECTION_1</vt:lpstr>
      <vt:lpstr>'D2 (206)'!TABLE_SECTION_1</vt:lpstr>
      <vt:lpstr>'D2_87 (605)'!TABLE_SECTION_1</vt:lpstr>
      <vt:lpstr>'E_06 (616)'!TABLE_SECTION_1</vt:lpstr>
      <vt:lpstr>'E1_87 (606)'!TABLE_SECTION_1</vt:lpstr>
      <vt:lpstr>'E2_87 (607)'!TABLE_SECTION_1</vt:lpstr>
      <vt:lpstr>'F_06 (617)'!TABLE_SECTION_1</vt:lpstr>
      <vt:lpstr>'F_15 (625)'!TABLE_SECTION_1</vt:lpstr>
      <vt:lpstr>'F1 (204C)'!TABLE_SECTION_1</vt:lpstr>
      <vt:lpstr>'F1_87 (608)'!TABLE_SECTION_1</vt:lpstr>
      <vt:lpstr>'F2_87 (609)'!TABLE_SECTION_1</vt:lpstr>
      <vt:lpstr>'G_06 (618)'!TABLE_SECTION_1</vt:lpstr>
      <vt:lpstr>'G_15 (626)'!TABLE_SECTION_1</vt:lpstr>
      <vt:lpstr>'G_87 (610)'!TABLE_SECTION_1</vt:lpstr>
      <vt:lpstr>'G1 (301)'!TABLE_SECTION_1</vt:lpstr>
      <vt:lpstr>'G1_06 (305)'!TABLE_SECTION_1</vt:lpstr>
      <vt:lpstr>'G1_15 (309)'!TABLE_SECTION_1</vt:lpstr>
      <vt:lpstr>'G2 (302)'!TABLE_SECTION_1</vt:lpstr>
      <vt:lpstr>'G2_06 (306)'!TABLE_SECTION_1</vt:lpstr>
      <vt:lpstr>'G2_15 (310)'!TABLE_SECTION_1</vt:lpstr>
      <vt:lpstr>'H_87 (611)'!TABLE_SECTION_1</vt:lpstr>
      <vt:lpstr>'H1 (303)'!TABLE_SECTION_1</vt:lpstr>
      <vt:lpstr>'H1_06 (307)'!TABLE_SECTION_1</vt:lpstr>
      <vt:lpstr>'H1_15 (311)'!TABLE_SECTION_1</vt:lpstr>
      <vt:lpstr>'H2 (304)'!TABLE_SECTION_1</vt:lpstr>
      <vt:lpstr>'H2_06 (308)'!TABLE_SECTION_1</vt:lpstr>
      <vt:lpstr>'H2_15 (312)'!TABLE_SECTION_1</vt:lpstr>
      <vt:lpstr>'K (313)'!TABLE_SECTION_1</vt:lpstr>
      <vt:lpstr>'K_06 (325)'!TABLE_SECTION_1</vt:lpstr>
      <vt:lpstr>'K_15_65 (330)'!TABLE_SECTION_1</vt:lpstr>
      <vt:lpstr>'K_15_66 (331)'!TABLE_SECTION_1</vt:lpstr>
      <vt:lpstr>'K_15_67 (332)'!TABLE_SECTION_1</vt:lpstr>
      <vt:lpstr>'K_15_68 (333)'!TABLE_SECTION_1</vt:lpstr>
      <vt:lpstr>'M (229)'!TABLE_SECTION_1</vt:lpstr>
      <vt:lpstr>'N (314)'!TABLE_SECTION_1</vt:lpstr>
      <vt:lpstr>'NA1 (201)'!TABLE_SECTION_1</vt:lpstr>
      <vt:lpstr>'NA1_06 (207)'!TABLE_SECTION_1</vt:lpstr>
      <vt:lpstr>'NA1_15_65 (212)'!TABLE_SECTION_1</vt:lpstr>
      <vt:lpstr>'NA1_15_66 (213)'!TABLE_SECTION_1</vt:lpstr>
      <vt:lpstr>'NA1_15_67 (214)'!TABLE_SECTION_1</vt:lpstr>
      <vt:lpstr>'NA1_15_68 (215)'!TABLE_SECTION_1</vt:lpstr>
      <vt:lpstr>'NA2 (202)'!TABLE_SECTION_1</vt:lpstr>
      <vt:lpstr>'NA2_06 (208)'!TABLE_SECTION_1</vt:lpstr>
      <vt:lpstr>'NA2_15_65 (216)'!TABLE_SECTION_1</vt:lpstr>
      <vt:lpstr>'NA2_15_66 (217)'!TABLE_SECTION_1</vt:lpstr>
      <vt:lpstr>'NA2_15_67 (218)'!TABLE_SECTION_1</vt:lpstr>
      <vt:lpstr>'NA2_15_68 (219)'!TABLE_SECTION_1</vt:lpstr>
      <vt:lpstr>'NA3_06 (209)'!TABLE_SECTION_1</vt:lpstr>
      <vt:lpstr>'NF1 (203)'!TABLE_SECTION_1</vt:lpstr>
      <vt:lpstr>'NF1_06 (210)'!TABLE_SECTION_1</vt:lpstr>
      <vt:lpstr>'NF1_15 (220)'!TABLE_SECTION_1</vt:lpstr>
      <vt:lpstr>'NF2 (204)'!TABLE_SECTION_1</vt:lpstr>
      <vt:lpstr>'NF2_06 (211)'!TABLE_SECTION_1</vt:lpstr>
      <vt:lpstr>'NF2_15 (221)'!TABLE_SECTION_1</vt:lpstr>
      <vt:lpstr>'P (315)'!TABLE_SECTION_1</vt:lpstr>
      <vt:lpstr>'Q_15 (334)'!TABLE_SECTION_1</vt:lpstr>
      <vt:lpstr>'Q1 (316)'!TABLE_SECTION_1</vt:lpstr>
      <vt:lpstr>'Q1_06 (326)'!TABLE_SECTION_1</vt:lpstr>
      <vt:lpstr>'Q2 (317)'!TABLE_SECTION_1</vt:lpstr>
      <vt:lpstr>'Q2_06 (327)'!TABLE_SECTION_1</vt:lpstr>
      <vt:lpstr>'R (318)'!TABLE_SECTION_1</vt:lpstr>
      <vt:lpstr>'R_15 (335)'!TABLE_SECTION_1</vt:lpstr>
      <vt:lpstr>'R1_06 (328)'!TABLE_SECTION_1</vt:lpstr>
      <vt:lpstr>'R2_06 (329)'!TABLE_SECTION_1</vt:lpstr>
      <vt:lpstr>'S1 (319)'!TABLE_SECTION_1</vt:lpstr>
      <vt:lpstr>'S2 (320)'!TABLE_SECTION_1</vt:lpstr>
      <vt:lpstr>'S-AP (702)'!TABLE_SECTION_1</vt:lpstr>
      <vt:lpstr>'T1 (321)'!TABLE_SECTION_1</vt:lpstr>
      <vt:lpstr>'T2 (322)'!TABLE_SECTION_1</vt:lpstr>
      <vt:lpstr>'Table 1 (505)'!table_section_1</vt:lpstr>
      <vt:lpstr>'Table 1 (508)'!TABLE_SECTION_1</vt:lpstr>
      <vt:lpstr>'Table 1A (505A)'!TABLE_SECTION_1</vt:lpstr>
      <vt:lpstr>'Table 2 (502)'!TABLE_SECTION_1</vt:lpstr>
      <vt:lpstr>'Table 2 (506)'!table_section_1</vt:lpstr>
      <vt:lpstr>'Table 2 (509)'!TABLE_SECTION_1</vt:lpstr>
      <vt:lpstr>'Table 3 (503)'!TABLE_SECTION_1</vt:lpstr>
      <vt:lpstr>'Table 3 (507)'!table_section_1</vt:lpstr>
      <vt:lpstr>'Table 4 (510)'!TABLE_SECTION_1</vt:lpstr>
      <vt:lpstr>'Table C (701)'!TABLE_SECTION_1</vt:lpstr>
      <vt:lpstr>'Table in Appendix A (504)'!TABLE_SECTION_1</vt:lpstr>
      <vt:lpstr>'Table1 (501)'!TABLE_SECTION_1</vt:lpstr>
      <vt:lpstr>'TVIN_15F (227)'!TABLE_SECTION_1</vt:lpstr>
      <vt:lpstr>'TVIN_15GMP (228)'!TABLE_SECTION_1</vt:lpstr>
      <vt:lpstr>'TVIN_15M (226)'!TABLE_SECTION_1</vt:lpstr>
      <vt:lpstr>'U1 (323)'!TABLE_SECTION_1</vt:lpstr>
      <vt:lpstr>'U2 (324)'!TABLE_SECTION_1</vt:lpstr>
      <vt:lpstr>'B-AP (703)'!TABLE_SECTION_NUMBER</vt:lpstr>
      <vt:lpstr>'Table1 (501)'!TABLE_SECTION_NUMBER</vt:lpstr>
      <vt:lpstr>TABLE_SECTION_NUMBER</vt:lpstr>
      <vt:lpstr>'A (404)'!TABLE_SECTION_NUMBER_1</vt:lpstr>
      <vt:lpstr>'A_06 (612)'!TABLE_SECTION_NUMBER_1</vt:lpstr>
      <vt:lpstr>'A_15_65 (619)'!TABLE_SECTION_NUMBER_1</vt:lpstr>
      <vt:lpstr>'A_15_66 (620)'!TABLE_SECTION_NUMBER_1</vt:lpstr>
      <vt:lpstr>'A_15_67 (621)'!TABLE_SECTION_NUMBER_1</vt:lpstr>
      <vt:lpstr>'A_15_68 (622)'!TABLE_SECTION_NUMBER_1</vt:lpstr>
      <vt:lpstr>'A_87 (601)'!TABLE_SECTION_NUMBER_1</vt:lpstr>
      <vt:lpstr>'A1 (201C)'!TABLE_SECTION_NUMBER_1</vt:lpstr>
      <vt:lpstr>'A1 (401)'!TABLE_SECTION_NUMBER_1</vt:lpstr>
      <vt:lpstr>'A2 (402)'!TABLE_SECTION_NUMBER_1</vt:lpstr>
      <vt:lpstr>'B (403)'!TABLE_SECTION_NUMBER_1</vt:lpstr>
      <vt:lpstr>'B (405)'!TABLE_SECTION_NUMBER_1</vt:lpstr>
      <vt:lpstr>'B_06 (613)'!TABLE_SECTION_NUMBER_1</vt:lpstr>
      <vt:lpstr>'B_15 (623)'!TABLE_SECTION_NUMBER_1</vt:lpstr>
      <vt:lpstr>'B_87 (602)'!TABLE_SECTION_NUMBER_1</vt:lpstr>
      <vt:lpstr>'B-AP (703)'!TABLE_SECTION_NUMBER_1</vt:lpstr>
      <vt:lpstr>'C (406)'!TABLE_SECTION_NUMBER_1</vt:lpstr>
      <vt:lpstr>'C_06 (614)'!TABLE_SECTION_NUMBER_1</vt:lpstr>
      <vt:lpstr>'C_15 (624)'!TABLE_SECTION_NUMBER_1</vt:lpstr>
      <vt:lpstr>'C_87 (603)'!TABLE_SECTION_NUMBER_1</vt:lpstr>
      <vt:lpstr>'D_06 (615)'!TABLE_SECTION_NUMBER_1</vt:lpstr>
      <vt:lpstr>'D1 (205)'!TABLE_SECTION_NUMBER_1</vt:lpstr>
      <vt:lpstr>'D1_87 (604)'!TABLE_SECTION_NUMBER_1</vt:lpstr>
      <vt:lpstr>'D2 (206)'!TABLE_SECTION_NUMBER_1</vt:lpstr>
      <vt:lpstr>'D2_87 (605)'!TABLE_SECTION_NUMBER_1</vt:lpstr>
      <vt:lpstr>'E_06 (616)'!TABLE_SECTION_NUMBER_1</vt:lpstr>
      <vt:lpstr>'E1_87 (606)'!TABLE_SECTION_NUMBER_1</vt:lpstr>
      <vt:lpstr>'E2_87 (607)'!TABLE_SECTION_NUMBER_1</vt:lpstr>
      <vt:lpstr>'F_06 (617)'!TABLE_SECTION_NUMBER_1</vt:lpstr>
      <vt:lpstr>'F_15 (625)'!TABLE_SECTION_NUMBER_1</vt:lpstr>
      <vt:lpstr>'F1 (204C)'!TABLE_SECTION_NUMBER_1</vt:lpstr>
      <vt:lpstr>'F1_87 (608)'!TABLE_SECTION_NUMBER_1</vt:lpstr>
      <vt:lpstr>'F2_87 (609)'!TABLE_SECTION_NUMBER_1</vt:lpstr>
      <vt:lpstr>'G_06 (618)'!TABLE_SECTION_NUMBER_1</vt:lpstr>
      <vt:lpstr>'G_15 (626)'!TABLE_SECTION_NUMBER_1</vt:lpstr>
      <vt:lpstr>'G_87 (610)'!TABLE_SECTION_NUMBER_1</vt:lpstr>
      <vt:lpstr>'G1 (301)'!TABLE_SECTION_NUMBER_1</vt:lpstr>
      <vt:lpstr>'G1_06 (305)'!TABLE_SECTION_NUMBER_1</vt:lpstr>
      <vt:lpstr>'G1_15 (309)'!TABLE_SECTION_NUMBER_1</vt:lpstr>
      <vt:lpstr>'G2 (302)'!TABLE_SECTION_NUMBER_1</vt:lpstr>
      <vt:lpstr>'G2_06 (306)'!TABLE_SECTION_NUMBER_1</vt:lpstr>
      <vt:lpstr>'G2_15 (310)'!TABLE_SECTION_NUMBER_1</vt:lpstr>
      <vt:lpstr>'H_87 (611)'!TABLE_SECTION_NUMBER_1</vt:lpstr>
      <vt:lpstr>'H1 (303)'!TABLE_SECTION_NUMBER_1</vt:lpstr>
      <vt:lpstr>'H1_06 (307)'!TABLE_SECTION_NUMBER_1</vt:lpstr>
      <vt:lpstr>'H1_15 (311)'!TABLE_SECTION_NUMBER_1</vt:lpstr>
      <vt:lpstr>'H2 (304)'!TABLE_SECTION_NUMBER_1</vt:lpstr>
      <vt:lpstr>'H2_06 (308)'!TABLE_SECTION_NUMBER_1</vt:lpstr>
      <vt:lpstr>'H2_15 (312)'!TABLE_SECTION_NUMBER_1</vt:lpstr>
      <vt:lpstr>'K (313)'!TABLE_SECTION_NUMBER_1</vt:lpstr>
      <vt:lpstr>'K_06 (325)'!TABLE_SECTION_NUMBER_1</vt:lpstr>
      <vt:lpstr>'K_15_65 (330)'!TABLE_SECTION_NUMBER_1</vt:lpstr>
      <vt:lpstr>'K_15_66 (331)'!TABLE_SECTION_NUMBER_1</vt:lpstr>
      <vt:lpstr>'K_15_67 (332)'!TABLE_SECTION_NUMBER_1</vt:lpstr>
      <vt:lpstr>'K_15_68 (333)'!TABLE_SECTION_NUMBER_1</vt:lpstr>
      <vt:lpstr>'M (229)'!TABLE_SECTION_NUMBER_1</vt:lpstr>
      <vt:lpstr>'N (314)'!TABLE_SECTION_NUMBER_1</vt:lpstr>
      <vt:lpstr>'NA1 (201)'!TABLE_SECTION_NUMBER_1</vt:lpstr>
      <vt:lpstr>'NA1_06 (207)'!TABLE_SECTION_NUMBER_1</vt:lpstr>
      <vt:lpstr>'NA1_15_65 (212)'!TABLE_SECTION_NUMBER_1</vt:lpstr>
      <vt:lpstr>'NA1_15_66 (213)'!TABLE_SECTION_NUMBER_1</vt:lpstr>
      <vt:lpstr>'NA1_15_67 (214)'!TABLE_SECTION_NUMBER_1</vt:lpstr>
      <vt:lpstr>'NA1_15_68 (215)'!TABLE_SECTION_NUMBER_1</vt:lpstr>
      <vt:lpstr>'NA2 (202)'!TABLE_SECTION_NUMBER_1</vt:lpstr>
      <vt:lpstr>'NA2_06 (208)'!TABLE_SECTION_NUMBER_1</vt:lpstr>
      <vt:lpstr>'NA2_15_65 (216)'!TABLE_SECTION_NUMBER_1</vt:lpstr>
      <vt:lpstr>'NA2_15_66 (217)'!TABLE_SECTION_NUMBER_1</vt:lpstr>
      <vt:lpstr>'NA2_15_67 (218)'!TABLE_SECTION_NUMBER_1</vt:lpstr>
      <vt:lpstr>'NA2_15_68 (219)'!TABLE_SECTION_NUMBER_1</vt:lpstr>
      <vt:lpstr>'NA3_06 (209)'!TABLE_SECTION_NUMBER_1</vt:lpstr>
      <vt:lpstr>'NF1 (203)'!TABLE_SECTION_NUMBER_1</vt:lpstr>
      <vt:lpstr>'NF1_06 (210)'!TABLE_SECTION_NUMBER_1</vt:lpstr>
      <vt:lpstr>'NF1_15 (220)'!TABLE_SECTION_NUMBER_1</vt:lpstr>
      <vt:lpstr>'NF2 (204)'!TABLE_SECTION_NUMBER_1</vt:lpstr>
      <vt:lpstr>'NF2_06 (211)'!TABLE_SECTION_NUMBER_1</vt:lpstr>
      <vt:lpstr>'NF2_15 (221)'!TABLE_SECTION_NUMBER_1</vt:lpstr>
      <vt:lpstr>'P (315)'!TABLE_SECTION_NUMBER_1</vt:lpstr>
      <vt:lpstr>'Q_15 (334)'!TABLE_SECTION_NUMBER_1</vt:lpstr>
      <vt:lpstr>'Q1 (316)'!TABLE_SECTION_NUMBER_1</vt:lpstr>
      <vt:lpstr>'Q1_06 (326)'!TABLE_SECTION_NUMBER_1</vt:lpstr>
      <vt:lpstr>'Q2 (317)'!TABLE_SECTION_NUMBER_1</vt:lpstr>
      <vt:lpstr>'Q2_06 (327)'!TABLE_SECTION_NUMBER_1</vt:lpstr>
      <vt:lpstr>'R (318)'!TABLE_SECTION_NUMBER_1</vt:lpstr>
      <vt:lpstr>'R_15 (335)'!TABLE_SECTION_NUMBER_1</vt:lpstr>
      <vt:lpstr>'R1_06 (328)'!TABLE_SECTION_NUMBER_1</vt:lpstr>
      <vt:lpstr>'R2_06 (329)'!TABLE_SECTION_NUMBER_1</vt:lpstr>
      <vt:lpstr>'S1 (319)'!TABLE_SECTION_NUMBER_1</vt:lpstr>
      <vt:lpstr>'S2 (320)'!TABLE_SECTION_NUMBER_1</vt:lpstr>
      <vt:lpstr>'S-AP (702)'!TABLE_SECTION_NUMBER_1</vt:lpstr>
      <vt:lpstr>'T1 (321)'!TABLE_SECTION_NUMBER_1</vt:lpstr>
      <vt:lpstr>'T2 (322)'!TABLE_SECTION_NUMBER_1</vt:lpstr>
      <vt:lpstr>'Table 1 (508)'!TABLE_SECTION_NUMBER_1</vt:lpstr>
      <vt:lpstr>'Table 1A (505A)'!TABLE_SECTION_NUMBER_1</vt:lpstr>
      <vt:lpstr>'Table 2 (502)'!TABLE_SECTION_NUMBER_1</vt:lpstr>
      <vt:lpstr>'Table 2 (509)'!TABLE_SECTION_NUMBER_1</vt:lpstr>
      <vt:lpstr>'Table 3 (503)'!TABLE_SECTION_NUMBER_1</vt:lpstr>
      <vt:lpstr>'Table 4 (510)'!TABLE_SECTION_NUMBER_1</vt:lpstr>
      <vt:lpstr>'Table C (701)'!TABLE_SECTION_NUMBER_1</vt:lpstr>
      <vt:lpstr>'Table in Appendix A (504)'!TABLE_SECTION_NUMBER_1</vt:lpstr>
      <vt:lpstr>'Table1 (501)'!TABLE_SECTION_NUMBER_1</vt:lpstr>
      <vt:lpstr>'TVIN_15F (227)'!TABLE_SECTION_NUMBER_1</vt:lpstr>
      <vt:lpstr>'TVIN_15GMP (228)'!TABLE_SECTION_NUMBER_1</vt:lpstr>
      <vt:lpstr>'TVIN_15M (226)'!TABLE_SECTION_NUMBER_1</vt:lpstr>
      <vt:lpstr>'U1 (323)'!TABLE_SECTION_NUMBER_1</vt:lpstr>
      <vt:lpstr>'U2 (324)'!TABLE_SECTION_NUMBER_1</vt:lpstr>
      <vt:lpstr>'B-AP (703)'!TABLE_SERIES_NUMBER</vt:lpstr>
      <vt:lpstr>'Table1 (501)'!TABLE_SERIES_NUMBER</vt:lpstr>
      <vt:lpstr>TABLE_SERIES_NUMBER</vt:lpstr>
      <vt:lpstr>'A (404)'!TABLE_SERIES_NUMBER_1</vt:lpstr>
      <vt:lpstr>'A (407)'!TABLE_SERIES_NUMBER_1</vt:lpstr>
      <vt:lpstr>'A_06 (612)'!TABLE_SERIES_NUMBER_1</vt:lpstr>
      <vt:lpstr>'A_15_65 (619)'!TABLE_SERIES_NUMBER_1</vt:lpstr>
      <vt:lpstr>'A_15_66 (620)'!TABLE_SERIES_NUMBER_1</vt:lpstr>
      <vt:lpstr>'A_15_67 (621)'!TABLE_SERIES_NUMBER_1</vt:lpstr>
      <vt:lpstr>'A_15_68 (622)'!TABLE_SERIES_NUMBER_1</vt:lpstr>
      <vt:lpstr>'A_87 (601)'!TABLE_SERIES_NUMBER_1</vt:lpstr>
      <vt:lpstr>'A1 (201C)'!TABLE_SERIES_NUMBER_1</vt:lpstr>
      <vt:lpstr>'A1 (401)'!TABLE_SERIES_NUMBER_1</vt:lpstr>
      <vt:lpstr>'A2 (402)'!TABLE_SERIES_NUMBER_1</vt:lpstr>
      <vt:lpstr>'B (403)'!TABLE_SERIES_NUMBER_1</vt:lpstr>
      <vt:lpstr>'B (405)'!TABLE_SERIES_NUMBER_1</vt:lpstr>
      <vt:lpstr>'B (408)'!TABLE_SERIES_NUMBER_1</vt:lpstr>
      <vt:lpstr>'B_06 (613)'!TABLE_SERIES_NUMBER_1</vt:lpstr>
      <vt:lpstr>'B_15 (623)'!TABLE_SERIES_NUMBER_1</vt:lpstr>
      <vt:lpstr>'B_87 (602)'!TABLE_SERIES_NUMBER_1</vt:lpstr>
      <vt:lpstr>'B-AP (703)'!TABLE_SERIES_NUMBER_1</vt:lpstr>
      <vt:lpstr>'C (406)'!TABLE_SERIES_NUMBER_1</vt:lpstr>
      <vt:lpstr>'C_06 (614)'!TABLE_SERIES_NUMBER_1</vt:lpstr>
      <vt:lpstr>'C_15 (624)'!TABLE_SERIES_NUMBER_1</vt:lpstr>
      <vt:lpstr>'C_87 (603)'!TABLE_SERIES_NUMBER_1</vt:lpstr>
      <vt:lpstr>'D_06 (615)'!TABLE_SERIES_NUMBER_1</vt:lpstr>
      <vt:lpstr>'D1 (205)'!TABLE_SERIES_NUMBER_1</vt:lpstr>
      <vt:lpstr>'D1_87 (604)'!TABLE_SERIES_NUMBER_1</vt:lpstr>
      <vt:lpstr>'D2 (206)'!TABLE_SERIES_NUMBER_1</vt:lpstr>
      <vt:lpstr>'D2_87 (605)'!TABLE_SERIES_NUMBER_1</vt:lpstr>
      <vt:lpstr>'E_06 (616)'!TABLE_SERIES_NUMBER_1</vt:lpstr>
      <vt:lpstr>'E1_87 (606)'!TABLE_SERIES_NUMBER_1</vt:lpstr>
      <vt:lpstr>'E2_87 (607)'!TABLE_SERIES_NUMBER_1</vt:lpstr>
      <vt:lpstr>'F_06 (617)'!TABLE_SERIES_NUMBER_1</vt:lpstr>
      <vt:lpstr>'F_15 (625)'!TABLE_SERIES_NUMBER_1</vt:lpstr>
      <vt:lpstr>'F1 (204C)'!TABLE_SERIES_NUMBER_1</vt:lpstr>
      <vt:lpstr>'F1_87 (608)'!TABLE_SERIES_NUMBER_1</vt:lpstr>
      <vt:lpstr>'F2_87 (609)'!TABLE_SERIES_NUMBER_1</vt:lpstr>
      <vt:lpstr>'G_06 (618)'!TABLE_SERIES_NUMBER_1</vt:lpstr>
      <vt:lpstr>'G_15 (626)'!TABLE_SERIES_NUMBER_1</vt:lpstr>
      <vt:lpstr>'G_87 (610)'!TABLE_SERIES_NUMBER_1</vt:lpstr>
      <vt:lpstr>'G1 (301)'!TABLE_SERIES_NUMBER_1</vt:lpstr>
      <vt:lpstr>'G1_06 (305)'!TABLE_SERIES_NUMBER_1</vt:lpstr>
      <vt:lpstr>'G1_15 (309)'!TABLE_SERIES_NUMBER_1</vt:lpstr>
      <vt:lpstr>'G2 (302)'!TABLE_SERIES_NUMBER_1</vt:lpstr>
      <vt:lpstr>'G2_06 (306)'!TABLE_SERIES_NUMBER_1</vt:lpstr>
      <vt:lpstr>'G2_15 (310)'!TABLE_SERIES_NUMBER_1</vt:lpstr>
      <vt:lpstr>'H_87 (611)'!TABLE_SERIES_NUMBER_1</vt:lpstr>
      <vt:lpstr>'H1 (303)'!TABLE_SERIES_NUMBER_1</vt:lpstr>
      <vt:lpstr>'H1_06 (307)'!TABLE_SERIES_NUMBER_1</vt:lpstr>
      <vt:lpstr>'H1_15 (311)'!TABLE_SERIES_NUMBER_1</vt:lpstr>
      <vt:lpstr>'H2 (304)'!TABLE_SERIES_NUMBER_1</vt:lpstr>
      <vt:lpstr>'H2_06 (308)'!TABLE_SERIES_NUMBER_1</vt:lpstr>
      <vt:lpstr>'H2_15 (312)'!TABLE_SERIES_NUMBER_1</vt:lpstr>
      <vt:lpstr>'K (313)'!TABLE_SERIES_NUMBER_1</vt:lpstr>
      <vt:lpstr>'K_06 (325)'!TABLE_SERIES_NUMBER_1</vt:lpstr>
      <vt:lpstr>'K_15_65 (330)'!TABLE_SERIES_NUMBER_1</vt:lpstr>
      <vt:lpstr>'K_15_66 (331)'!TABLE_SERIES_NUMBER_1</vt:lpstr>
      <vt:lpstr>'K_15_67 (332)'!TABLE_SERIES_NUMBER_1</vt:lpstr>
      <vt:lpstr>'K_15_68 (333)'!TABLE_SERIES_NUMBER_1</vt:lpstr>
      <vt:lpstr>'M (229)'!TABLE_SERIES_NUMBER_1</vt:lpstr>
      <vt:lpstr>'N (314)'!TABLE_SERIES_NUMBER_1</vt:lpstr>
      <vt:lpstr>'NA1 (201)'!TABLE_SERIES_NUMBER_1</vt:lpstr>
      <vt:lpstr>'NA1_06 (207)'!TABLE_SERIES_NUMBER_1</vt:lpstr>
      <vt:lpstr>'NA1_15_65 (212)'!TABLE_SERIES_NUMBER_1</vt:lpstr>
      <vt:lpstr>'NA1_15_66 (213)'!TABLE_SERIES_NUMBER_1</vt:lpstr>
      <vt:lpstr>'NA1_15_67 (214)'!TABLE_SERIES_NUMBER_1</vt:lpstr>
      <vt:lpstr>'NA1_15_68 (215)'!TABLE_SERIES_NUMBER_1</vt:lpstr>
      <vt:lpstr>'NA2 (202)'!TABLE_SERIES_NUMBER_1</vt:lpstr>
      <vt:lpstr>'NA2_06 (208)'!TABLE_SERIES_NUMBER_1</vt:lpstr>
      <vt:lpstr>'NA2_15_65 (216)'!TABLE_SERIES_NUMBER_1</vt:lpstr>
      <vt:lpstr>'NA2_15_66 (217)'!TABLE_SERIES_NUMBER_1</vt:lpstr>
      <vt:lpstr>'NA2_15_67 (218)'!TABLE_SERIES_NUMBER_1</vt:lpstr>
      <vt:lpstr>'NA2_15_68 (219)'!TABLE_SERIES_NUMBER_1</vt:lpstr>
      <vt:lpstr>'NA3_06 (209)'!TABLE_SERIES_NUMBER_1</vt:lpstr>
      <vt:lpstr>'NF1 (203)'!TABLE_SERIES_NUMBER_1</vt:lpstr>
      <vt:lpstr>'NF1_06 (210)'!TABLE_SERIES_NUMBER_1</vt:lpstr>
      <vt:lpstr>'NF1_15 (220)'!TABLE_SERIES_NUMBER_1</vt:lpstr>
      <vt:lpstr>'NF2 (204)'!TABLE_SERIES_NUMBER_1</vt:lpstr>
      <vt:lpstr>'NF2_06 (211)'!TABLE_SERIES_NUMBER_1</vt:lpstr>
      <vt:lpstr>'NF2_15 (221)'!TABLE_SERIES_NUMBER_1</vt:lpstr>
      <vt:lpstr>'P (315)'!TABLE_SERIES_NUMBER_1</vt:lpstr>
      <vt:lpstr>'Q_15 (334)'!TABLE_SERIES_NUMBER_1</vt:lpstr>
      <vt:lpstr>'Q1 (316)'!TABLE_SERIES_NUMBER_1</vt:lpstr>
      <vt:lpstr>'Q1_06 (326)'!TABLE_SERIES_NUMBER_1</vt:lpstr>
      <vt:lpstr>'Q2 (317)'!TABLE_SERIES_NUMBER_1</vt:lpstr>
      <vt:lpstr>'Q2_06 (327)'!TABLE_SERIES_NUMBER_1</vt:lpstr>
      <vt:lpstr>'R (318)'!TABLE_SERIES_NUMBER_1</vt:lpstr>
      <vt:lpstr>'R_15 (335)'!TABLE_SERIES_NUMBER_1</vt:lpstr>
      <vt:lpstr>'R1_06 (328)'!TABLE_SERIES_NUMBER_1</vt:lpstr>
      <vt:lpstr>'R2_06 (329)'!TABLE_SERIES_NUMBER_1</vt:lpstr>
      <vt:lpstr>'S1 (319)'!TABLE_SERIES_NUMBER_1</vt:lpstr>
      <vt:lpstr>'S2 (320)'!TABLE_SERIES_NUMBER_1</vt:lpstr>
      <vt:lpstr>'S-AP (702)'!TABLE_SERIES_NUMBER_1</vt:lpstr>
      <vt:lpstr>'T1 (321)'!TABLE_SERIES_NUMBER_1</vt:lpstr>
      <vt:lpstr>'T2 (322)'!TABLE_SERIES_NUMBER_1</vt:lpstr>
      <vt:lpstr>'Table 1 (505)'!table_series_number_1</vt:lpstr>
      <vt:lpstr>'Table 1 (508)'!TABLE_SERIES_NUMBER_1</vt:lpstr>
      <vt:lpstr>'Table 1A (505A)'!TABLE_SERIES_NUMBER_1</vt:lpstr>
      <vt:lpstr>'Table 2 (502)'!TABLE_SERIES_NUMBER_1</vt:lpstr>
      <vt:lpstr>'Table 2 (506)'!table_series_number_1</vt:lpstr>
      <vt:lpstr>'Table 2 (509)'!TABLE_SERIES_NUMBER_1</vt:lpstr>
      <vt:lpstr>'Table 3 (503)'!TABLE_SERIES_NUMBER_1</vt:lpstr>
      <vt:lpstr>'Table 3 (507)'!table_series_number_1</vt:lpstr>
      <vt:lpstr>'Table 4 (510)'!TABLE_SERIES_NUMBER_1</vt:lpstr>
      <vt:lpstr>'Table C (701)'!TABLE_SERIES_NUMBER_1</vt:lpstr>
      <vt:lpstr>'Table in Appendix A (504)'!TABLE_SERIES_NUMBER_1</vt:lpstr>
      <vt:lpstr>'Table1 (501)'!TABLE_SERIES_NUMBER_1</vt:lpstr>
      <vt:lpstr>'TVIN_15F (227)'!TABLE_SERIES_NUMBER_1</vt:lpstr>
      <vt:lpstr>'TVIN_15GMP (228)'!TABLE_SERIES_NUMBER_1</vt:lpstr>
      <vt:lpstr>'TVIN_15M (226)'!TABLE_SERIES_NUMBER_1</vt:lpstr>
      <vt:lpstr>'U1 (323)'!TABLE_SERIES_NUMBER_1</vt:lpstr>
      <vt:lpstr>'U2 (324)'!TABLE_SERIES_NUMBER_1</vt:lpstr>
      <vt:lpstr>title</vt:lpstr>
    </vt:vector>
  </TitlesOfParts>
  <Manager/>
  <Company>Government Actuary's Department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Police Scotland Consolidated Factors 2025-02.xlsx</dc:title>
  <dc:subject/>
  <dc:creator>Brian Allan</dc:creator>
  <cp:keywords/>
  <dc:description/>
  <cp:lastModifiedBy>Colley, Peter - GAD</cp:lastModifiedBy>
  <cp:revision/>
  <dcterms:created xsi:type="dcterms:W3CDTF">2007-01-30T12:07:56Z</dcterms:created>
  <dcterms:modified xsi:type="dcterms:W3CDTF">2026-03-12T09:56:39Z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W-DOC-ID">
    <vt:lpwstr>3ca5445f6e7b4f7d890fddad30f93fa4</vt:lpwstr>
  </property>
  <property fmtid="{D5CDD505-2E9C-101B-9397-08002B2CF9AE}" pid="3" name="SW-FINGERPRINT">
    <vt:lpwstr/>
  </property>
  <property fmtid="{D5CDD505-2E9C-101B-9397-08002B2CF9AE}" pid="4" name="ContentTypeId">
    <vt:lpwstr>0x010100F3DA492754083E45834DB37B66A75980002A3B63146CD44B419A2F18985232D5ED</vt:lpwstr>
  </property>
  <property fmtid="{D5CDD505-2E9C-101B-9397-08002B2CF9AE}" pid="5" name="_dlc_DocIdItemGuid">
    <vt:lpwstr>90f3ea4c-00f6-4e27-b8ad-bce066756758</vt:lpwstr>
  </property>
  <property fmtid="{D5CDD505-2E9C-101B-9397-08002B2CF9AE}" pid="6" name="HMT_DocumentType">
    <vt:lpwstr>96;#Guidance|ed606928-c24d-4a79-a80c-d6eb5d189fb4</vt:lpwstr>
  </property>
  <property fmtid="{D5CDD505-2E9C-101B-9397-08002B2CF9AE}" pid="7" name="HMT_Group">
    <vt:lpwstr/>
  </property>
  <property fmtid="{D5CDD505-2E9C-101B-9397-08002B2CF9AE}" pid="8" name="MediaServiceImageTags">
    <vt:lpwstr/>
  </property>
  <property fmtid="{D5CDD505-2E9C-101B-9397-08002B2CF9AE}" pid="9" name="HMT_SubTeam">
    <vt:lpwstr/>
  </property>
  <property fmtid="{D5CDD505-2E9C-101B-9397-08002B2CF9AE}" pid="10" name="HMT_Team">
    <vt:lpwstr/>
  </property>
  <property fmtid="{D5CDD505-2E9C-101B-9397-08002B2CF9AE}" pid="11" name="HMT_Category">
    <vt:lpwstr/>
  </property>
  <property fmtid="{D5CDD505-2E9C-101B-9397-08002B2CF9AE}" pid="12" name="HMT_Classification">
    <vt:lpwstr/>
  </property>
</Properties>
</file>