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tables/table114.xml" ContentType="application/vnd.openxmlformats-officedocument.spreadsheetml.table+xml"/>
  <Override PartName="/xl/tables/table115.xml" ContentType="application/vnd.openxmlformats-officedocument.spreadsheetml.table+xml"/>
  <Override PartName="/xl/tables/table116.xml" ContentType="application/vnd.openxmlformats-officedocument.spreadsheetml.table+xml"/>
  <Override PartName="/xl/tables/table117.xml" ContentType="application/vnd.openxmlformats-officedocument.spreadsheetml.table+xml"/>
  <Override PartName="/xl/tables/table118.xml" ContentType="application/vnd.openxmlformats-officedocument.spreadsheetml.table+xml"/>
  <Override PartName="/xl/tables/table11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3b2d82e9b00d4840" Type="http://schemas.microsoft.com/office/2006/relationships/ui/extensibility" Target="customUI/customUI.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125"/>
  <fileSharing readOnlyRecommended="1"/>
  <workbookPr codeName="ThisWorkbook"/>
  <mc:AlternateContent xmlns:mc="http://schemas.openxmlformats.org/markup-compatibility/2006">
    <mc:Choice Requires="x15">
      <x15ac:absPath xmlns:x15ac="http://schemas.microsoft.com/office/spreadsheetml/2010/11/ac" url="https://tris42.sharepoint.com/sites/gad_wrkgrp_actuarial/pspsactuarialwork/Client Work/TPS S/Factors &amp; Guidance/2026 Factor Review/Outputs/Batch 1/"/>
    </mc:Choice>
  </mc:AlternateContent>
  <xr:revisionPtr revIDLastSave="0" documentId="8_{C6980556-E518-418C-A883-7F1CB422D78F}" xr6:coauthVersionLast="47" xr6:coauthVersionMax="47" xr10:uidLastSave="{00000000-0000-0000-0000-000000000000}"/>
  <bookViews>
    <workbookView xWindow="12525" yWindow="-16320" windowWidth="29040" windowHeight="15720" tabRatio="834" firstSheet="4" activeTab="4" xr2:uid="{00000000-000D-0000-FFFF-FFFF00000000}"/>
  </bookViews>
  <sheets>
    <sheet name="Cover" sheetId="13" r:id="rId1"/>
    <sheet name="Purpose of spreadsheet" sheetId="7" r:id="rId2"/>
    <sheet name="Version control" sheetId="10" r:id="rId3"/>
    <sheet name="Assumptions" sheetId="5" r:id="rId4"/>
    <sheet name="Factor List" sheetId="9" r:id="rId5"/>
    <sheet name="x-101" sheetId="16" r:id="rId6"/>
    <sheet name="x-202" sheetId="17" r:id="rId7"/>
    <sheet name="x-203" sheetId="18" r:id="rId8"/>
    <sheet name="x-204" sheetId="19" r:id="rId9"/>
    <sheet name="x-205" sheetId="20" r:id="rId10"/>
    <sheet name="x-206" sheetId="22" r:id="rId11"/>
    <sheet name="x-207" sheetId="21" r:id="rId12"/>
    <sheet name="x-208" sheetId="23" r:id="rId13"/>
    <sheet name="x-209" sheetId="24" r:id="rId14"/>
    <sheet name="x-210" sheetId="25" r:id="rId15"/>
    <sheet name="x-211" sheetId="26" r:id="rId16"/>
    <sheet name="x-212" sheetId="27" r:id="rId17"/>
    <sheet name="x-213" sheetId="28" r:id="rId18"/>
    <sheet name="x-214" sheetId="29" r:id="rId19"/>
    <sheet name="x-215" sheetId="30" r:id="rId20"/>
    <sheet name="x-216" sheetId="31" r:id="rId21"/>
    <sheet name="x-217" sheetId="32" r:id="rId22"/>
    <sheet name="x-218" sheetId="33" r:id="rId23"/>
    <sheet name="x-219" sheetId="34" r:id="rId24"/>
    <sheet name="x-220" sheetId="35" r:id="rId25"/>
    <sheet name="x-221" sheetId="36" r:id="rId26"/>
    <sheet name="x-222" sheetId="37" r:id="rId27"/>
    <sheet name="x-224" sheetId="38" r:id="rId28"/>
    <sheet name="x-225" sheetId="39" r:id="rId29"/>
    <sheet name="x-226" sheetId="40" r:id="rId30"/>
    <sheet name="x-227" sheetId="41" r:id="rId31"/>
    <sheet name="x-228" sheetId="42" r:id="rId32"/>
    <sheet name="x-229" sheetId="43" r:id="rId33"/>
    <sheet name="x-230" sheetId="44" r:id="rId34"/>
    <sheet name="x-231" sheetId="45" r:id="rId35"/>
    <sheet name="x-232" sheetId="46" r:id="rId36"/>
    <sheet name="x-301" sheetId="47" r:id="rId37"/>
    <sheet name="x-302" sheetId="48" r:id="rId38"/>
    <sheet name="x-303" sheetId="49" r:id="rId39"/>
    <sheet name="x-304" sheetId="50" r:id="rId40"/>
    <sheet name="x-307" sheetId="51" r:id="rId41"/>
    <sheet name="x-308" sheetId="52" r:id="rId42"/>
    <sheet name="x-309" sheetId="53" r:id="rId43"/>
    <sheet name="x-310" sheetId="54" r:id="rId44"/>
    <sheet name="x-311" sheetId="55" r:id="rId45"/>
    <sheet name="x-312" sheetId="56" r:id="rId46"/>
    <sheet name="x-313" sheetId="57" r:id="rId47"/>
    <sheet name="x-314" sheetId="58" r:id="rId48"/>
    <sheet name="x-315" sheetId="59" r:id="rId49"/>
    <sheet name="x-316" sheetId="60" r:id="rId50"/>
    <sheet name="x-317" sheetId="61" r:id="rId51"/>
    <sheet name="x-318" sheetId="62" r:id="rId52"/>
    <sheet name="x-401" sheetId="63" r:id="rId53"/>
    <sheet name="x-402" sheetId="64" r:id="rId54"/>
    <sheet name="x-403" sheetId="65" r:id="rId55"/>
    <sheet name="x-404" sheetId="66" r:id="rId56"/>
    <sheet name="x-405" sheetId="67" r:id="rId57"/>
    <sheet name="x-406" sheetId="68" r:id="rId58"/>
    <sheet name="x-407" sheetId="69" r:id="rId59"/>
    <sheet name="x-408" sheetId="70" r:id="rId60"/>
    <sheet name="x-409" sheetId="71" r:id="rId61"/>
    <sheet name="x-410" sheetId="72" r:id="rId62"/>
    <sheet name="x-411" sheetId="73" r:id="rId63"/>
    <sheet name="x-412" sheetId="74" r:id="rId64"/>
    <sheet name="x-413" sheetId="75" r:id="rId65"/>
    <sheet name="x-414" sheetId="76" r:id="rId66"/>
    <sheet name="x-415" sheetId="77" r:id="rId67"/>
    <sheet name="x-416" sheetId="78" r:id="rId68"/>
    <sheet name="x-501" sheetId="79" r:id="rId69"/>
    <sheet name="x-502" sheetId="80" r:id="rId70"/>
    <sheet name="x-503" sheetId="81" r:id="rId71"/>
    <sheet name="x-504" sheetId="82" r:id="rId72"/>
    <sheet name="x-505" sheetId="83" r:id="rId73"/>
    <sheet name="x-601" sheetId="84" r:id="rId74"/>
    <sheet name="x-602" sheetId="85" r:id="rId75"/>
    <sheet name="x-603" sheetId="86" r:id="rId76"/>
    <sheet name="x-604" sheetId="87" r:id="rId77"/>
    <sheet name="x-605" sheetId="88" r:id="rId78"/>
    <sheet name="x-606" sheetId="89" r:id="rId79"/>
    <sheet name="x-607" sheetId="90" r:id="rId80"/>
    <sheet name="x-608" sheetId="91" r:id="rId81"/>
    <sheet name="x-609" sheetId="92" r:id="rId82"/>
    <sheet name="x-610" sheetId="93" r:id="rId83"/>
    <sheet name="x-611" sheetId="94" r:id="rId84"/>
    <sheet name="x-612" sheetId="95" r:id="rId85"/>
    <sheet name="x-613" sheetId="96" r:id="rId86"/>
    <sheet name="x-702" sheetId="97" r:id="rId87"/>
    <sheet name="x-703" sheetId="98" r:id="rId88"/>
    <sheet name="x-704" sheetId="99" r:id="rId89"/>
    <sheet name="x-705" sheetId="100" r:id="rId90"/>
    <sheet name="x-706" sheetId="101" r:id="rId91"/>
    <sheet name="x-707" sheetId="102" r:id="rId92"/>
    <sheet name="x-708" sheetId="103" r:id="rId93"/>
    <sheet name="x-709" sheetId="104" r:id="rId94"/>
    <sheet name="x-710" sheetId="105" r:id="rId95"/>
    <sheet name="x-711" sheetId="106" r:id="rId96"/>
    <sheet name="x-712" sheetId="107" r:id="rId97"/>
    <sheet name="x-713" sheetId="108" r:id="rId98"/>
    <sheet name="x-714" sheetId="109" r:id="rId99"/>
    <sheet name="x-715" sheetId="110" r:id="rId100"/>
    <sheet name="x-716" sheetId="111" r:id="rId101"/>
    <sheet name="x-717" sheetId="112" r:id="rId102"/>
    <sheet name="x-718" sheetId="113" r:id="rId103"/>
    <sheet name="x-719" sheetId="114" r:id="rId104"/>
    <sheet name="x-720" sheetId="115" r:id="rId105"/>
    <sheet name="x-721" sheetId="116" r:id="rId106"/>
    <sheet name="x-722" sheetId="117" r:id="rId107"/>
    <sheet name="x-723" sheetId="118" r:id="rId108"/>
    <sheet name="x-724" sheetId="119" r:id="rId109"/>
    <sheet name="x-725" sheetId="120" r:id="rId110"/>
    <sheet name="x-726" sheetId="121" r:id="rId111"/>
    <sheet name="x-727" sheetId="122" r:id="rId112"/>
    <sheet name="x-728" sheetId="123" r:id="rId113"/>
    <sheet name="x-729" sheetId="124" r:id="rId114"/>
    <sheet name="x-803" sheetId="125" r:id="rId115"/>
    <sheet name="x-804" sheetId="126" r:id="rId116"/>
    <sheet name="x-805" sheetId="127" r:id="rId117"/>
    <sheet name="x-806" sheetId="128" r:id="rId118"/>
    <sheet name="x-808" sheetId="129" r:id="rId119"/>
    <sheet name="x-809" sheetId="130" r:id="rId120"/>
    <sheet name="x-810" sheetId="131" r:id="rId121"/>
    <sheet name="x-template" sheetId="14" state="hidden" r:id="rId122"/>
  </sheets>
  <definedNames>
    <definedName name="client_abbr">"Scottish Public Pensions Agency"</definedName>
    <definedName name="client_name">"SPPA"</definedName>
    <definedName name="FACTOR_LIST_AGE_DEF">'Factor List'!$G$7</definedName>
    <definedName name="FACTOR_LIST_ASSUMPTION_SET">'Factor List'!$P$7</definedName>
    <definedName name="FACTOR_LIST_CLIENT">'Factor List'!$B$7</definedName>
    <definedName name="FACTOR_LIST_DATE_IMPLEMENTED">'Factor List'!$N$7</definedName>
    <definedName name="FACTOR_LIST_DATE_ISSUED">'Factor List'!$M$7</definedName>
    <definedName name="FACTOR_LIST_DESCRIPTION">'Factor List'!$E$7</definedName>
    <definedName name="FACTOR_LIST_FACTOR_STATUS">'Factor List'!$O$7</definedName>
    <definedName name="FACTOR_LIST_FACTOR_TYPE">'Factor List'!$D$7</definedName>
    <definedName name="FACTOR_LIST_GENDER">'Factor List'!$F$7</definedName>
    <definedName name="FACTOR_LIST_REFERENCE">'Factor List'!$J$7</definedName>
    <definedName name="FACTOR_LIST_REFERENCE_GUIDANCE">'Factor List'!$K$7</definedName>
    <definedName name="FACTOR_LIST_RELATED">'Factor List'!$L$7</definedName>
    <definedName name="FACTOR_LIST_SECTION">'Factor List'!$C$7</definedName>
    <definedName name="FACTOR_LIST_SECTION_NUMBER">'Factor List'!$H$7</definedName>
    <definedName name="FACTOR_LIST_SERIES_NUMBER">'Factor List'!$I$7</definedName>
    <definedName name="scheme_abbr">"TPS_S"</definedName>
    <definedName name="scheme_name">"Scottish Teachers' Pension Schemes"</definedName>
    <definedName name="shorten_scheme_names">#REF!</definedName>
    <definedName name="TABLE_AGE_DEF_1" localSheetId="5">'x-101'!$B$12</definedName>
    <definedName name="TABLE_AGE_DEF_1" localSheetId="6">'x-202'!$B$12</definedName>
    <definedName name="TABLE_AGE_DEF_1" localSheetId="7">'x-203'!$B$12</definedName>
    <definedName name="TABLE_AGE_DEF_1" localSheetId="8">'x-204'!$B$12</definedName>
    <definedName name="TABLE_AGE_DEF_1" localSheetId="9">'x-205'!$B$12</definedName>
    <definedName name="TABLE_AGE_DEF_1" localSheetId="10">'x-206'!$B$12</definedName>
    <definedName name="TABLE_AGE_DEF_1" localSheetId="11">'x-207'!$B$12</definedName>
    <definedName name="TABLE_AGE_DEF_1" localSheetId="12">'x-208'!$B$12</definedName>
    <definedName name="TABLE_AGE_DEF_1" localSheetId="13">'x-209'!$B$12</definedName>
    <definedName name="TABLE_AGE_DEF_1" localSheetId="14">'x-210'!$B$12</definedName>
    <definedName name="TABLE_AGE_DEF_1" localSheetId="15">'x-211'!$B$12</definedName>
    <definedName name="TABLE_AGE_DEF_1" localSheetId="16">'x-212'!$B$12</definedName>
    <definedName name="TABLE_AGE_DEF_1" localSheetId="17">'x-213'!$B$12</definedName>
    <definedName name="TABLE_AGE_DEF_1" localSheetId="18">'x-214'!$B$12</definedName>
    <definedName name="TABLE_AGE_DEF_1" localSheetId="19">'x-215'!$B$12</definedName>
    <definedName name="TABLE_AGE_DEF_1" localSheetId="20">'x-216'!$B$12</definedName>
    <definedName name="TABLE_AGE_DEF_1" localSheetId="21">'x-217'!$B$12</definedName>
    <definedName name="TABLE_AGE_DEF_1" localSheetId="22">'x-218'!$B$12</definedName>
    <definedName name="TABLE_AGE_DEF_1" localSheetId="23">'x-219'!$B$12</definedName>
    <definedName name="TABLE_AGE_DEF_1" localSheetId="24">'x-220'!$B$12</definedName>
    <definedName name="TABLE_AGE_DEF_1" localSheetId="25">'x-221'!$B$12</definedName>
    <definedName name="TABLE_AGE_DEF_1" localSheetId="26">'x-222'!$B$12</definedName>
    <definedName name="TABLE_AGE_DEF_1" localSheetId="27">'x-224'!$B$12</definedName>
    <definedName name="TABLE_AGE_DEF_1" localSheetId="28">'x-225'!$B$12</definedName>
    <definedName name="TABLE_AGE_DEF_1" localSheetId="29">'x-226'!$B$12</definedName>
    <definedName name="TABLE_AGE_DEF_1" localSheetId="30">'x-227'!$B$12</definedName>
    <definedName name="TABLE_AGE_DEF_1" localSheetId="31">'x-228'!$B$12</definedName>
    <definedName name="TABLE_AGE_DEF_1" localSheetId="32">'x-229'!$B$12</definedName>
    <definedName name="TABLE_AGE_DEF_1" localSheetId="33">'x-230'!$B$12</definedName>
    <definedName name="TABLE_AGE_DEF_1" localSheetId="34">'x-231'!$B$12</definedName>
    <definedName name="TABLE_AGE_DEF_1" localSheetId="35">'x-232'!$B$12</definedName>
    <definedName name="TABLE_AGE_DEF_1" localSheetId="36">'x-301'!$B$12</definedName>
    <definedName name="TABLE_AGE_DEF_1" localSheetId="37">'x-302'!$B$12</definedName>
    <definedName name="TABLE_AGE_DEF_1" localSheetId="38">'x-303'!$B$12</definedName>
    <definedName name="TABLE_AGE_DEF_1" localSheetId="39">'x-304'!$B$12</definedName>
    <definedName name="TABLE_AGE_DEF_1" localSheetId="40">'x-307'!$B$12</definedName>
    <definedName name="TABLE_AGE_DEF_1" localSheetId="41">'x-308'!$B$12</definedName>
    <definedName name="TABLE_AGE_DEF_1" localSheetId="42">'x-309'!$B$12</definedName>
    <definedName name="TABLE_AGE_DEF_1" localSheetId="43">'x-310'!$B$12</definedName>
    <definedName name="TABLE_AGE_DEF_1" localSheetId="44">'x-311'!$B$12</definedName>
    <definedName name="TABLE_AGE_DEF_1" localSheetId="45">'x-312'!$B$12</definedName>
    <definedName name="TABLE_AGE_DEF_1" localSheetId="46">'x-313'!$B$12</definedName>
    <definedName name="TABLE_AGE_DEF_1" localSheetId="47">'x-314'!$B$12</definedName>
    <definedName name="TABLE_AGE_DEF_1" localSheetId="48">'x-315'!$B$12</definedName>
    <definedName name="TABLE_AGE_DEF_1" localSheetId="49">'x-316'!$B$12</definedName>
    <definedName name="TABLE_AGE_DEF_1" localSheetId="50">'x-317'!$B$12</definedName>
    <definedName name="TABLE_AGE_DEF_1" localSheetId="51">'x-318'!$B$12</definedName>
    <definedName name="TABLE_AGE_DEF_1" localSheetId="52">'x-401'!$B$12</definedName>
    <definedName name="TABLE_AGE_DEF_1" localSheetId="53">'x-402'!$B$12</definedName>
    <definedName name="TABLE_AGE_DEF_1" localSheetId="54">'x-403'!$B$12</definedName>
    <definedName name="TABLE_AGE_DEF_1" localSheetId="55">'x-404'!$B$12</definedName>
    <definedName name="TABLE_AGE_DEF_1" localSheetId="56">'x-405'!$B$12</definedName>
    <definedName name="TABLE_AGE_DEF_1" localSheetId="57">'x-406'!$B$12</definedName>
    <definedName name="TABLE_AGE_DEF_1" localSheetId="58">'x-407'!$B$12</definedName>
    <definedName name="TABLE_AGE_DEF_1" localSheetId="59">'x-408'!$B$12</definedName>
    <definedName name="TABLE_AGE_DEF_1" localSheetId="60">'x-409'!$B$12</definedName>
    <definedName name="TABLE_AGE_DEF_1" localSheetId="61">'x-410'!$B$12</definedName>
    <definedName name="TABLE_AGE_DEF_1" localSheetId="62">'x-411'!$B$12</definedName>
    <definedName name="TABLE_AGE_DEF_1" localSheetId="63">'x-412'!$B$12</definedName>
    <definedName name="TABLE_AGE_DEF_1" localSheetId="64">'x-413'!$B$12</definedName>
    <definedName name="TABLE_AGE_DEF_1" localSheetId="65">'x-414'!$B$12</definedName>
    <definedName name="TABLE_AGE_DEF_1" localSheetId="66">'x-415'!$B$12</definedName>
    <definedName name="TABLE_AGE_DEF_1" localSheetId="67">'x-416'!$B$12</definedName>
    <definedName name="TABLE_AGE_DEF_1" localSheetId="68">'x-501'!$B$12</definedName>
    <definedName name="TABLE_AGE_DEF_1" localSheetId="69">'x-502'!$B$12</definedName>
    <definedName name="TABLE_AGE_DEF_1" localSheetId="70">'x-503'!$B$12</definedName>
    <definedName name="TABLE_AGE_DEF_1" localSheetId="71">'x-504'!$B$12</definedName>
    <definedName name="TABLE_AGE_DEF_1" localSheetId="72">'x-505'!$B$12</definedName>
    <definedName name="TABLE_AGE_DEF_1" localSheetId="73">'x-601'!$B$12</definedName>
    <definedName name="TABLE_AGE_DEF_1" localSheetId="74">'x-602'!$B$12</definedName>
    <definedName name="TABLE_AGE_DEF_1" localSheetId="75">'x-603'!$B$12</definedName>
    <definedName name="TABLE_AGE_DEF_1" localSheetId="76">'x-604'!$B$12</definedName>
    <definedName name="TABLE_AGE_DEF_1" localSheetId="77">'x-605'!$B$12</definedName>
    <definedName name="TABLE_AGE_DEF_1" localSheetId="78">'x-606'!$B$12</definedName>
    <definedName name="TABLE_AGE_DEF_1" localSheetId="79">'x-607'!$B$12</definedName>
    <definedName name="TABLE_AGE_DEF_1" localSheetId="80">'x-608'!$B$12</definedName>
    <definedName name="TABLE_AGE_DEF_1" localSheetId="81">'x-609'!$B$12</definedName>
    <definedName name="TABLE_AGE_DEF_1" localSheetId="82">'x-610'!$B$12</definedName>
    <definedName name="TABLE_AGE_DEF_1" localSheetId="83">'x-611'!$B$12</definedName>
    <definedName name="TABLE_AGE_DEF_1" localSheetId="84">'x-612'!$B$12</definedName>
    <definedName name="TABLE_AGE_DEF_1" localSheetId="85">'x-613'!$B$12</definedName>
    <definedName name="TABLE_AGE_DEF_1" localSheetId="86">'x-702'!$B$12</definedName>
    <definedName name="TABLE_AGE_DEF_1" localSheetId="87">'x-703'!$B$12</definedName>
    <definedName name="TABLE_AGE_DEF_1" localSheetId="88">'x-704'!$B$12</definedName>
    <definedName name="TABLE_AGE_DEF_1" localSheetId="89">'x-705'!$B$12</definedName>
    <definedName name="TABLE_AGE_DEF_1" localSheetId="90">'x-706'!$B$12</definedName>
    <definedName name="TABLE_AGE_DEF_1" localSheetId="91">'x-707'!$B$12</definedName>
    <definedName name="TABLE_AGE_DEF_1" localSheetId="92">'x-708'!$B$12</definedName>
    <definedName name="TABLE_AGE_DEF_1" localSheetId="93">'x-709'!$B$12</definedName>
    <definedName name="TABLE_AGE_DEF_1" localSheetId="94">'x-710'!$B$12</definedName>
    <definedName name="TABLE_AGE_DEF_1" localSheetId="95">'x-711'!$B$12</definedName>
    <definedName name="TABLE_AGE_DEF_1" localSheetId="96">'x-712'!$B$12</definedName>
    <definedName name="TABLE_AGE_DEF_1" localSheetId="97">'x-713'!$B$12</definedName>
    <definedName name="TABLE_AGE_DEF_1" localSheetId="98">'x-714'!$B$12</definedName>
    <definedName name="TABLE_AGE_DEF_1" localSheetId="99">'x-715'!$B$12</definedName>
    <definedName name="TABLE_AGE_DEF_1" localSheetId="100">'x-716'!$B$12</definedName>
    <definedName name="TABLE_AGE_DEF_1" localSheetId="101">'x-717'!$B$12</definedName>
    <definedName name="TABLE_AGE_DEF_1" localSheetId="102">'x-718'!$B$12</definedName>
    <definedName name="TABLE_AGE_DEF_1" localSheetId="103">'x-719'!$B$12</definedName>
    <definedName name="TABLE_AGE_DEF_1" localSheetId="104">'x-720'!$B$12</definedName>
    <definedName name="TABLE_AGE_DEF_1" localSheetId="105">'x-721'!$B$12</definedName>
    <definedName name="TABLE_AGE_DEF_1" localSheetId="106">'x-722'!$B$12</definedName>
    <definedName name="TABLE_AGE_DEF_1" localSheetId="107">'x-723'!$B$12</definedName>
    <definedName name="TABLE_AGE_DEF_1" localSheetId="108">'x-724'!$B$12</definedName>
    <definedName name="TABLE_AGE_DEF_1" localSheetId="109">'x-725'!$B$12</definedName>
    <definedName name="TABLE_AGE_DEF_1" localSheetId="110">'x-726'!$B$12</definedName>
    <definedName name="TABLE_AGE_DEF_1" localSheetId="111">'x-727'!$B$12</definedName>
    <definedName name="TABLE_AGE_DEF_1" localSheetId="112">'x-728'!$B$12</definedName>
    <definedName name="TABLE_AGE_DEF_1" localSheetId="113">'x-729'!$B$12</definedName>
    <definedName name="TABLE_AGE_DEF_1" localSheetId="114">'x-803'!$B$12</definedName>
    <definedName name="TABLE_AGE_DEF_1" localSheetId="115">'x-804'!$B$12</definedName>
    <definedName name="TABLE_AGE_DEF_1" localSheetId="116">'x-805'!$B$12</definedName>
    <definedName name="TABLE_AGE_DEF_1" localSheetId="117">'x-806'!$B$12</definedName>
    <definedName name="TABLE_AGE_DEF_1" localSheetId="118">'x-808'!$B$12</definedName>
    <definedName name="TABLE_AGE_DEF_1" localSheetId="119">'x-809'!$B$12</definedName>
    <definedName name="TABLE_AGE_DEF_1" localSheetId="120">'x-810'!$B$12</definedName>
    <definedName name="TABLE_AGE_DEF_1" localSheetId="121">'x-template'!$B$12</definedName>
    <definedName name="TABLE_AREA_1" localSheetId="5">'x-101'!$A$26:$C$74</definedName>
    <definedName name="TABLE_AREA_1" localSheetId="6">'x-202'!$A$26:$E$66</definedName>
    <definedName name="TABLE_AREA_1" localSheetId="7">'x-203'!$A$26:$E$66</definedName>
    <definedName name="TABLE_AREA_1" localSheetId="8">'x-204'!$A$26:$D$71</definedName>
    <definedName name="TABLE_AREA_1" localSheetId="9">'x-205'!$A$26:$D$66</definedName>
    <definedName name="TABLE_AREA_1" localSheetId="10">'x-206'!$A$26:$D$31</definedName>
    <definedName name="TABLE_AREA_1" localSheetId="11">'x-207'!$A$26:$D$71</definedName>
    <definedName name="TABLE_AREA_1" localSheetId="12">'x-208'!$A$26:$D$27</definedName>
    <definedName name="TABLE_AREA_1" localSheetId="13">'x-209'!$A$26:$D$66</definedName>
    <definedName name="TABLE_AREA_1" localSheetId="14">'x-210'!$A$26:$D$32</definedName>
    <definedName name="TABLE_AREA_1" localSheetId="15">'x-211'!$A$26:$D$71</definedName>
    <definedName name="TABLE_AREA_1" localSheetId="16">'x-212'!$A$26:$D$28</definedName>
    <definedName name="TABLE_AREA_1" localSheetId="17">'x-213'!$A$26:$D$66</definedName>
    <definedName name="TABLE_AREA_1" localSheetId="18">'x-214'!$A$26:$D$33</definedName>
    <definedName name="TABLE_AREA_1" localSheetId="19">'x-215'!$A$26:$D$71</definedName>
    <definedName name="TABLE_AREA_1" localSheetId="20">'x-216'!$A$26:$D$29</definedName>
    <definedName name="TABLE_AREA_1" localSheetId="21">'x-217'!$A$26:$D$66</definedName>
    <definedName name="TABLE_AREA_1" localSheetId="22">'x-218'!$A$26:$D$34</definedName>
    <definedName name="TABLE_AREA_1" localSheetId="23">'x-219'!$A$26:$C$66</definedName>
    <definedName name="TABLE_AREA_1" localSheetId="24">'x-220'!$A$26:$C$66</definedName>
    <definedName name="TABLE_AREA_1" localSheetId="25">'x-221'!$A$26:$C$71</definedName>
    <definedName name="TABLE_AREA_1" localSheetId="26">'x-222'!$A$26:$C$71</definedName>
    <definedName name="TABLE_AREA_1" localSheetId="27">'x-224'!$A$26:$M$30</definedName>
    <definedName name="TABLE_AREA_1" localSheetId="28">'x-225'!$A$26:$C$71</definedName>
    <definedName name="TABLE_AREA_1" localSheetId="29">'x-226'!$A$26:$C$71</definedName>
    <definedName name="TABLE_AREA_1" localSheetId="30">'x-227'!$A$26:$C$72</definedName>
    <definedName name="TABLE_AREA_1" localSheetId="31">'x-228'!$A$26:$C$72</definedName>
    <definedName name="TABLE_AREA_1" localSheetId="32">'x-229'!$A$26:$C$73</definedName>
    <definedName name="TABLE_AREA_1" localSheetId="33">'x-230'!$A$26:$C$73</definedName>
    <definedName name="TABLE_AREA_1" localSheetId="34">'x-231'!$A$26:$C$74</definedName>
    <definedName name="TABLE_AREA_1" localSheetId="35">'x-232'!$A$26:$C$74</definedName>
    <definedName name="TABLE_AREA_1" localSheetId="36">'x-301'!$A$26:$E$67</definedName>
    <definedName name="TABLE_AREA_1" localSheetId="37">'x-302'!$A$26:$E$67</definedName>
    <definedName name="TABLE_AREA_1" localSheetId="38">'x-303'!$A$26:$E$102</definedName>
    <definedName name="TABLE_AREA_1" localSheetId="39">'x-304'!$A$26:$E$102</definedName>
    <definedName name="TABLE_AREA_1" localSheetId="40">'x-307'!$A$26:$B$106</definedName>
    <definedName name="TABLE_AREA_1" localSheetId="41">'x-308'!$A$26:$B$106</definedName>
    <definedName name="TABLE_AREA_1" localSheetId="42">'x-309'!$A$26:$B$106</definedName>
    <definedName name="TABLE_AREA_1" localSheetId="43">'x-310'!$A$26:$B$106</definedName>
    <definedName name="TABLE_AREA_1" localSheetId="44">'x-311'!$A$26:$B$106</definedName>
    <definedName name="TABLE_AREA_1" localSheetId="45">'x-312'!$A$26:$B$106</definedName>
    <definedName name="TABLE_AREA_1" localSheetId="46">'x-313'!$A$26:$C$106</definedName>
    <definedName name="TABLE_AREA_1" localSheetId="47">'x-314'!$A$26:$C$106</definedName>
    <definedName name="TABLE_AREA_1" localSheetId="48">'x-315'!$A$26:$B$106</definedName>
    <definedName name="TABLE_AREA_1" localSheetId="49">'x-316'!$A$26:$B$106</definedName>
    <definedName name="TABLE_AREA_1" localSheetId="50">'x-317'!$A$26:$B$106</definedName>
    <definedName name="TABLE_AREA_1" localSheetId="51">'x-318'!$A$26:$B$106</definedName>
    <definedName name="TABLE_AREA_1" localSheetId="52">'x-401'!$A$26:$M$32</definedName>
    <definedName name="TABLE_AREA_1" localSheetId="53">'x-402'!$A$26:$M$32</definedName>
    <definedName name="TABLE_AREA_1" localSheetId="54">'x-403'!$A$26:$M$32</definedName>
    <definedName name="TABLE_AREA_1" localSheetId="55">'x-404'!$A$26:$M$37</definedName>
    <definedName name="TABLE_AREA_1" localSheetId="56">'x-405'!$A$26:$M$37</definedName>
    <definedName name="TABLE_AREA_1" localSheetId="57">'x-406'!$A$26:$M$37</definedName>
    <definedName name="TABLE_AREA_1" localSheetId="58">'x-407'!$A$26:$M$37</definedName>
    <definedName name="TABLE_AREA_1" localSheetId="59">'x-408'!$A$26:$M$40</definedName>
    <definedName name="TABLE_AREA_1" localSheetId="60">'x-409'!$A$26:$M$41</definedName>
    <definedName name="TABLE_AREA_1" localSheetId="61">'x-410'!$A$26:$M$37</definedName>
    <definedName name="TABLE_AREA_1" localSheetId="62">'x-411'!$A$26:$M$37</definedName>
    <definedName name="TABLE_AREA_1" localSheetId="63">'x-412'!$A$26:$M$37</definedName>
    <definedName name="TABLE_AREA_1" localSheetId="64">'x-413'!$A$26:$M$37</definedName>
    <definedName name="TABLE_AREA_1" localSheetId="65">'x-414'!$A$26:$M$42</definedName>
    <definedName name="TABLE_AREA_1" localSheetId="66">'x-415'!$A$26:$B$27</definedName>
    <definedName name="TABLE_AREA_1" localSheetId="67">'x-416'!$A$26:$B$36</definedName>
    <definedName name="TABLE_AREA_1" localSheetId="68">'x-501'!$A$26:$B$72</definedName>
    <definedName name="TABLE_AREA_1" localSheetId="69">'x-502'!$A$26:$B$107</definedName>
    <definedName name="TABLE_AREA_1" localSheetId="70">'x-503'!$A$26:$B$72</definedName>
    <definedName name="TABLE_AREA_1" localSheetId="71">'x-504'!$A$26:$B$47</definedName>
    <definedName name="TABLE_AREA_1" localSheetId="72">'x-505'!$A$26:$B$46</definedName>
    <definedName name="TABLE_AREA_1" localSheetId="73">'x-601'!$A$26:$C$81</definedName>
    <definedName name="TABLE_AREA_1" localSheetId="74">'x-602'!$A$26:$C$81</definedName>
    <definedName name="TABLE_AREA_1" localSheetId="75">'x-603'!$A$26:$M$67</definedName>
    <definedName name="TABLE_AREA_1" localSheetId="76">'x-604'!$A$26:$M$72</definedName>
    <definedName name="TABLE_AREA_1" localSheetId="77">'x-605'!$A$26:$B$81</definedName>
    <definedName name="TABLE_AREA_1" localSheetId="78">'x-606'!$A$26:$B$81</definedName>
    <definedName name="TABLE_AREA_1" localSheetId="79">'x-607'!$A$26:$B$81</definedName>
    <definedName name="TABLE_AREA_1" localSheetId="80">'x-608'!$A$26:$B$81</definedName>
    <definedName name="TABLE_AREA_1" localSheetId="81">'x-609'!$A$26:$M$66</definedName>
    <definedName name="TABLE_AREA_1" localSheetId="82">'x-610'!$A$26:$B$44</definedName>
    <definedName name="TABLE_AREA_1" localSheetId="84">'x-612'!$A$26:$B$44</definedName>
    <definedName name="TABLE_AREA_1" localSheetId="86">'x-702'!$A$26:$C$71</definedName>
    <definedName name="TABLE_AREA_1" localSheetId="87">'x-703'!$A$26:$C$72</definedName>
    <definedName name="TABLE_AREA_1" localSheetId="88">'x-704'!$A$26:$C$73</definedName>
    <definedName name="TABLE_AREA_1" localSheetId="89">'x-705'!$A$26:$C$74</definedName>
    <definedName name="TABLE_AREA_1" localSheetId="90">'x-706'!$A$26:$U$65</definedName>
    <definedName name="TABLE_AREA_1" localSheetId="91">'x-707'!$A$26:$U$65</definedName>
    <definedName name="TABLE_AREA_1" localSheetId="92">'x-708'!$A$26:$U$71</definedName>
    <definedName name="TABLE_AREA_1" localSheetId="93">'x-709'!$A$26:$U$71</definedName>
    <definedName name="TABLE_AREA_1" localSheetId="94">'x-710'!$A$26:$U$72</definedName>
    <definedName name="TABLE_AREA_1" localSheetId="95">'x-711'!$A$26:$U$72</definedName>
    <definedName name="TABLE_AREA_1" localSheetId="96">'x-712'!$A$26:$U$73</definedName>
    <definedName name="TABLE_AREA_1" localSheetId="97">'x-713'!$A$26:$U$73</definedName>
    <definedName name="TABLE_AREA_1" localSheetId="98">'x-714'!$A$26:$U$74</definedName>
    <definedName name="TABLE_AREA_1" localSheetId="99">'x-715'!$A$26:$U$74</definedName>
    <definedName name="TABLE_AREA_1" localSheetId="100">'x-716'!$A$26:$U$65</definedName>
    <definedName name="TABLE_AREA_1" localSheetId="101">'x-717'!$A$26:$U$65</definedName>
    <definedName name="TABLE_AREA_1" localSheetId="102">'x-718'!$A$26:$U$70</definedName>
    <definedName name="TABLE_AREA_1" localSheetId="103">'x-719'!$A$26:$U$70</definedName>
    <definedName name="TABLE_AREA_1" localSheetId="104">'x-720'!$A$26:$C$66</definedName>
    <definedName name="TABLE_AREA_1" localSheetId="105">'x-721'!$A$26:$C$71</definedName>
    <definedName name="TABLE_AREA_1" localSheetId="106">'x-722'!$A$26:$B$78</definedName>
    <definedName name="TABLE_AREA_1" localSheetId="107">'x-723'!$A$26:$B$79</definedName>
    <definedName name="TABLE_AREA_1" localSheetId="108">'x-724'!$A$26:$C$78</definedName>
    <definedName name="TABLE_AREA_1" localSheetId="109">'x-725'!$A$26:$C$78</definedName>
    <definedName name="TABLE_AREA_1" localSheetId="110">'x-726'!$A$26:$C$78</definedName>
    <definedName name="TABLE_AREA_1" localSheetId="111">'x-727'!$A$26:$D$79</definedName>
    <definedName name="TABLE_AREA_1" localSheetId="112">'x-728'!$A$26:$C$28</definedName>
    <definedName name="TABLE_AREA_1" localSheetId="113">'x-729'!$A$26:$B$27</definedName>
    <definedName name="TABLE_AREA_1" localSheetId="114">'x-803'!$A$26:$B$67</definedName>
    <definedName name="TABLE_AREA_1" localSheetId="115">'x-804'!$A$26:$L$386</definedName>
    <definedName name="TABLE_AREA_1" localSheetId="116">'x-805'!$A$26:$B$37</definedName>
    <definedName name="TABLE_AREA_1" localSheetId="117">'x-806'!$A$26:$B$37</definedName>
    <definedName name="TABLE_AREA_1" localSheetId="118">'x-808'!$A$26:$B$72</definedName>
    <definedName name="TABLE_AREA_1" localSheetId="119">'x-809'!$A$26:$B$72</definedName>
    <definedName name="TABLE_AREA_1" localSheetId="120">'x-810'!$A$26:$B$27</definedName>
    <definedName name="TABLE_ASSUMPTION_SET_1" localSheetId="5">'x-101'!$B$21</definedName>
    <definedName name="TABLE_ASSUMPTION_SET_1" localSheetId="6">'x-202'!$B$21</definedName>
    <definedName name="TABLE_ASSUMPTION_SET_1" localSheetId="7">'x-203'!$B$21</definedName>
    <definedName name="TABLE_ASSUMPTION_SET_1" localSheetId="8">'x-204'!$B$21</definedName>
    <definedName name="TABLE_ASSUMPTION_SET_1" localSheetId="9">'x-205'!$B$21</definedName>
    <definedName name="TABLE_ASSUMPTION_SET_1" localSheetId="10">'x-206'!$B$21</definedName>
    <definedName name="TABLE_ASSUMPTION_SET_1" localSheetId="11">'x-207'!$B$21</definedName>
    <definedName name="TABLE_ASSUMPTION_SET_1" localSheetId="12">'x-208'!$B$21</definedName>
    <definedName name="TABLE_ASSUMPTION_SET_1" localSheetId="13">'x-209'!$B$21</definedName>
    <definedName name="TABLE_ASSUMPTION_SET_1" localSheetId="14">'x-210'!$B$21</definedName>
    <definedName name="TABLE_ASSUMPTION_SET_1" localSheetId="15">'x-211'!$B$21</definedName>
    <definedName name="TABLE_ASSUMPTION_SET_1" localSheetId="16">'x-212'!$B$21</definedName>
    <definedName name="TABLE_ASSUMPTION_SET_1" localSheetId="17">'x-213'!$B$21</definedName>
    <definedName name="TABLE_ASSUMPTION_SET_1" localSheetId="18">'x-214'!$B$21</definedName>
    <definedName name="TABLE_ASSUMPTION_SET_1" localSheetId="19">'x-215'!$B$21</definedName>
    <definedName name="TABLE_ASSUMPTION_SET_1" localSheetId="20">'x-216'!$B$21</definedName>
    <definedName name="TABLE_ASSUMPTION_SET_1" localSheetId="21">'x-217'!$B$21</definedName>
    <definedName name="TABLE_ASSUMPTION_SET_1" localSheetId="22">'x-218'!$B$21</definedName>
    <definedName name="TABLE_ASSUMPTION_SET_1" localSheetId="23">'x-219'!$B$21</definedName>
    <definedName name="TABLE_ASSUMPTION_SET_1" localSheetId="24">'x-220'!$B$21</definedName>
    <definedName name="TABLE_ASSUMPTION_SET_1" localSheetId="25">'x-221'!$B$21</definedName>
    <definedName name="TABLE_ASSUMPTION_SET_1" localSheetId="26">'x-222'!$B$21</definedName>
    <definedName name="TABLE_ASSUMPTION_SET_1" localSheetId="27">'x-224'!$B$21</definedName>
    <definedName name="TABLE_ASSUMPTION_SET_1" localSheetId="28">'x-225'!$B$21</definedName>
    <definedName name="TABLE_ASSUMPTION_SET_1" localSheetId="29">'x-226'!$B$21</definedName>
    <definedName name="TABLE_ASSUMPTION_SET_1" localSheetId="30">'x-227'!$B$21</definedName>
    <definedName name="TABLE_ASSUMPTION_SET_1" localSheetId="31">'x-228'!$B$21</definedName>
    <definedName name="TABLE_ASSUMPTION_SET_1" localSheetId="32">'x-229'!$B$21</definedName>
    <definedName name="TABLE_ASSUMPTION_SET_1" localSheetId="33">'x-230'!$B$21</definedName>
    <definedName name="TABLE_ASSUMPTION_SET_1" localSheetId="34">'x-231'!$B$21</definedName>
    <definedName name="TABLE_ASSUMPTION_SET_1" localSheetId="35">'x-232'!$B$21</definedName>
    <definedName name="TABLE_ASSUMPTION_SET_1" localSheetId="36">'x-301'!$B$21</definedName>
    <definedName name="TABLE_ASSUMPTION_SET_1" localSheetId="37">'x-302'!$B$21</definedName>
    <definedName name="TABLE_ASSUMPTION_SET_1" localSheetId="38">'x-303'!$B$21</definedName>
    <definedName name="TABLE_ASSUMPTION_SET_1" localSheetId="39">'x-304'!$B$21</definedName>
    <definedName name="TABLE_ASSUMPTION_SET_1" localSheetId="40">'x-307'!$B$21</definedName>
    <definedName name="TABLE_ASSUMPTION_SET_1" localSheetId="41">'x-308'!$B$21</definedName>
    <definedName name="TABLE_ASSUMPTION_SET_1" localSheetId="42">'x-309'!$B$21</definedName>
    <definedName name="TABLE_ASSUMPTION_SET_1" localSheetId="43">'x-310'!$B$21</definedName>
    <definedName name="TABLE_ASSUMPTION_SET_1" localSheetId="44">'x-311'!$B$21</definedName>
    <definedName name="TABLE_ASSUMPTION_SET_1" localSheetId="45">'x-312'!$B$21</definedName>
    <definedName name="TABLE_ASSUMPTION_SET_1" localSheetId="46">'x-313'!$B$21</definedName>
    <definedName name="TABLE_ASSUMPTION_SET_1" localSheetId="47">'x-314'!$B$21</definedName>
    <definedName name="TABLE_ASSUMPTION_SET_1" localSheetId="48">'x-315'!$B$21</definedName>
    <definedName name="TABLE_ASSUMPTION_SET_1" localSheetId="49">'x-316'!$B$21</definedName>
    <definedName name="TABLE_ASSUMPTION_SET_1" localSheetId="50">'x-317'!$B$21</definedName>
    <definedName name="TABLE_ASSUMPTION_SET_1" localSheetId="51">'x-318'!$B$21</definedName>
    <definedName name="TABLE_ASSUMPTION_SET_1" localSheetId="52">'x-401'!$B$21</definedName>
    <definedName name="TABLE_ASSUMPTION_SET_1" localSheetId="53">'x-402'!$B$21</definedName>
    <definedName name="TABLE_ASSUMPTION_SET_1" localSheetId="54">'x-403'!$B$21</definedName>
    <definedName name="TABLE_ASSUMPTION_SET_1" localSheetId="55">'x-404'!$B$21</definedName>
    <definedName name="TABLE_ASSUMPTION_SET_1" localSheetId="56">'x-405'!$B$21</definedName>
    <definedName name="TABLE_ASSUMPTION_SET_1" localSheetId="57">'x-406'!$B$21</definedName>
    <definedName name="TABLE_ASSUMPTION_SET_1" localSheetId="58">'x-407'!$B$21</definedName>
    <definedName name="TABLE_ASSUMPTION_SET_1" localSheetId="59">'x-408'!$B$21</definedName>
    <definedName name="TABLE_ASSUMPTION_SET_1" localSheetId="60">'x-409'!$B$21</definedName>
    <definedName name="TABLE_ASSUMPTION_SET_1" localSheetId="61">'x-410'!$B$21</definedName>
    <definedName name="TABLE_ASSUMPTION_SET_1" localSheetId="62">'x-411'!$B$21</definedName>
    <definedName name="TABLE_ASSUMPTION_SET_1" localSheetId="63">'x-412'!$B$21</definedName>
    <definedName name="TABLE_ASSUMPTION_SET_1" localSheetId="64">'x-413'!$B$21</definedName>
    <definedName name="TABLE_ASSUMPTION_SET_1" localSheetId="65">'x-414'!$B$21</definedName>
    <definedName name="TABLE_ASSUMPTION_SET_1" localSheetId="66">'x-415'!$B$21</definedName>
    <definedName name="TABLE_ASSUMPTION_SET_1" localSheetId="67">'x-416'!$B$21</definedName>
    <definedName name="TABLE_ASSUMPTION_SET_1" localSheetId="68">'x-501'!$B$21</definedName>
    <definedName name="TABLE_ASSUMPTION_SET_1" localSheetId="69">'x-502'!$B$21</definedName>
    <definedName name="TABLE_ASSUMPTION_SET_1" localSheetId="70">'x-503'!$B$21</definedName>
    <definedName name="TABLE_ASSUMPTION_SET_1" localSheetId="71">'x-504'!$B$21</definedName>
    <definedName name="TABLE_ASSUMPTION_SET_1" localSheetId="72">'x-505'!$B$21</definedName>
    <definedName name="TABLE_ASSUMPTION_SET_1" localSheetId="73">'x-601'!$B$21</definedName>
    <definedName name="TABLE_ASSUMPTION_SET_1" localSheetId="74">'x-602'!$B$21</definedName>
    <definedName name="TABLE_ASSUMPTION_SET_1" localSheetId="75">'x-603'!$B$21</definedName>
    <definedName name="TABLE_ASSUMPTION_SET_1" localSheetId="76">'x-604'!$B$21</definedName>
    <definedName name="TABLE_ASSUMPTION_SET_1" localSheetId="77">'x-605'!$B$21</definedName>
    <definedName name="TABLE_ASSUMPTION_SET_1" localSheetId="78">'x-606'!$B$21</definedName>
    <definedName name="TABLE_ASSUMPTION_SET_1" localSheetId="79">'x-607'!$B$21</definedName>
    <definedName name="TABLE_ASSUMPTION_SET_1" localSheetId="80">'x-608'!$B$21</definedName>
    <definedName name="TABLE_ASSUMPTION_SET_1" localSheetId="81">'x-609'!$B$21</definedName>
    <definedName name="TABLE_ASSUMPTION_SET_1" localSheetId="82">'x-610'!$B$21</definedName>
    <definedName name="TABLE_ASSUMPTION_SET_1" localSheetId="83">'x-611'!$B$21</definedName>
    <definedName name="TABLE_ASSUMPTION_SET_1" localSheetId="84">'x-612'!$B$21</definedName>
    <definedName name="TABLE_ASSUMPTION_SET_1" localSheetId="85">'x-613'!$B$21</definedName>
    <definedName name="TABLE_ASSUMPTION_SET_1" localSheetId="86">'x-702'!$B$21</definedName>
    <definedName name="TABLE_ASSUMPTION_SET_1" localSheetId="87">'x-703'!$B$21</definedName>
    <definedName name="TABLE_ASSUMPTION_SET_1" localSheetId="88">'x-704'!$B$21</definedName>
    <definedName name="TABLE_ASSUMPTION_SET_1" localSheetId="89">'x-705'!$B$21</definedName>
    <definedName name="TABLE_ASSUMPTION_SET_1" localSheetId="90">'x-706'!$B$21</definedName>
    <definedName name="TABLE_ASSUMPTION_SET_1" localSheetId="91">'x-707'!$B$21</definedName>
    <definedName name="TABLE_ASSUMPTION_SET_1" localSheetId="92">'x-708'!$B$21</definedName>
    <definedName name="TABLE_ASSUMPTION_SET_1" localSheetId="93">'x-709'!$B$21</definedName>
    <definedName name="TABLE_ASSUMPTION_SET_1" localSheetId="94">'x-710'!$B$21</definedName>
    <definedName name="TABLE_ASSUMPTION_SET_1" localSheetId="95">'x-711'!$B$21</definedName>
    <definedName name="TABLE_ASSUMPTION_SET_1" localSheetId="96">'x-712'!$B$21</definedName>
    <definedName name="TABLE_ASSUMPTION_SET_1" localSheetId="97">'x-713'!$B$21</definedName>
    <definedName name="TABLE_ASSUMPTION_SET_1" localSheetId="98">'x-714'!$B$21</definedName>
    <definedName name="TABLE_ASSUMPTION_SET_1" localSheetId="99">'x-715'!$B$21</definedName>
    <definedName name="TABLE_ASSUMPTION_SET_1" localSheetId="100">'x-716'!$B$21</definedName>
    <definedName name="TABLE_ASSUMPTION_SET_1" localSheetId="101">'x-717'!$B$21</definedName>
    <definedName name="TABLE_ASSUMPTION_SET_1" localSheetId="102">'x-718'!$B$21</definedName>
    <definedName name="TABLE_ASSUMPTION_SET_1" localSheetId="103">'x-719'!$B$21</definedName>
    <definedName name="TABLE_ASSUMPTION_SET_1" localSheetId="104">'x-720'!$B$21</definedName>
    <definedName name="TABLE_ASSUMPTION_SET_1" localSheetId="105">'x-721'!$B$21</definedName>
    <definedName name="TABLE_ASSUMPTION_SET_1" localSheetId="106">'x-722'!$B$21</definedName>
    <definedName name="TABLE_ASSUMPTION_SET_1" localSheetId="107">'x-723'!$B$21</definedName>
    <definedName name="TABLE_ASSUMPTION_SET_1" localSheetId="108">'x-724'!$B$21</definedName>
    <definedName name="TABLE_ASSUMPTION_SET_1" localSheetId="109">'x-725'!$B$21</definedName>
    <definedName name="TABLE_ASSUMPTION_SET_1" localSheetId="110">'x-726'!$B$21</definedName>
    <definedName name="TABLE_ASSUMPTION_SET_1" localSheetId="111">'x-727'!$B$21</definedName>
    <definedName name="TABLE_ASSUMPTION_SET_1" localSheetId="112">'x-728'!$B$21</definedName>
    <definedName name="TABLE_ASSUMPTION_SET_1" localSheetId="113">'x-729'!$B$21</definedName>
    <definedName name="TABLE_ASSUMPTION_SET_1" localSheetId="114">'x-803'!$B$21</definedName>
    <definedName name="TABLE_ASSUMPTION_SET_1" localSheetId="115">'x-804'!$B$21</definedName>
    <definedName name="TABLE_ASSUMPTION_SET_1" localSheetId="116">'x-805'!$B$21</definedName>
    <definedName name="TABLE_ASSUMPTION_SET_1" localSheetId="117">'x-806'!$B$21</definedName>
    <definedName name="TABLE_ASSUMPTION_SET_1" localSheetId="118">'x-808'!$B$21</definedName>
    <definedName name="TABLE_ASSUMPTION_SET_1" localSheetId="119">'x-809'!$B$21</definedName>
    <definedName name="TABLE_ASSUMPTION_SET_1" localSheetId="120">'x-810'!$B$21</definedName>
    <definedName name="TABLE_ASSUMPTION_SET_1" localSheetId="121">'x-template'!$B$21</definedName>
    <definedName name="TABLE_CLIENT_1" localSheetId="5">'x-101'!$B$7</definedName>
    <definedName name="TABLE_CLIENT_1" localSheetId="6">'x-202'!$B$7</definedName>
    <definedName name="TABLE_CLIENT_1" localSheetId="7">'x-203'!$B$7</definedName>
    <definedName name="TABLE_CLIENT_1" localSheetId="8">'x-204'!$B$7</definedName>
    <definedName name="TABLE_CLIENT_1" localSheetId="9">'x-205'!$B$7</definedName>
    <definedName name="TABLE_CLIENT_1" localSheetId="10">'x-206'!$B$7</definedName>
    <definedName name="TABLE_CLIENT_1" localSheetId="11">'x-207'!$B$7</definedName>
    <definedName name="TABLE_CLIENT_1" localSheetId="12">'x-208'!$B$7</definedName>
    <definedName name="TABLE_CLIENT_1" localSheetId="13">'x-209'!$B$7</definedName>
    <definedName name="TABLE_CLIENT_1" localSheetId="14">'x-210'!$B$7</definedName>
    <definedName name="TABLE_CLIENT_1" localSheetId="15">'x-211'!$B$7</definedName>
    <definedName name="TABLE_CLIENT_1" localSheetId="16">'x-212'!$B$7</definedName>
    <definedName name="TABLE_CLIENT_1" localSheetId="17">'x-213'!$B$7</definedName>
    <definedName name="TABLE_CLIENT_1" localSheetId="18">'x-214'!$B$7</definedName>
    <definedName name="TABLE_CLIENT_1" localSheetId="19">'x-215'!$B$7</definedName>
    <definedName name="TABLE_CLIENT_1" localSheetId="20">'x-216'!$B$7</definedName>
    <definedName name="TABLE_CLIENT_1" localSheetId="21">'x-217'!$B$7</definedName>
    <definedName name="TABLE_CLIENT_1" localSheetId="22">'x-218'!$B$7</definedName>
    <definedName name="TABLE_CLIENT_1" localSheetId="23">'x-219'!$B$7</definedName>
    <definedName name="TABLE_CLIENT_1" localSheetId="24">'x-220'!$B$7</definedName>
    <definedName name="TABLE_CLIENT_1" localSheetId="25">'x-221'!$B$7</definedName>
    <definedName name="TABLE_CLIENT_1" localSheetId="26">'x-222'!$B$7</definedName>
    <definedName name="TABLE_CLIENT_1" localSheetId="27">'x-224'!$B$7</definedName>
    <definedName name="TABLE_CLIENT_1" localSheetId="28">'x-225'!$B$7</definedName>
    <definedName name="TABLE_CLIENT_1" localSheetId="29">'x-226'!$B$7</definedName>
    <definedName name="TABLE_CLIENT_1" localSheetId="30">'x-227'!$B$7</definedName>
    <definedName name="TABLE_CLIENT_1" localSheetId="31">'x-228'!$B$7</definedName>
    <definedName name="TABLE_CLIENT_1" localSheetId="32">'x-229'!$B$7</definedName>
    <definedName name="TABLE_CLIENT_1" localSheetId="33">'x-230'!$B$7</definedName>
    <definedName name="TABLE_CLIENT_1" localSheetId="34">'x-231'!$B$7</definedName>
    <definedName name="TABLE_CLIENT_1" localSheetId="35">'x-232'!$B$7</definedName>
    <definedName name="TABLE_CLIENT_1" localSheetId="36">'x-301'!$B$7</definedName>
    <definedName name="TABLE_CLIENT_1" localSheetId="37">'x-302'!$B$7</definedName>
    <definedName name="TABLE_CLIENT_1" localSheetId="38">'x-303'!$B$7</definedName>
    <definedName name="TABLE_CLIENT_1" localSheetId="39">'x-304'!$B$7</definedName>
    <definedName name="TABLE_CLIENT_1" localSheetId="40">'x-307'!$B$7</definedName>
    <definedName name="TABLE_CLIENT_1" localSheetId="41">'x-308'!$B$7</definedName>
    <definedName name="TABLE_CLIENT_1" localSheetId="42">'x-309'!$B$7</definedName>
    <definedName name="TABLE_CLIENT_1" localSheetId="43">'x-310'!$B$7</definedName>
    <definedName name="TABLE_CLIENT_1" localSheetId="44">'x-311'!$B$7</definedName>
    <definedName name="TABLE_CLIENT_1" localSheetId="45">'x-312'!$B$7</definedName>
    <definedName name="TABLE_CLIENT_1" localSheetId="46">'x-313'!$B$7</definedName>
    <definedName name="TABLE_CLIENT_1" localSheetId="47">'x-314'!$B$7</definedName>
    <definedName name="TABLE_CLIENT_1" localSheetId="48">'x-315'!$B$7</definedName>
    <definedName name="TABLE_CLIENT_1" localSheetId="49">'x-316'!$B$7</definedName>
    <definedName name="TABLE_CLIENT_1" localSheetId="50">'x-317'!$B$7</definedName>
    <definedName name="TABLE_CLIENT_1" localSheetId="51">'x-318'!$B$7</definedName>
    <definedName name="TABLE_CLIENT_1" localSheetId="52">'x-401'!$B$7</definedName>
    <definedName name="TABLE_CLIENT_1" localSheetId="53">'x-402'!$B$7</definedName>
    <definedName name="TABLE_CLIENT_1" localSheetId="54">'x-403'!$B$7</definedName>
    <definedName name="TABLE_CLIENT_1" localSheetId="55">'x-404'!$B$7</definedName>
    <definedName name="TABLE_CLIENT_1" localSheetId="56">'x-405'!$B$7</definedName>
    <definedName name="TABLE_CLIENT_1" localSheetId="57">'x-406'!$B$7</definedName>
    <definedName name="TABLE_CLIENT_1" localSheetId="58">'x-407'!$B$7</definedName>
    <definedName name="TABLE_CLIENT_1" localSheetId="59">'x-408'!$B$7</definedName>
    <definedName name="TABLE_CLIENT_1" localSheetId="60">'x-409'!$B$7</definedName>
    <definedName name="TABLE_CLIENT_1" localSheetId="61">'x-410'!$B$7</definedName>
    <definedName name="TABLE_CLIENT_1" localSheetId="62">'x-411'!$B$7</definedName>
    <definedName name="TABLE_CLIENT_1" localSheetId="63">'x-412'!$B$7</definedName>
    <definedName name="TABLE_CLIENT_1" localSheetId="64">'x-413'!$B$7</definedName>
    <definedName name="TABLE_CLIENT_1" localSheetId="65">'x-414'!$B$7</definedName>
    <definedName name="TABLE_CLIENT_1" localSheetId="66">'x-415'!$B$7</definedName>
    <definedName name="TABLE_CLIENT_1" localSheetId="67">'x-416'!$B$7</definedName>
    <definedName name="TABLE_CLIENT_1" localSheetId="68">'x-501'!$B$7</definedName>
    <definedName name="TABLE_CLIENT_1" localSheetId="69">'x-502'!$B$7</definedName>
    <definedName name="TABLE_CLIENT_1" localSheetId="70">'x-503'!$B$7</definedName>
    <definedName name="TABLE_CLIENT_1" localSheetId="71">'x-504'!$B$7</definedName>
    <definedName name="TABLE_CLIENT_1" localSheetId="72">'x-505'!$B$7</definedName>
    <definedName name="TABLE_CLIENT_1" localSheetId="73">'x-601'!$B$7</definedName>
    <definedName name="TABLE_CLIENT_1" localSheetId="74">'x-602'!$B$7</definedName>
    <definedName name="TABLE_CLIENT_1" localSheetId="75">'x-603'!$B$7</definedName>
    <definedName name="TABLE_CLIENT_1" localSheetId="76">'x-604'!$B$7</definedName>
    <definedName name="TABLE_CLIENT_1" localSheetId="77">'x-605'!$B$7</definedName>
    <definedName name="TABLE_CLIENT_1" localSheetId="78">'x-606'!$B$7</definedName>
    <definedName name="TABLE_CLIENT_1" localSheetId="79">'x-607'!$B$7</definedName>
    <definedName name="TABLE_CLIENT_1" localSheetId="80">'x-608'!$B$7</definedName>
    <definedName name="TABLE_CLIENT_1" localSheetId="81">'x-609'!$B$7</definedName>
    <definedName name="TABLE_CLIENT_1" localSheetId="82">'x-610'!$B$7</definedName>
    <definedName name="TABLE_CLIENT_1" localSheetId="83">'x-611'!$B$7</definedName>
    <definedName name="TABLE_CLIENT_1" localSheetId="84">'x-612'!$B$7</definedName>
    <definedName name="TABLE_CLIENT_1" localSheetId="85">'x-613'!$B$7</definedName>
    <definedName name="TABLE_CLIENT_1" localSheetId="86">'x-702'!$B$7</definedName>
    <definedName name="TABLE_CLIENT_1" localSheetId="87">'x-703'!$B$7</definedName>
    <definedName name="TABLE_CLIENT_1" localSheetId="88">'x-704'!$B$7</definedName>
    <definedName name="TABLE_CLIENT_1" localSheetId="89">'x-705'!$B$7</definedName>
    <definedName name="TABLE_CLIENT_1" localSheetId="90">'x-706'!$B$7</definedName>
    <definedName name="TABLE_CLIENT_1" localSheetId="91">'x-707'!$B$7</definedName>
    <definedName name="TABLE_CLIENT_1" localSheetId="92">'x-708'!$B$7</definedName>
    <definedName name="TABLE_CLIENT_1" localSheetId="93">'x-709'!$B$7</definedName>
    <definedName name="TABLE_CLIENT_1" localSheetId="94">'x-710'!$B$7</definedName>
    <definedName name="TABLE_CLIENT_1" localSheetId="95">'x-711'!$B$7</definedName>
    <definedName name="TABLE_CLIENT_1" localSheetId="96">'x-712'!$B$7</definedName>
    <definedName name="TABLE_CLIENT_1" localSheetId="97">'x-713'!$B$7</definedName>
    <definedName name="TABLE_CLIENT_1" localSheetId="98">'x-714'!$B$7</definedName>
    <definedName name="TABLE_CLIENT_1" localSheetId="99">'x-715'!$B$7</definedName>
    <definedName name="TABLE_CLIENT_1" localSheetId="100">'x-716'!$B$7</definedName>
    <definedName name="TABLE_CLIENT_1" localSheetId="101">'x-717'!$B$7</definedName>
    <definedName name="TABLE_CLIENT_1" localSheetId="102">'x-718'!$B$7</definedName>
    <definedName name="TABLE_CLIENT_1" localSheetId="103">'x-719'!$B$7</definedName>
    <definedName name="TABLE_CLIENT_1" localSheetId="104">'x-720'!$B$7</definedName>
    <definedName name="TABLE_CLIENT_1" localSheetId="105">'x-721'!$B$7</definedName>
    <definedName name="TABLE_CLIENT_1" localSheetId="106">'x-722'!$B$7</definedName>
    <definedName name="TABLE_CLIENT_1" localSheetId="107">'x-723'!$B$7</definedName>
    <definedName name="TABLE_CLIENT_1" localSheetId="108">'x-724'!$B$7</definedName>
    <definedName name="TABLE_CLIENT_1" localSheetId="109">'x-725'!$B$7</definedName>
    <definedName name="TABLE_CLIENT_1" localSheetId="110">'x-726'!$B$7</definedName>
    <definedName name="TABLE_CLIENT_1" localSheetId="111">'x-727'!$B$7</definedName>
    <definedName name="TABLE_CLIENT_1" localSheetId="112">'x-728'!$B$7</definedName>
    <definedName name="TABLE_CLIENT_1" localSheetId="113">'x-729'!$B$7</definedName>
    <definedName name="TABLE_CLIENT_1" localSheetId="114">'x-803'!$B$7</definedName>
    <definedName name="TABLE_CLIENT_1" localSheetId="115">'x-804'!$B$7</definedName>
    <definedName name="TABLE_CLIENT_1" localSheetId="116">'x-805'!$B$7</definedName>
    <definedName name="TABLE_CLIENT_1" localSheetId="117">'x-806'!$B$7</definedName>
    <definedName name="TABLE_CLIENT_1" localSheetId="118">'x-808'!$B$7</definedName>
    <definedName name="TABLE_CLIENT_1" localSheetId="119">'x-809'!$B$7</definedName>
    <definedName name="TABLE_CLIENT_1" localSheetId="120">'x-810'!$B$7</definedName>
    <definedName name="TABLE_CLIENT_1" localSheetId="121">'x-template'!$B$7</definedName>
    <definedName name="TABLE_DATE_IMPLEMENTED_1" localSheetId="5">'x-101'!$B$19</definedName>
    <definedName name="TABLE_DATE_IMPLEMENTED_1" localSheetId="6">'x-202'!$B$19</definedName>
    <definedName name="TABLE_DATE_IMPLEMENTED_1" localSheetId="7">'x-203'!$B$19</definedName>
    <definedName name="TABLE_DATE_IMPLEMENTED_1" localSheetId="8">'x-204'!$B$19</definedName>
    <definedName name="TABLE_DATE_IMPLEMENTED_1" localSheetId="9">'x-205'!$B$19</definedName>
    <definedName name="TABLE_DATE_IMPLEMENTED_1" localSheetId="10">'x-206'!$B$19</definedName>
    <definedName name="TABLE_DATE_IMPLEMENTED_1" localSheetId="11">'x-207'!$B$19</definedName>
    <definedName name="TABLE_DATE_IMPLEMENTED_1" localSheetId="12">'x-208'!$B$19</definedName>
    <definedName name="TABLE_DATE_IMPLEMENTED_1" localSheetId="13">'x-209'!$B$19</definedName>
    <definedName name="TABLE_DATE_IMPLEMENTED_1" localSheetId="14">'x-210'!$B$19</definedName>
    <definedName name="TABLE_DATE_IMPLEMENTED_1" localSheetId="15">'x-211'!$B$19</definedName>
    <definedName name="TABLE_DATE_IMPLEMENTED_1" localSheetId="16">'x-212'!$B$19</definedName>
    <definedName name="TABLE_DATE_IMPLEMENTED_1" localSheetId="17">'x-213'!$B$19</definedName>
    <definedName name="TABLE_DATE_IMPLEMENTED_1" localSheetId="18">'x-214'!$B$19</definedName>
    <definedName name="TABLE_DATE_IMPLEMENTED_1" localSheetId="19">'x-215'!$B$19</definedName>
    <definedName name="TABLE_DATE_IMPLEMENTED_1" localSheetId="20">'x-216'!$B$19</definedName>
    <definedName name="TABLE_DATE_IMPLEMENTED_1" localSheetId="21">'x-217'!$B$19</definedName>
    <definedName name="TABLE_DATE_IMPLEMENTED_1" localSheetId="22">'x-218'!$B$19</definedName>
    <definedName name="TABLE_DATE_IMPLEMENTED_1" localSheetId="23">'x-219'!$B$19</definedName>
    <definedName name="TABLE_DATE_IMPLEMENTED_1" localSheetId="24">'x-220'!$B$19</definedName>
    <definedName name="TABLE_DATE_IMPLEMENTED_1" localSheetId="25">'x-221'!$B$19</definedName>
    <definedName name="TABLE_DATE_IMPLEMENTED_1" localSheetId="26">'x-222'!$B$19</definedName>
    <definedName name="TABLE_DATE_IMPLEMENTED_1" localSheetId="27">'x-224'!$B$19</definedName>
    <definedName name="TABLE_DATE_IMPLEMENTED_1" localSheetId="28">'x-225'!$B$19</definedName>
    <definedName name="TABLE_DATE_IMPLEMENTED_1" localSheetId="29">'x-226'!$B$19</definedName>
    <definedName name="TABLE_DATE_IMPLEMENTED_1" localSheetId="30">'x-227'!$B$19</definedName>
    <definedName name="TABLE_DATE_IMPLEMENTED_1" localSheetId="31">'x-228'!$B$19</definedName>
    <definedName name="TABLE_DATE_IMPLEMENTED_1" localSheetId="32">'x-229'!$B$19</definedName>
    <definedName name="TABLE_DATE_IMPLEMENTED_1" localSheetId="33">'x-230'!$B$19</definedName>
    <definedName name="TABLE_DATE_IMPLEMENTED_1" localSheetId="34">'x-231'!$B$19</definedName>
    <definedName name="TABLE_DATE_IMPLEMENTED_1" localSheetId="35">'x-232'!$B$19</definedName>
    <definedName name="TABLE_DATE_IMPLEMENTED_1" localSheetId="36">'x-301'!$B$19</definedName>
    <definedName name="TABLE_DATE_IMPLEMENTED_1" localSheetId="37">'x-302'!$B$19</definedName>
    <definedName name="TABLE_DATE_IMPLEMENTED_1" localSheetId="38">'x-303'!$B$19</definedName>
    <definedName name="TABLE_DATE_IMPLEMENTED_1" localSheetId="39">'x-304'!$B$19</definedName>
    <definedName name="TABLE_DATE_IMPLEMENTED_1" localSheetId="40">'x-307'!$B$19</definedName>
    <definedName name="TABLE_DATE_IMPLEMENTED_1" localSheetId="41">'x-308'!$B$19</definedName>
    <definedName name="TABLE_DATE_IMPLEMENTED_1" localSheetId="42">'x-309'!$B$19</definedName>
    <definedName name="TABLE_DATE_IMPLEMENTED_1" localSheetId="43">'x-310'!$B$19</definedName>
    <definedName name="TABLE_DATE_IMPLEMENTED_1" localSheetId="44">'x-311'!$B$19</definedName>
    <definedName name="TABLE_DATE_IMPLEMENTED_1" localSheetId="45">'x-312'!$B$19</definedName>
    <definedName name="TABLE_DATE_IMPLEMENTED_1" localSheetId="46">'x-313'!$B$19</definedName>
    <definedName name="TABLE_DATE_IMPLEMENTED_1" localSheetId="47">'x-314'!$B$19</definedName>
    <definedName name="TABLE_DATE_IMPLEMENTED_1" localSheetId="48">'x-315'!$B$19</definedName>
    <definedName name="TABLE_DATE_IMPLEMENTED_1" localSheetId="49">'x-316'!$B$19</definedName>
    <definedName name="TABLE_DATE_IMPLEMENTED_1" localSheetId="50">'x-317'!$B$19</definedName>
    <definedName name="TABLE_DATE_IMPLEMENTED_1" localSheetId="51">'x-318'!$B$19</definedName>
    <definedName name="TABLE_DATE_IMPLEMENTED_1" localSheetId="52">'x-401'!$B$19</definedName>
    <definedName name="TABLE_DATE_IMPLEMENTED_1" localSheetId="53">'x-402'!$B$19</definedName>
    <definedName name="TABLE_DATE_IMPLEMENTED_1" localSheetId="54">'x-403'!$B$19</definedName>
    <definedName name="TABLE_DATE_IMPLEMENTED_1" localSheetId="55">'x-404'!$B$19</definedName>
    <definedName name="TABLE_DATE_IMPLEMENTED_1" localSheetId="56">'x-405'!$B$19</definedName>
    <definedName name="TABLE_DATE_IMPLEMENTED_1" localSheetId="57">'x-406'!$B$19</definedName>
    <definedName name="TABLE_DATE_IMPLEMENTED_1" localSheetId="58">'x-407'!$B$19</definedName>
    <definedName name="TABLE_DATE_IMPLEMENTED_1" localSheetId="59">'x-408'!$B$19</definedName>
    <definedName name="TABLE_DATE_IMPLEMENTED_1" localSheetId="60">'x-409'!$B$19</definedName>
    <definedName name="TABLE_DATE_IMPLEMENTED_1" localSheetId="61">'x-410'!$B$19</definedName>
    <definedName name="TABLE_DATE_IMPLEMENTED_1" localSheetId="62">'x-411'!$B$19</definedName>
    <definedName name="TABLE_DATE_IMPLEMENTED_1" localSheetId="63">'x-412'!$B$19</definedName>
    <definedName name="TABLE_DATE_IMPLEMENTED_1" localSheetId="64">'x-413'!$B$19</definedName>
    <definedName name="TABLE_DATE_IMPLEMENTED_1" localSheetId="65">'x-414'!$B$19</definedName>
    <definedName name="TABLE_DATE_IMPLEMENTED_1" localSheetId="66">'x-415'!$B$19</definedName>
    <definedName name="TABLE_DATE_IMPLEMENTED_1" localSheetId="67">'x-416'!$B$19</definedName>
    <definedName name="TABLE_DATE_IMPLEMENTED_1" localSheetId="68">'x-501'!$B$19</definedName>
    <definedName name="TABLE_DATE_IMPLEMENTED_1" localSheetId="69">'x-502'!$B$19</definedName>
    <definedName name="TABLE_DATE_IMPLEMENTED_1" localSheetId="70">'x-503'!$B$19</definedName>
    <definedName name="TABLE_DATE_IMPLEMENTED_1" localSheetId="71">'x-504'!$B$19</definedName>
    <definedName name="TABLE_DATE_IMPLEMENTED_1" localSheetId="72">'x-505'!$B$19</definedName>
    <definedName name="TABLE_DATE_IMPLEMENTED_1" localSheetId="73">'x-601'!$B$19</definedName>
    <definedName name="TABLE_DATE_IMPLEMENTED_1" localSheetId="74">'x-602'!$B$19</definedName>
    <definedName name="TABLE_DATE_IMPLEMENTED_1" localSheetId="75">'x-603'!$B$19</definedName>
    <definedName name="TABLE_DATE_IMPLEMENTED_1" localSheetId="76">'x-604'!$B$19</definedName>
    <definedName name="TABLE_DATE_IMPLEMENTED_1" localSheetId="77">'x-605'!$B$19</definedName>
    <definedName name="TABLE_DATE_IMPLEMENTED_1" localSheetId="78">'x-606'!$B$19</definedName>
    <definedName name="TABLE_DATE_IMPLEMENTED_1" localSheetId="79">'x-607'!$B$19</definedName>
    <definedName name="TABLE_DATE_IMPLEMENTED_1" localSheetId="80">'x-608'!$B$19</definedName>
    <definedName name="TABLE_DATE_IMPLEMENTED_1" localSheetId="81">'x-609'!$B$19</definedName>
    <definedName name="TABLE_DATE_IMPLEMENTED_1" localSheetId="82">'x-610'!$B$19</definedName>
    <definedName name="TABLE_DATE_IMPLEMENTED_1" localSheetId="83">'x-611'!$B$19</definedName>
    <definedName name="TABLE_DATE_IMPLEMENTED_1" localSheetId="84">'x-612'!$B$19</definedName>
    <definedName name="TABLE_DATE_IMPLEMENTED_1" localSheetId="85">'x-613'!$B$19</definedName>
    <definedName name="TABLE_DATE_IMPLEMENTED_1" localSheetId="86">'x-702'!$B$19</definedName>
    <definedName name="TABLE_DATE_IMPLEMENTED_1" localSheetId="87">'x-703'!$B$19</definedName>
    <definedName name="TABLE_DATE_IMPLEMENTED_1" localSheetId="88">'x-704'!$B$19</definedName>
    <definedName name="TABLE_DATE_IMPLEMENTED_1" localSheetId="89">'x-705'!$B$19</definedName>
    <definedName name="TABLE_DATE_IMPLEMENTED_1" localSheetId="90">'x-706'!$B$19</definedName>
    <definedName name="TABLE_DATE_IMPLEMENTED_1" localSheetId="91">'x-707'!$B$19</definedName>
    <definedName name="TABLE_DATE_IMPLEMENTED_1" localSheetId="92">'x-708'!$B$19</definedName>
    <definedName name="TABLE_DATE_IMPLEMENTED_1" localSheetId="93">'x-709'!$B$19</definedName>
    <definedName name="TABLE_DATE_IMPLEMENTED_1" localSheetId="94">'x-710'!$B$19</definedName>
    <definedName name="TABLE_DATE_IMPLEMENTED_1" localSheetId="95">'x-711'!$B$19</definedName>
    <definedName name="TABLE_DATE_IMPLEMENTED_1" localSheetId="96">'x-712'!$B$19</definedName>
    <definedName name="TABLE_DATE_IMPLEMENTED_1" localSheetId="97">'x-713'!$B$19</definedName>
    <definedName name="TABLE_DATE_IMPLEMENTED_1" localSheetId="98">'x-714'!$B$19</definedName>
    <definedName name="TABLE_DATE_IMPLEMENTED_1" localSheetId="99">'x-715'!$B$19</definedName>
    <definedName name="TABLE_DATE_IMPLEMENTED_1" localSheetId="100">'x-716'!$B$19</definedName>
    <definedName name="TABLE_DATE_IMPLEMENTED_1" localSheetId="101">'x-717'!$B$19</definedName>
    <definedName name="TABLE_DATE_IMPLEMENTED_1" localSheetId="102">'x-718'!$B$19</definedName>
    <definedName name="TABLE_DATE_IMPLEMENTED_1" localSheetId="103">'x-719'!$B$19</definedName>
    <definedName name="TABLE_DATE_IMPLEMENTED_1" localSheetId="104">'x-720'!$B$19</definedName>
    <definedName name="TABLE_DATE_IMPLEMENTED_1" localSheetId="105">'x-721'!$B$19</definedName>
    <definedName name="TABLE_DATE_IMPLEMENTED_1" localSheetId="106">'x-722'!$B$19</definedName>
    <definedName name="TABLE_DATE_IMPLEMENTED_1" localSheetId="107">'x-723'!$B$19</definedName>
    <definedName name="TABLE_DATE_IMPLEMENTED_1" localSheetId="108">'x-724'!$B$19</definedName>
    <definedName name="TABLE_DATE_IMPLEMENTED_1" localSheetId="109">'x-725'!$B$19</definedName>
    <definedName name="TABLE_DATE_IMPLEMENTED_1" localSheetId="110">'x-726'!$B$19</definedName>
    <definedName name="TABLE_DATE_IMPLEMENTED_1" localSheetId="111">'x-727'!$B$19</definedName>
    <definedName name="TABLE_DATE_IMPLEMENTED_1" localSheetId="112">'x-728'!$B$19</definedName>
    <definedName name="TABLE_DATE_IMPLEMENTED_1" localSheetId="113">'x-729'!$B$19</definedName>
    <definedName name="TABLE_DATE_IMPLEMENTED_1" localSheetId="114">'x-803'!$B$19</definedName>
    <definedName name="TABLE_DATE_IMPLEMENTED_1" localSheetId="115">'x-804'!$B$19</definedName>
    <definedName name="TABLE_DATE_IMPLEMENTED_1" localSheetId="116">'x-805'!$B$19</definedName>
    <definedName name="TABLE_DATE_IMPLEMENTED_1" localSheetId="117">'x-806'!$B$19</definedName>
    <definedName name="TABLE_DATE_IMPLEMENTED_1" localSheetId="118">'x-808'!$B$19</definedName>
    <definedName name="TABLE_DATE_IMPLEMENTED_1" localSheetId="119">'x-809'!$B$19</definedName>
    <definedName name="TABLE_DATE_IMPLEMENTED_1" localSheetId="120">'x-810'!$B$19</definedName>
    <definedName name="TABLE_DATE_IMPLEMENTED_1" localSheetId="121">'x-template'!$B$19</definedName>
    <definedName name="TABLE_DATE_ISSUED_1" localSheetId="5">'x-101'!$B$18</definedName>
    <definedName name="TABLE_DATE_ISSUED_1" localSheetId="6">'x-202'!$B$18</definedName>
    <definedName name="TABLE_DATE_ISSUED_1" localSheetId="7">'x-203'!$B$18</definedName>
    <definedName name="TABLE_DATE_ISSUED_1" localSheetId="8">'x-204'!$B$18</definedName>
    <definedName name="TABLE_DATE_ISSUED_1" localSheetId="9">'x-205'!$B$18</definedName>
    <definedName name="TABLE_DATE_ISSUED_1" localSheetId="10">'x-206'!$B$18</definedName>
    <definedName name="TABLE_DATE_ISSUED_1" localSheetId="11">'x-207'!$B$18</definedName>
    <definedName name="TABLE_DATE_ISSUED_1" localSheetId="12">'x-208'!$B$18</definedName>
    <definedName name="TABLE_DATE_ISSUED_1" localSheetId="13">'x-209'!$B$18</definedName>
    <definedName name="TABLE_DATE_ISSUED_1" localSheetId="14">'x-210'!$B$18</definedName>
    <definedName name="TABLE_DATE_ISSUED_1" localSheetId="15">'x-211'!$B$18</definedName>
    <definedName name="TABLE_DATE_ISSUED_1" localSheetId="16">'x-212'!$B$18</definedName>
    <definedName name="TABLE_DATE_ISSUED_1" localSheetId="17">'x-213'!$B$18</definedName>
    <definedName name="TABLE_DATE_ISSUED_1" localSheetId="18">'x-214'!$B$18</definedName>
    <definedName name="TABLE_DATE_ISSUED_1" localSheetId="19">'x-215'!$B$18</definedName>
    <definedName name="TABLE_DATE_ISSUED_1" localSheetId="20">'x-216'!$B$18</definedName>
    <definedName name="TABLE_DATE_ISSUED_1" localSheetId="21">'x-217'!$B$18</definedName>
    <definedName name="TABLE_DATE_ISSUED_1" localSheetId="22">'x-218'!$B$18</definedName>
    <definedName name="TABLE_DATE_ISSUED_1" localSheetId="23">'x-219'!$B$18</definedName>
    <definedName name="TABLE_DATE_ISSUED_1" localSheetId="24">'x-220'!$B$18</definedName>
    <definedName name="TABLE_DATE_ISSUED_1" localSheetId="25">'x-221'!$B$18</definedName>
    <definedName name="TABLE_DATE_ISSUED_1" localSheetId="26">'x-222'!$B$18</definedName>
    <definedName name="TABLE_DATE_ISSUED_1" localSheetId="27">'x-224'!$B$18</definedName>
    <definedName name="TABLE_DATE_ISSUED_1" localSheetId="28">'x-225'!$B$18</definedName>
    <definedName name="TABLE_DATE_ISSUED_1" localSheetId="29">'x-226'!$B$18</definedName>
    <definedName name="TABLE_DATE_ISSUED_1" localSheetId="30">'x-227'!$B$18</definedName>
    <definedName name="TABLE_DATE_ISSUED_1" localSheetId="31">'x-228'!$B$18</definedName>
    <definedName name="TABLE_DATE_ISSUED_1" localSheetId="32">'x-229'!$B$18</definedName>
    <definedName name="TABLE_DATE_ISSUED_1" localSheetId="33">'x-230'!$B$18</definedName>
    <definedName name="TABLE_DATE_ISSUED_1" localSheetId="34">'x-231'!$B$18</definedName>
    <definedName name="TABLE_DATE_ISSUED_1" localSheetId="35">'x-232'!$B$18</definedName>
    <definedName name="TABLE_DATE_ISSUED_1" localSheetId="36">'x-301'!$B$18</definedName>
    <definedName name="TABLE_DATE_ISSUED_1" localSheetId="37">'x-302'!$B$18</definedName>
    <definedName name="TABLE_DATE_ISSUED_1" localSheetId="38">'x-303'!$B$18</definedName>
    <definedName name="TABLE_DATE_ISSUED_1" localSheetId="39">'x-304'!$B$18</definedName>
    <definedName name="TABLE_DATE_ISSUED_1" localSheetId="40">'x-307'!$B$18</definedName>
    <definedName name="TABLE_DATE_ISSUED_1" localSheetId="41">'x-308'!$B$18</definedName>
    <definedName name="TABLE_DATE_ISSUED_1" localSheetId="42">'x-309'!$B$18</definedName>
    <definedName name="TABLE_DATE_ISSUED_1" localSheetId="43">'x-310'!$B$18</definedName>
    <definedName name="TABLE_DATE_ISSUED_1" localSheetId="44">'x-311'!$B$18</definedName>
    <definedName name="TABLE_DATE_ISSUED_1" localSheetId="45">'x-312'!$B$18</definedName>
    <definedName name="TABLE_DATE_ISSUED_1" localSheetId="46">'x-313'!$B$18</definedName>
    <definedName name="TABLE_DATE_ISSUED_1" localSheetId="47">'x-314'!$B$18</definedName>
    <definedName name="TABLE_DATE_ISSUED_1" localSheetId="48">'x-315'!$B$18</definedName>
    <definedName name="TABLE_DATE_ISSUED_1" localSheetId="49">'x-316'!$B$18</definedName>
    <definedName name="TABLE_DATE_ISSUED_1" localSheetId="50">'x-317'!$B$18</definedName>
    <definedName name="TABLE_DATE_ISSUED_1" localSheetId="51">'x-318'!$B$18</definedName>
    <definedName name="TABLE_DATE_ISSUED_1" localSheetId="52">'x-401'!$B$18</definedName>
    <definedName name="TABLE_DATE_ISSUED_1" localSheetId="53">'x-402'!$B$18</definedName>
    <definedName name="TABLE_DATE_ISSUED_1" localSheetId="54">'x-403'!$B$18</definedName>
    <definedName name="TABLE_DATE_ISSUED_1" localSheetId="55">'x-404'!$B$18</definedName>
    <definedName name="TABLE_DATE_ISSUED_1" localSheetId="56">'x-405'!$B$18</definedName>
    <definedName name="TABLE_DATE_ISSUED_1" localSheetId="57">'x-406'!$B$18</definedName>
    <definedName name="TABLE_DATE_ISSUED_1" localSheetId="58">'x-407'!$B$18</definedName>
    <definedName name="TABLE_DATE_ISSUED_1" localSheetId="59">'x-408'!$B$18</definedName>
    <definedName name="TABLE_DATE_ISSUED_1" localSheetId="60">'x-409'!$B$18</definedName>
    <definedName name="TABLE_DATE_ISSUED_1" localSheetId="61">'x-410'!$B$18</definedName>
    <definedName name="TABLE_DATE_ISSUED_1" localSheetId="62">'x-411'!$B$18</definedName>
    <definedName name="TABLE_DATE_ISSUED_1" localSheetId="63">'x-412'!$B$18</definedName>
    <definedName name="TABLE_DATE_ISSUED_1" localSheetId="64">'x-413'!$B$18</definedName>
    <definedName name="TABLE_DATE_ISSUED_1" localSheetId="65">'x-414'!$B$18</definedName>
    <definedName name="TABLE_DATE_ISSUED_1" localSheetId="66">'x-415'!$B$18</definedName>
    <definedName name="TABLE_DATE_ISSUED_1" localSheetId="67">'x-416'!$B$18</definedName>
    <definedName name="TABLE_DATE_ISSUED_1" localSheetId="68">'x-501'!$B$18</definedName>
    <definedName name="TABLE_DATE_ISSUED_1" localSheetId="69">'x-502'!$B$18</definedName>
    <definedName name="TABLE_DATE_ISSUED_1" localSheetId="70">'x-503'!$B$18</definedName>
    <definedName name="TABLE_DATE_ISSUED_1" localSheetId="71">'x-504'!$B$18</definedName>
    <definedName name="TABLE_DATE_ISSUED_1" localSheetId="72">'x-505'!$B$18</definedName>
    <definedName name="TABLE_DATE_ISSUED_1" localSheetId="73">'x-601'!$B$18</definedName>
    <definedName name="TABLE_DATE_ISSUED_1" localSheetId="74">'x-602'!$B$18</definedName>
    <definedName name="TABLE_DATE_ISSUED_1" localSheetId="75">'x-603'!$B$18</definedName>
    <definedName name="TABLE_DATE_ISSUED_1" localSheetId="76">'x-604'!$B$18</definedName>
    <definedName name="TABLE_DATE_ISSUED_1" localSheetId="77">'x-605'!$B$18</definedName>
    <definedName name="TABLE_DATE_ISSUED_1" localSheetId="78">'x-606'!$B$18</definedName>
    <definedName name="TABLE_DATE_ISSUED_1" localSheetId="79">'x-607'!$B$18</definedName>
    <definedName name="TABLE_DATE_ISSUED_1" localSheetId="80">'x-608'!$B$18</definedName>
    <definedName name="TABLE_DATE_ISSUED_1" localSheetId="81">'x-609'!$B$18</definedName>
    <definedName name="TABLE_DATE_ISSUED_1" localSheetId="82">'x-610'!$B$18</definedName>
    <definedName name="TABLE_DATE_ISSUED_1" localSheetId="83">'x-611'!$B$18</definedName>
    <definedName name="TABLE_DATE_ISSUED_1" localSheetId="84">'x-612'!$B$18</definedName>
    <definedName name="TABLE_DATE_ISSUED_1" localSheetId="85">'x-613'!$B$18</definedName>
    <definedName name="TABLE_DATE_ISSUED_1" localSheetId="86">'x-702'!$B$18</definedName>
    <definedName name="TABLE_DATE_ISSUED_1" localSheetId="87">'x-703'!$B$18</definedName>
    <definedName name="TABLE_DATE_ISSUED_1" localSheetId="88">'x-704'!$B$18</definedName>
    <definedName name="TABLE_DATE_ISSUED_1" localSheetId="89">'x-705'!$B$18</definedName>
    <definedName name="TABLE_DATE_ISSUED_1" localSheetId="90">'x-706'!$B$18</definedName>
    <definedName name="TABLE_DATE_ISSUED_1" localSheetId="91">'x-707'!$B$18</definedName>
    <definedName name="TABLE_DATE_ISSUED_1" localSheetId="92">'x-708'!$B$18</definedName>
    <definedName name="TABLE_DATE_ISSUED_1" localSheetId="93">'x-709'!$B$18</definedName>
    <definedName name="TABLE_DATE_ISSUED_1" localSheetId="94">'x-710'!$B$18</definedName>
    <definedName name="TABLE_DATE_ISSUED_1" localSheetId="95">'x-711'!$B$18</definedName>
    <definedName name="TABLE_DATE_ISSUED_1" localSheetId="96">'x-712'!$B$18</definedName>
    <definedName name="TABLE_DATE_ISSUED_1" localSheetId="97">'x-713'!$B$18</definedName>
    <definedName name="TABLE_DATE_ISSUED_1" localSheetId="98">'x-714'!$B$18</definedName>
    <definedName name="TABLE_DATE_ISSUED_1" localSheetId="99">'x-715'!$B$18</definedName>
    <definedName name="TABLE_DATE_ISSUED_1" localSheetId="100">'x-716'!$B$18</definedName>
    <definedName name="TABLE_DATE_ISSUED_1" localSheetId="101">'x-717'!$B$18</definedName>
    <definedName name="TABLE_DATE_ISSUED_1" localSheetId="102">'x-718'!$B$18</definedName>
    <definedName name="TABLE_DATE_ISSUED_1" localSheetId="103">'x-719'!$B$18</definedName>
    <definedName name="TABLE_DATE_ISSUED_1" localSheetId="104">'x-720'!$B$18</definedName>
    <definedName name="TABLE_DATE_ISSUED_1" localSheetId="105">'x-721'!$B$18</definedName>
    <definedName name="TABLE_DATE_ISSUED_1" localSheetId="106">'x-722'!$B$18</definedName>
    <definedName name="TABLE_DATE_ISSUED_1" localSheetId="107">'x-723'!$B$18</definedName>
    <definedName name="TABLE_DATE_ISSUED_1" localSheetId="108">'x-724'!$B$18</definedName>
    <definedName name="TABLE_DATE_ISSUED_1" localSheetId="109">'x-725'!$B$18</definedName>
    <definedName name="TABLE_DATE_ISSUED_1" localSheetId="110">'x-726'!$B$18</definedName>
    <definedName name="TABLE_DATE_ISSUED_1" localSheetId="111">'x-727'!$B$18</definedName>
    <definedName name="TABLE_DATE_ISSUED_1" localSheetId="112">'x-728'!$B$18</definedName>
    <definedName name="TABLE_DATE_ISSUED_1" localSheetId="113">'x-729'!$B$18</definedName>
    <definedName name="TABLE_DATE_ISSUED_1" localSheetId="114">'x-803'!$B$18</definedName>
    <definedName name="TABLE_DATE_ISSUED_1" localSheetId="115">'x-804'!$B$18</definedName>
    <definedName name="TABLE_DATE_ISSUED_1" localSheetId="116">'x-805'!$B$18</definedName>
    <definedName name="TABLE_DATE_ISSUED_1" localSheetId="117">'x-806'!$B$18</definedName>
    <definedName name="TABLE_DATE_ISSUED_1" localSheetId="118">'x-808'!$B$18</definedName>
    <definedName name="TABLE_DATE_ISSUED_1" localSheetId="119">'x-809'!$B$18</definedName>
    <definedName name="TABLE_DATE_ISSUED_1" localSheetId="120">'x-810'!$B$18</definedName>
    <definedName name="TABLE_DATE_ISSUED_1" localSheetId="121">'x-template'!$B$18</definedName>
    <definedName name="TABLE_DESCRIPTION_1" localSheetId="5">'x-101'!$B$10</definedName>
    <definedName name="TABLE_DESCRIPTION_1" localSheetId="6">'x-202'!$B$10</definedName>
    <definedName name="TABLE_DESCRIPTION_1" localSheetId="7">'x-203'!$B$10</definedName>
    <definedName name="TABLE_DESCRIPTION_1" localSheetId="8">'x-204'!$B$10</definedName>
    <definedName name="TABLE_DESCRIPTION_1" localSheetId="9">'x-205'!$B$10</definedName>
    <definedName name="TABLE_DESCRIPTION_1" localSheetId="10">'x-206'!$B$10</definedName>
    <definedName name="TABLE_DESCRIPTION_1" localSheetId="11">'x-207'!$B$10</definedName>
    <definedName name="TABLE_DESCRIPTION_1" localSheetId="12">'x-208'!$B$10</definedName>
    <definedName name="TABLE_DESCRIPTION_1" localSheetId="13">'x-209'!$B$10</definedName>
    <definedName name="TABLE_DESCRIPTION_1" localSheetId="14">'x-210'!$B$10</definedName>
    <definedName name="TABLE_DESCRIPTION_1" localSheetId="15">'x-211'!$B$10</definedName>
    <definedName name="TABLE_DESCRIPTION_1" localSheetId="16">'x-212'!$B$10</definedName>
    <definedName name="TABLE_DESCRIPTION_1" localSheetId="17">'x-213'!$B$10</definedName>
    <definedName name="TABLE_DESCRIPTION_1" localSheetId="18">'x-214'!$B$10</definedName>
    <definedName name="TABLE_DESCRIPTION_1" localSheetId="19">'x-215'!$B$10</definedName>
    <definedName name="TABLE_DESCRIPTION_1" localSheetId="20">'x-216'!$B$10</definedName>
    <definedName name="TABLE_DESCRIPTION_1" localSheetId="21">'x-217'!$B$10</definedName>
    <definedName name="TABLE_DESCRIPTION_1" localSheetId="22">'x-218'!$B$10</definedName>
    <definedName name="TABLE_DESCRIPTION_1" localSheetId="23">'x-219'!$B$10</definedName>
    <definedName name="TABLE_DESCRIPTION_1" localSheetId="24">'x-220'!$B$10</definedName>
    <definedName name="TABLE_DESCRIPTION_1" localSheetId="25">'x-221'!$B$10</definedName>
    <definedName name="TABLE_DESCRIPTION_1" localSheetId="26">'x-222'!$B$10</definedName>
    <definedName name="TABLE_DESCRIPTION_1" localSheetId="27">'x-224'!$B$10</definedName>
    <definedName name="TABLE_DESCRIPTION_1" localSheetId="28">'x-225'!$B$10</definedName>
    <definedName name="TABLE_DESCRIPTION_1" localSheetId="29">'x-226'!$B$10</definedName>
    <definedName name="TABLE_DESCRIPTION_1" localSheetId="30">'x-227'!$B$10</definedName>
    <definedName name="TABLE_DESCRIPTION_1" localSheetId="31">'x-228'!$B$10</definedName>
    <definedName name="TABLE_DESCRIPTION_1" localSheetId="32">'x-229'!$B$10</definedName>
    <definedName name="TABLE_DESCRIPTION_1" localSheetId="33">'x-230'!$B$10</definedName>
    <definedName name="TABLE_DESCRIPTION_1" localSheetId="34">'x-231'!$B$10</definedName>
    <definedName name="TABLE_DESCRIPTION_1" localSheetId="35">'x-232'!$B$10</definedName>
    <definedName name="TABLE_DESCRIPTION_1" localSheetId="36">'x-301'!$B$10</definedName>
    <definedName name="TABLE_DESCRIPTION_1" localSheetId="37">'x-302'!$B$10</definedName>
    <definedName name="TABLE_DESCRIPTION_1" localSheetId="38">'x-303'!$B$10</definedName>
    <definedName name="TABLE_DESCRIPTION_1" localSheetId="39">'x-304'!$B$10</definedName>
    <definedName name="TABLE_DESCRIPTION_1" localSheetId="40">'x-307'!$B$10</definedName>
    <definedName name="TABLE_DESCRIPTION_1" localSheetId="41">'x-308'!$B$10</definedName>
    <definedName name="TABLE_DESCRIPTION_1" localSheetId="42">'x-309'!$B$10</definedName>
    <definedName name="TABLE_DESCRIPTION_1" localSheetId="43">'x-310'!$B$10</definedName>
    <definedName name="TABLE_DESCRIPTION_1" localSheetId="44">'x-311'!$B$10</definedName>
    <definedName name="TABLE_DESCRIPTION_1" localSheetId="45">'x-312'!$B$10</definedName>
    <definedName name="TABLE_DESCRIPTION_1" localSheetId="46">'x-313'!$B$10</definedName>
    <definedName name="TABLE_DESCRIPTION_1" localSheetId="47">'x-314'!$B$10</definedName>
    <definedName name="TABLE_DESCRIPTION_1" localSheetId="48">'x-315'!$B$10</definedName>
    <definedName name="TABLE_DESCRIPTION_1" localSheetId="49">'x-316'!$B$10</definedName>
    <definedName name="TABLE_DESCRIPTION_1" localSheetId="50">'x-317'!$B$10</definedName>
    <definedName name="TABLE_DESCRIPTION_1" localSheetId="51">'x-318'!$B$10</definedName>
    <definedName name="TABLE_DESCRIPTION_1" localSheetId="52">'x-401'!$B$10</definedName>
    <definedName name="TABLE_DESCRIPTION_1" localSheetId="53">'x-402'!$B$10</definedName>
    <definedName name="TABLE_DESCRIPTION_1" localSheetId="54">'x-403'!$B$10</definedName>
    <definedName name="TABLE_DESCRIPTION_1" localSheetId="55">'x-404'!$B$10</definedName>
    <definedName name="TABLE_DESCRIPTION_1" localSheetId="56">'x-405'!$B$10</definedName>
    <definedName name="TABLE_DESCRIPTION_1" localSheetId="57">'x-406'!$B$10</definedName>
    <definedName name="TABLE_DESCRIPTION_1" localSheetId="58">'x-407'!$B$10</definedName>
    <definedName name="TABLE_DESCRIPTION_1" localSheetId="59">'x-408'!$B$10</definedName>
    <definedName name="TABLE_DESCRIPTION_1" localSheetId="60">'x-409'!$B$10</definedName>
    <definedName name="TABLE_DESCRIPTION_1" localSheetId="61">'x-410'!$B$10</definedName>
    <definedName name="TABLE_DESCRIPTION_1" localSheetId="62">'x-411'!$B$10</definedName>
    <definedName name="TABLE_DESCRIPTION_1" localSheetId="63">'x-412'!$B$10</definedName>
    <definedName name="TABLE_DESCRIPTION_1" localSheetId="64">'x-413'!$B$10</definedName>
    <definedName name="TABLE_DESCRIPTION_1" localSheetId="65">'x-414'!$B$10</definedName>
    <definedName name="TABLE_DESCRIPTION_1" localSheetId="66">'x-415'!$B$10</definedName>
    <definedName name="TABLE_DESCRIPTION_1" localSheetId="67">'x-416'!$B$10</definedName>
    <definedName name="TABLE_DESCRIPTION_1" localSheetId="68">'x-501'!$B$10</definedName>
    <definedName name="TABLE_DESCRIPTION_1" localSheetId="69">'x-502'!$B$10</definedName>
    <definedName name="TABLE_DESCRIPTION_1" localSheetId="70">'x-503'!$B$10</definedName>
    <definedName name="TABLE_DESCRIPTION_1" localSheetId="71">'x-504'!$B$10</definedName>
    <definedName name="TABLE_DESCRIPTION_1" localSheetId="72">'x-505'!$B$10</definedName>
    <definedName name="TABLE_DESCRIPTION_1" localSheetId="73">'x-601'!$B$10</definedName>
    <definedName name="TABLE_DESCRIPTION_1" localSheetId="74">'x-602'!$B$10</definedName>
    <definedName name="TABLE_DESCRIPTION_1" localSheetId="75">'x-603'!$B$10</definedName>
    <definedName name="TABLE_DESCRIPTION_1" localSheetId="76">'x-604'!$B$10</definedName>
    <definedName name="TABLE_DESCRIPTION_1" localSheetId="77">'x-605'!$B$10</definedName>
    <definedName name="TABLE_DESCRIPTION_1" localSheetId="78">'x-606'!$B$10</definedName>
    <definedName name="TABLE_DESCRIPTION_1" localSheetId="79">'x-607'!$B$10</definedName>
    <definedName name="TABLE_DESCRIPTION_1" localSheetId="80">'x-608'!$B$10</definedName>
    <definedName name="TABLE_DESCRIPTION_1" localSheetId="81">'x-609'!$B$10</definedName>
    <definedName name="TABLE_DESCRIPTION_1" localSheetId="82">'x-610'!$B$10</definedName>
    <definedName name="TABLE_DESCRIPTION_1" localSheetId="83">'x-611'!$B$10</definedName>
    <definedName name="TABLE_DESCRIPTION_1" localSheetId="84">'x-612'!$B$10</definedName>
    <definedName name="TABLE_DESCRIPTION_1" localSheetId="85">'x-613'!$B$10</definedName>
    <definedName name="TABLE_DESCRIPTION_1" localSheetId="86">'x-702'!$B$10</definedName>
    <definedName name="TABLE_DESCRIPTION_1" localSheetId="87">'x-703'!$B$10</definedName>
    <definedName name="TABLE_DESCRIPTION_1" localSheetId="88">'x-704'!$B$10</definedName>
    <definedName name="TABLE_DESCRIPTION_1" localSheetId="89">'x-705'!$B$10</definedName>
    <definedName name="TABLE_DESCRIPTION_1" localSheetId="90">'x-706'!$B$10</definedName>
    <definedName name="TABLE_DESCRIPTION_1" localSheetId="91">'x-707'!$B$10</definedName>
    <definedName name="TABLE_DESCRIPTION_1" localSheetId="92">'x-708'!$B$10</definedName>
    <definedName name="TABLE_DESCRIPTION_1" localSheetId="93">'x-709'!$B$10</definedName>
    <definedName name="TABLE_DESCRIPTION_1" localSheetId="94">'x-710'!$B$10</definedName>
    <definedName name="TABLE_DESCRIPTION_1" localSheetId="95">'x-711'!$B$10</definedName>
    <definedName name="TABLE_DESCRIPTION_1" localSheetId="96">'x-712'!$B$10</definedName>
    <definedName name="TABLE_DESCRIPTION_1" localSheetId="97">'x-713'!$B$10</definedName>
    <definedName name="TABLE_DESCRIPTION_1" localSheetId="98">'x-714'!$B$10</definedName>
    <definedName name="TABLE_DESCRIPTION_1" localSheetId="99">'x-715'!$B$10</definedName>
    <definedName name="TABLE_DESCRIPTION_1" localSheetId="100">'x-716'!$B$10</definedName>
    <definedName name="TABLE_DESCRIPTION_1" localSheetId="101">'x-717'!$B$10</definedName>
    <definedName name="TABLE_DESCRIPTION_1" localSheetId="102">'x-718'!$B$10</definedName>
    <definedName name="TABLE_DESCRIPTION_1" localSheetId="103">'x-719'!$B$10</definedName>
    <definedName name="TABLE_DESCRIPTION_1" localSheetId="104">'x-720'!$B$10</definedName>
    <definedName name="TABLE_DESCRIPTION_1" localSheetId="105">'x-721'!$B$10</definedName>
    <definedName name="TABLE_DESCRIPTION_1" localSheetId="106">'x-722'!$B$10</definedName>
    <definedName name="TABLE_DESCRIPTION_1" localSheetId="107">'x-723'!$B$10</definedName>
    <definedName name="TABLE_DESCRIPTION_1" localSheetId="108">'x-724'!$B$10</definedName>
    <definedName name="TABLE_DESCRIPTION_1" localSheetId="109">'x-725'!$B$10</definedName>
    <definedName name="TABLE_DESCRIPTION_1" localSheetId="110">'x-726'!$B$10</definedName>
    <definedName name="TABLE_DESCRIPTION_1" localSheetId="111">'x-727'!$B$10</definedName>
    <definedName name="TABLE_DESCRIPTION_1" localSheetId="112">'x-728'!$B$10</definedName>
    <definedName name="TABLE_DESCRIPTION_1" localSheetId="113">'x-729'!$B$10</definedName>
    <definedName name="TABLE_DESCRIPTION_1" localSheetId="114">'x-803'!$B$10</definedName>
    <definedName name="TABLE_DESCRIPTION_1" localSheetId="115">'x-804'!$B$10</definedName>
    <definedName name="TABLE_DESCRIPTION_1" localSheetId="116">'x-805'!$B$10</definedName>
    <definedName name="TABLE_DESCRIPTION_1" localSheetId="117">'x-806'!$B$10</definedName>
    <definedName name="TABLE_DESCRIPTION_1" localSheetId="118">'x-808'!$B$10</definedName>
    <definedName name="TABLE_DESCRIPTION_1" localSheetId="119">'x-809'!$B$10</definedName>
    <definedName name="TABLE_DESCRIPTION_1" localSheetId="120">'x-810'!$B$10</definedName>
    <definedName name="TABLE_DESCRIPTION_1" localSheetId="121">'x-template'!$B$10</definedName>
    <definedName name="TABLE_FACTOR_STATUS_1" localSheetId="5">'x-101'!$B$20</definedName>
    <definedName name="TABLE_FACTOR_STATUS_1" localSheetId="6">'x-202'!$B$20</definedName>
    <definedName name="TABLE_FACTOR_STATUS_1" localSheetId="7">'x-203'!$B$20</definedName>
    <definedName name="TABLE_FACTOR_STATUS_1" localSheetId="8">'x-204'!$B$20</definedName>
    <definedName name="TABLE_FACTOR_STATUS_1" localSheetId="9">'x-205'!$B$20</definedName>
    <definedName name="TABLE_FACTOR_STATUS_1" localSheetId="10">'x-206'!$B$20</definedName>
    <definedName name="TABLE_FACTOR_STATUS_1" localSheetId="11">'x-207'!$B$20</definedName>
    <definedName name="TABLE_FACTOR_STATUS_1" localSheetId="12">'x-208'!$B$20</definedName>
    <definedName name="TABLE_FACTOR_STATUS_1" localSheetId="13">'x-209'!$B$20</definedName>
    <definedName name="TABLE_FACTOR_STATUS_1" localSheetId="14">'x-210'!$B$20</definedName>
    <definedName name="TABLE_FACTOR_STATUS_1" localSheetId="15">'x-211'!$B$20</definedName>
    <definedName name="TABLE_FACTOR_STATUS_1" localSheetId="16">'x-212'!$B$20</definedName>
    <definedName name="TABLE_FACTOR_STATUS_1" localSheetId="17">'x-213'!$B$20</definedName>
    <definedName name="TABLE_FACTOR_STATUS_1" localSheetId="18">'x-214'!$B$20</definedName>
    <definedName name="TABLE_FACTOR_STATUS_1" localSheetId="19">'x-215'!$B$20</definedName>
    <definedName name="TABLE_FACTOR_STATUS_1" localSheetId="20">'x-216'!$B$20</definedName>
    <definedName name="TABLE_FACTOR_STATUS_1" localSheetId="21">'x-217'!$B$20</definedName>
    <definedName name="TABLE_FACTOR_STATUS_1" localSheetId="22">'x-218'!$B$20</definedName>
    <definedName name="TABLE_FACTOR_STATUS_1" localSheetId="23">'x-219'!$B$20</definedName>
    <definedName name="TABLE_FACTOR_STATUS_1" localSheetId="24">'x-220'!$B$20</definedName>
    <definedName name="TABLE_FACTOR_STATUS_1" localSheetId="25">'x-221'!$B$20</definedName>
    <definedName name="TABLE_FACTOR_STATUS_1" localSheetId="26">'x-222'!$B$20</definedName>
    <definedName name="TABLE_FACTOR_STATUS_1" localSheetId="27">'x-224'!$B$20</definedName>
    <definedName name="TABLE_FACTOR_STATUS_1" localSheetId="28">'x-225'!$B$20</definedName>
    <definedName name="TABLE_FACTOR_STATUS_1" localSheetId="29">'x-226'!$B$20</definedName>
    <definedName name="TABLE_FACTOR_STATUS_1" localSheetId="30">'x-227'!$B$20</definedName>
    <definedName name="TABLE_FACTOR_STATUS_1" localSheetId="31">'x-228'!$B$20</definedName>
    <definedName name="TABLE_FACTOR_STATUS_1" localSheetId="32">'x-229'!$B$20</definedName>
    <definedName name="TABLE_FACTOR_STATUS_1" localSheetId="33">'x-230'!$B$20</definedName>
    <definedName name="TABLE_FACTOR_STATUS_1" localSheetId="34">'x-231'!$B$20</definedName>
    <definedName name="TABLE_FACTOR_STATUS_1" localSheetId="35">'x-232'!$B$20</definedName>
    <definedName name="TABLE_FACTOR_STATUS_1" localSheetId="36">'x-301'!$B$20</definedName>
    <definedName name="TABLE_FACTOR_STATUS_1" localSheetId="37">'x-302'!$B$20</definedName>
    <definedName name="TABLE_FACTOR_STATUS_1" localSheetId="38">'x-303'!$B$20</definedName>
    <definedName name="TABLE_FACTOR_STATUS_1" localSheetId="39">'x-304'!$B$20</definedName>
    <definedName name="TABLE_FACTOR_STATUS_1" localSheetId="40">'x-307'!$B$20</definedName>
    <definedName name="TABLE_FACTOR_STATUS_1" localSheetId="41">'x-308'!$B$20</definedName>
    <definedName name="TABLE_FACTOR_STATUS_1" localSheetId="42">'x-309'!$B$20</definedName>
    <definedName name="TABLE_FACTOR_STATUS_1" localSheetId="43">'x-310'!$B$20</definedName>
    <definedName name="TABLE_FACTOR_STATUS_1" localSheetId="44">'x-311'!$B$20</definedName>
    <definedName name="TABLE_FACTOR_STATUS_1" localSheetId="45">'x-312'!$B$20</definedName>
    <definedName name="TABLE_FACTOR_STATUS_1" localSheetId="46">'x-313'!$B$20</definedName>
    <definedName name="TABLE_FACTOR_STATUS_1" localSheetId="47">'x-314'!$B$20</definedName>
    <definedName name="TABLE_FACTOR_STATUS_1" localSheetId="48">'x-315'!$B$20</definedName>
    <definedName name="TABLE_FACTOR_STATUS_1" localSheetId="49">'x-316'!$B$20</definedName>
    <definedName name="TABLE_FACTOR_STATUS_1" localSheetId="50">'x-317'!$B$20</definedName>
    <definedName name="TABLE_FACTOR_STATUS_1" localSheetId="51">'x-318'!$B$20</definedName>
    <definedName name="TABLE_FACTOR_STATUS_1" localSheetId="52">'x-401'!$B$20</definedName>
    <definedName name="TABLE_FACTOR_STATUS_1" localSheetId="53">'x-402'!$B$20</definedName>
    <definedName name="TABLE_FACTOR_STATUS_1" localSheetId="54">'x-403'!$B$20</definedName>
    <definedName name="TABLE_FACTOR_STATUS_1" localSheetId="55">'x-404'!$B$20</definedName>
    <definedName name="TABLE_FACTOR_STATUS_1" localSheetId="56">'x-405'!$B$20</definedName>
    <definedName name="TABLE_FACTOR_STATUS_1" localSheetId="57">'x-406'!$B$20</definedName>
    <definedName name="TABLE_FACTOR_STATUS_1" localSheetId="58">'x-407'!$B$20</definedName>
    <definedName name="TABLE_FACTOR_STATUS_1" localSheetId="59">'x-408'!$B$20</definedName>
    <definedName name="TABLE_FACTOR_STATUS_1" localSheetId="60">'x-409'!$B$20</definedName>
    <definedName name="TABLE_FACTOR_STATUS_1" localSheetId="61">'x-410'!$B$20</definedName>
    <definedName name="TABLE_FACTOR_STATUS_1" localSheetId="62">'x-411'!$B$20</definedName>
    <definedName name="TABLE_FACTOR_STATUS_1" localSheetId="63">'x-412'!$B$20</definedName>
    <definedName name="TABLE_FACTOR_STATUS_1" localSheetId="64">'x-413'!$B$20</definedName>
    <definedName name="TABLE_FACTOR_STATUS_1" localSheetId="65">'x-414'!$B$20</definedName>
    <definedName name="TABLE_FACTOR_STATUS_1" localSheetId="66">'x-415'!$B$20</definedName>
    <definedName name="TABLE_FACTOR_STATUS_1" localSheetId="67">'x-416'!$B$20</definedName>
    <definedName name="TABLE_FACTOR_STATUS_1" localSheetId="68">'x-501'!$B$20</definedName>
    <definedName name="TABLE_FACTOR_STATUS_1" localSheetId="69">'x-502'!$B$20</definedName>
    <definedName name="TABLE_FACTOR_STATUS_1" localSheetId="70">'x-503'!$B$20</definedName>
    <definedName name="TABLE_FACTOR_STATUS_1" localSheetId="71">'x-504'!$B$20</definedName>
    <definedName name="TABLE_FACTOR_STATUS_1" localSheetId="72">'x-505'!$B$20</definedName>
    <definedName name="TABLE_FACTOR_STATUS_1" localSheetId="73">'x-601'!$B$20</definedName>
    <definedName name="TABLE_FACTOR_STATUS_1" localSheetId="74">'x-602'!$B$20</definedName>
    <definedName name="TABLE_FACTOR_STATUS_1" localSheetId="75">'x-603'!$B$20</definedName>
    <definedName name="TABLE_FACTOR_STATUS_1" localSheetId="76">'x-604'!$B$20</definedName>
    <definedName name="TABLE_FACTOR_STATUS_1" localSheetId="77">'x-605'!$B$20</definedName>
    <definedName name="TABLE_FACTOR_STATUS_1" localSheetId="78">'x-606'!$B$20</definedName>
    <definedName name="TABLE_FACTOR_STATUS_1" localSheetId="79">'x-607'!$B$20</definedName>
    <definedName name="TABLE_FACTOR_STATUS_1" localSheetId="80">'x-608'!$B$20</definedName>
    <definedName name="TABLE_FACTOR_STATUS_1" localSheetId="81">'x-609'!$B$20</definedName>
    <definedName name="TABLE_FACTOR_STATUS_1" localSheetId="82">'x-610'!$B$20</definedName>
    <definedName name="TABLE_FACTOR_STATUS_1" localSheetId="83">'x-611'!$B$20</definedName>
    <definedName name="TABLE_FACTOR_STATUS_1" localSheetId="84">'x-612'!$B$20</definedName>
    <definedName name="TABLE_FACTOR_STATUS_1" localSheetId="85">'x-613'!$B$20</definedName>
    <definedName name="TABLE_FACTOR_STATUS_1" localSheetId="86">'x-702'!$B$20</definedName>
    <definedName name="TABLE_FACTOR_STATUS_1" localSheetId="87">'x-703'!$B$20</definedName>
    <definedName name="TABLE_FACTOR_STATUS_1" localSheetId="88">'x-704'!$B$20</definedName>
    <definedName name="TABLE_FACTOR_STATUS_1" localSheetId="89">'x-705'!$B$20</definedName>
    <definedName name="TABLE_FACTOR_STATUS_1" localSheetId="90">'x-706'!$B$20</definedName>
    <definedName name="TABLE_FACTOR_STATUS_1" localSheetId="91">'x-707'!$B$20</definedName>
    <definedName name="TABLE_FACTOR_STATUS_1" localSheetId="92">'x-708'!$B$20</definedName>
    <definedName name="TABLE_FACTOR_STATUS_1" localSheetId="93">'x-709'!$B$20</definedName>
    <definedName name="TABLE_FACTOR_STATUS_1" localSheetId="94">'x-710'!$B$20</definedName>
    <definedName name="TABLE_FACTOR_STATUS_1" localSheetId="95">'x-711'!$B$20</definedName>
    <definedName name="TABLE_FACTOR_STATUS_1" localSheetId="96">'x-712'!$B$20</definedName>
    <definedName name="TABLE_FACTOR_STATUS_1" localSheetId="97">'x-713'!$B$20</definedName>
    <definedName name="TABLE_FACTOR_STATUS_1" localSheetId="98">'x-714'!$B$20</definedName>
    <definedName name="TABLE_FACTOR_STATUS_1" localSheetId="99">'x-715'!$B$20</definedName>
    <definedName name="TABLE_FACTOR_STATUS_1" localSheetId="100">'x-716'!$B$20</definedName>
    <definedName name="TABLE_FACTOR_STATUS_1" localSheetId="101">'x-717'!$B$20</definedName>
    <definedName name="TABLE_FACTOR_STATUS_1" localSheetId="102">'x-718'!$B$20</definedName>
    <definedName name="TABLE_FACTOR_STATUS_1" localSheetId="103">'x-719'!$B$20</definedName>
    <definedName name="TABLE_FACTOR_STATUS_1" localSheetId="104">'x-720'!$B$20</definedName>
    <definedName name="TABLE_FACTOR_STATUS_1" localSheetId="105">'x-721'!$B$20</definedName>
    <definedName name="TABLE_FACTOR_STATUS_1" localSheetId="106">'x-722'!$B$20</definedName>
    <definedName name="TABLE_FACTOR_STATUS_1" localSheetId="107">'x-723'!$B$20</definedName>
    <definedName name="TABLE_FACTOR_STATUS_1" localSheetId="108">'x-724'!$B$20</definedName>
    <definedName name="TABLE_FACTOR_STATUS_1" localSheetId="109">'x-725'!$B$20</definedName>
    <definedName name="TABLE_FACTOR_STATUS_1" localSheetId="110">'x-726'!$B$20</definedName>
    <definedName name="TABLE_FACTOR_STATUS_1" localSheetId="111">'x-727'!$B$20</definedName>
    <definedName name="TABLE_FACTOR_STATUS_1" localSheetId="112">'x-728'!$B$20</definedName>
    <definedName name="TABLE_FACTOR_STATUS_1" localSheetId="113">'x-729'!$B$20</definedName>
    <definedName name="TABLE_FACTOR_STATUS_1" localSheetId="114">'x-803'!$B$20</definedName>
    <definedName name="TABLE_FACTOR_STATUS_1" localSheetId="115">'x-804'!$B$20</definedName>
    <definedName name="TABLE_FACTOR_STATUS_1" localSheetId="116">'x-805'!$B$20</definedName>
    <definedName name="TABLE_FACTOR_STATUS_1" localSheetId="117">'x-806'!$B$20</definedName>
    <definedName name="TABLE_FACTOR_STATUS_1" localSheetId="118">'x-808'!$B$20</definedName>
    <definedName name="TABLE_FACTOR_STATUS_1" localSheetId="119">'x-809'!$B$20</definedName>
    <definedName name="TABLE_FACTOR_STATUS_1" localSheetId="120">'x-810'!$B$20</definedName>
    <definedName name="TABLE_FACTOR_STATUS_1" localSheetId="121">'x-template'!$B$20</definedName>
    <definedName name="TABLE_FACTOR_TYPE_1" localSheetId="5">'x-101'!$B$9</definedName>
    <definedName name="TABLE_FACTOR_TYPE_1" localSheetId="6">'x-202'!$B$9</definedName>
    <definedName name="TABLE_FACTOR_TYPE_1" localSheetId="7">'x-203'!$B$9</definedName>
    <definedName name="TABLE_FACTOR_TYPE_1" localSheetId="8">'x-204'!$B$9</definedName>
    <definedName name="TABLE_FACTOR_TYPE_1" localSheetId="9">'x-205'!$B$9</definedName>
    <definedName name="TABLE_FACTOR_TYPE_1" localSheetId="10">'x-206'!$B$9</definedName>
    <definedName name="TABLE_FACTOR_TYPE_1" localSheetId="11">'x-207'!$B$9</definedName>
    <definedName name="TABLE_FACTOR_TYPE_1" localSheetId="12">'x-208'!$B$9</definedName>
    <definedName name="TABLE_FACTOR_TYPE_1" localSheetId="13">'x-209'!$B$9</definedName>
    <definedName name="TABLE_FACTOR_TYPE_1" localSheetId="14">'x-210'!$B$9</definedName>
    <definedName name="TABLE_FACTOR_TYPE_1" localSheetId="15">'x-211'!$B$9</definedName>
    <definedName name="TABLE_FACTOR_TYPE_1" localSheetId="16">'x-212'!$B$9</definedName>
    <definedName name="TABLE_FACTOR_TYPE_1" localSheetId="17">'x-213'!$B$9</definedName>
    <definedName name="TABLE_FACTOR_TYPE_1" localSheetId="18">'x-214'!$B$9</definedName>
    <definedName name="TABLE_FACTOR_TYPE_1" localSheetId="19">'x-215'!$B$9</definedName>
    <definedName name="TABLE_FACTOR_TYPE_1" localSheetId="20">'x-216'!$B$9</definedName>
    <definedName name="TABLE_FACTOR_TYPE_1" localSheetId="21">'x-217'!$B$9</definedName>
    <definedName name="TABLE_FACTOR_TYPE_1" localSheetId="22">'x-218'!$B$9</definedName>
    <definedName name="TABLE_FACTOR_TYPE_1" localSheetId="23">'x-219'!$B$9</definedName>
    <definedName name="TABLE_FACTOR_TYPE_1" localSheetId="24">'x-220'!$B$9</definedName>
    <definedName name="TABLE_FACTOR_TYPE_1" localSheetId="25">'x-221'!$B$9</definedName>
    <definedName name="TABLE_FACTOR_TYPE_1" localSheetId="26">'x-222'!$B$9</definedName>
    <definedName name="TABLE_FACTOR_TYPE_1" localSheetId="27">'x-224'!$B$9</definedName>
    <definedName name="TABLE_FACTOR_TYPE_1" localSheetId="28">'x-225'!$B$9</definedName>
    <definedName name="TABLE_FACTOR_TYPE_1" localSheetId="29">'x-226'!$B$9</definedName>
    <definedName name="TABLE_FACTOR_TYPE_1" localSheetId="30">'x-227'!$B$9</definedName>
    <definedName name="TABLE_FACTOR_TYPE_1" localSheetId="31">'x-228'!$B$9</definedName>
    <definedName name="TABLE_FACTOR_TYPE_1" localSheetId="32">'x-229'!$B$9</definedName>
    <definedName name="TABLE_FACTOR_TYPE_1" localSheetId="33">'x-230'!$B$9</definedName>
    <definedName name="TABLE_FACTOR_TYPE_1" localSheetId="34">'x-231'!$B$9</definedName>
    <definedName name="TABLE_FACTOR_TYPE_1" localSheetId="35">'x-232'!$B$9</definedName>
    <definedName name="TABLE_FACTOR_TYPE_1" localSheetId="36">'x-301'!$B$9</definedName>
    <definedName name="TABLE_FACTOR_TYPE_1" localSheetId="37">'x-302'!$B$9</definedName>
    <definedName name="TABLE_FACTOR_TYPE_1" localSheetId="38">'x-303'!$B$9</definedName>
    <definedName name="TABLE_FACTOR_TYPE_1" localSheetId="39">'x-304'!$B$9</definedName>
    <definedName name="TABLE_FACTOR_TYPE_1" localSheetId="40">'x-307'!$B$9</definedName>
    <definedName name="TABLE_FACTOR_TYPE_1" localSheetId="41">'x-308'!$B$9</definedName>
    <definedName name="TABLE_FACTOR_TYPE_1" localSheetId="42">'x-309'!$B$9</definedName>
    <definedName name="TABLE_FACTOR_TYPE_1" localSheetId="43">'x-310'!$B$9</definedName>
    <definedName name="TABLE_FACTOR_TYPE_1" localSheetId="44">'x-311'!$B$9</definedName>
    <definedName name="TABLE_FACTOR_TYPE_1" localSheetId="45">'x-312'!$B$9</definedName>
    <definedName name="TABLE_FACTOR_TYPE_1" localSheetId="46">'x-313'!$B$9</definedName>
    <definedName name="TABLE_FACTOR_TYPE_1" localSheetId="47">'x-314'!$B$9</definedName>
    <definedName name="TABLE_FACTOR_TYPE_1" localSheetId="48">'x-315'!$B$9</definedName>
    <definedName name="TABLE_FACTOR_TYPE_1" localSheetId="49">'x-316'!$B$9</definedName>
    <definedName name="TABLE_FACTOR_TYPE_1" localSheetId="50">'x-317'!$B$9</definedName>
    <definedName name="TABLE_FACTOR_TYPE_1" localSheetId="51">'x-318'!$B$9</definedName>
    <definedName name="TABLE_FACTOR_TYPE_1" localSheetId="52">'x-401'!$B$9</definedName>
    <definedName name="TABLE_FACTOR_TYPE_1" localSheetId="53">'x-402'!$B$9</definedName>
    <definedName name="TABLE_FACTOR_TYPE_1" localSheetId="54">'x-403'!$B$9</definedName>
    <definedName name="TABLE_FACTOR_TYPE_1" localSheetId="55">'x-404'!$B$9</definedName>
    <definedName name="TABLE_FACTOR_TYPE_1" localSheetId="56">'x-405'!$B$9</definedName>
    <definedName name="TABLE_FACTOR_TYPE_1" localSheetId="57">'x-406'!$B$9</definedName>
    <definedName name="TABLE_FACTOR_TYPE_1" localSheetId="58">'x-407'!$B$9</definedName>
    <definedName name="TABLE_FACTOR_TYPE_1" localSheetId="59">'x-408'!$B$9</definedName>
    <definedName name="TABLE_FACTOR_TYPE_1" localSheetId="60">'x-409'!$B$9</definedName>
    <definedName name="TABLE_FACTOR_TYPE_1" localSheetId="61">'x-410'!$B$9</definedName>
    <definedName name="TABLE_FACTOR_TYPE_1" localSheetId="62">'x-411'!$B$9</definedName>
    <definedName name="TABLE_FACTOR_TYPE_1" localSheetId="63">'x-412'!$B$9</definedName>
    <definedName name="TABLE_FACTOR_TYPE_1" localSheetId="64">'x-413'!$B$9</definedName>
    <definedName name="TABLE_FACTOR_TYPE_1" localSheetId="65">'x-414'!$B$9</definedName>
    <definedName name="TABLE_FACTOR_TYPE_1" localSheetId="66">'x-415'!$B$9</definedName>
    <definedName name="TABLE_FACTOR_TYPE_1" localSheetId="67">'x-416'!$B$9</definedName>
    <definedName name="TABLE_FACTOR_TYPE_1" localSheetId="68">'x-501'!$B$9</definedName>
    <definedName name="TABLE_FACTOR_TYPE_1" localSheetId="69">'x-502'!$B$9</definedName>
    <definedName name="TABLE_FACTOR_TYPE_1" localSheetId="70">'x-503'!$B$9</definedName>
    <definedName name="TABLE_FACTOR_TYPE_1" localSheetId="71">'x-504'!$B$9</definedName>
    <definedName name="TABLE_FACTOR_TYPE_1" localSheetId="72">'x-505'!$B$9</definedName>
    <definedName name="TABLE_FACTOR_TYPE_1" localSheetId="73">'x-601'!$B$9</definedName>
    <definedName name="TABLE_FACTOR_TYPE_1" localSheetId="74">'x-602'!$B$9</definedName>
    <definedName name="TABLE_FACTOR_TYPE_1" localSheetId="75">'x-603'!$B$9</definedName>
    <definedName name="TABLE_FACTOR_TYPE_1" localSheetId="76">'x-604'!$B$9</definedName>
    <definedName name="TABLE_FACTOR_TYPE_1" localSheetId="77">'x-605'!$B$9</definedName>
    <definedName name="TABLE_FACTOR_TYPE_1" localSheetId="78">'x-606'!$B$9</definedName>
    <definedName name="TABLE_FACTOR_TYPE_1" localSheetId="79">'x-607'!$B$9</definedName>
    <definedName name="TABLE_FACTOR_TYPE_1" localSheetId="80">'x-608'!$B$9</definedName>
    <definedName name="TABLE_FACTOR_TYPE_1" localSheetId="81">'x-609'!$B$9</definedName>
    <definedName name="TABLE_FACTOR_TYPE_1" localSheetId="82">'x-610'!$B$9</definedName>
    <definedName name="TABLE_FACTOR_TYPE_1" localSheetId="83">'x-611'!$B$9</definedName>
    <definedName name="TABLE_FACTOR_TYPE_1" localSheetId="84">'x-612'!$B$9</definedName>
    <definedName name="TABLE_FACTOR_TYPE_1" localSheetId="85">'x-613'!$B$9</definedName>
    <definedName name="TABLE_FACTOR_TYPE_1" localSheetId="86">'x-702'!$B$9</definedName>
    <definedName name="TABLE_FACTOR_TYPE_1" localSheetId="87">'x-703'!$B$9</definedName>
    <definedName name="TABLE_FACTOR_TYPE_1" localSheetId="88">'x-704'!$B$9</definedName>
    <definedName name="TABLE_FACTOR_TYPE_1" localSheetId="89">'x-705'!$B$9</definedName>
    <definedName name="TABLE_FACTOR_TYPE_1" localSheetId="90">'x-706'!$B$9</definedName>
    <definedName name="TABLE_FACTOR_TYPE_1" localSheetId="91">'x-707'!$B$9</definedName>
    <definedName name="TABLE_FACTOR_TYPE_1" localSheetId="92">'x-708'!$B$9</definedName>
    <definedName name="TABLE_FACTOR_TYPE_1" localSheetId="93">'x-709'!$B$9</definedName>
    <definedName name="TABLE_FACTOR_TYPE_1" localSheetId="94">'x-710'!$B$9</definedName>
    <definedName name="TABLE_FACTOR_TYPE_1" localSheetId="95">'x-711'!$B$9</definedName>
    <definedName name="TABLE_FACTOR_TYPE_1" localSheetId="96">'x-712'!$B$9</definedName>
    <definedName name="TABLE_FACTOR_TYPE_1" localSheetId="97">'x-713'!$B$9</definedName>
    <definedName name="TABLE_FACTOR_TYPE_1" localSheetId="98">'x-714'!$B$9</definedName>
    <definedName name="TABLE_FACTOR_TYPE_1" localSheetId="99">'x-715'!$B$9</definedName>
    <definedName name="TABLE_FACTOR_TYPE_1" localSheetId="100">'x-716'!$B$9</definedName>
    <definedName name="TABLE_FACTOR_TYPE_1" localSheetId="101">'x-717'!$B$9</definedName>
    <definedName name="TABLE_FACTOR_TYPE_1" localSheetId="102">'x-718'!$B$9</definedName>
    <definedName name="TABLE_FACTOR_TYPE_1" localSheetId="103">'x-719'!$B$9</definedName>
    <definedName name="TABLE_FACTOR_TYPE_1" localSheetId="104">'x-720'!$B$9</definedName>
    <definedName name="TABLE_FACTOR_TYPE_1" localSheetId="105">'x-721'!$B$9</definedName>
    <definedName name="TABLE_FACTOR_TYPE_1" localSheetId="106">'x-722'!$B$9</definedName>
    <definedName name="TABLE_FACTOR_TYPE_1" localSheetId="107">'x-723'!$B$9</definedName>
    <definedName name="TABLE_FACTOR_TYPE_1" localSheetId="108">'x-724'!$B$9</definedName>
    <definedName name="TABLE_FACTOR_TYPE_1" localSheetId="109">'x-725'!$B$9</definedName>
    <definedName name="TABLE_FACTOR_TYPE_1" localSheetId="110">'x-726'!$B$9</definedName>
    <definedName name="TABLE_FACTOR_TYPE_1" localSheetId="111">'x-727'!$B$9</definedName>
    <definedName name="TABLE_FACTOR_TYPE_1" localSheetId="112">'x-728'!$B$9</definedName>
    <definedName name="TABLE_FACTOR_TYPE_1" localSheetId="113">'x-729'!$B$9</definedName>
    <definedName name="TABLE_FACTOR_TYPE_1" localSheetId="114">'x-803'!$B$9</definedName>
    <definedName name="TABLE_FACTOR_TYPE_1" localSheetId="115">'x-804'!$B$9</definedName>
    <definedName name="TABLE_FACTOR_TYPE_1" localSheetId="116">'x-805'!$B$9</definedName>
    <definedName name="TABLE_FACTOR_TYPE_1" localSheetId="117">'x-806'!$B$9</definedName>
    <definedName name="TABLE_FACTOR_TYPE_1" localSheetId="118">'x-808'!$B$9</definedName>
    <definedName name="TABLE_FACTOR_TYPE_1" localSheetId="119">'x-809'!$B$9</definedName>
    <definedName name="TABLE_FACTOR_TYPE_1" localSheetId="120">'x-810'!$B$9</definedName>
    <definedName name="TABLE_FACTOR_TYPE_1" localSheetId="121">'x-template'!$B$9</definedName>
    <definedName name="TABLE_GENDER_1" localSheetId="5">'x-101'!$B$11</definedName>
    <definedName name="TABLE_GENDER_1" localSheetId="6">'x-202'!$B$11</definedName>
    <definedName name="TABLE_GENDER_1" localSheetId="7">'x-203'!$B$11</definedName>
    <definedName name="TABLE_GENDER_1" localSheetId="8">'x-204'!$B$11</definedName>
    <definedName name="TABLE_GENDER_1" localSheetId="9">'x-205'!$B$11</definedName>
    <definedName name="TABLE_GENDER_1" localSheetId="10">'x-206'!$B$11</definedName>
    <definedName name="TABLE_GENDER_1" localSheetId="11">'x-207'!$B$11</definedName>
    <definedName name="TABLE_GENDER_1" localSheetId="12">'x-208'!$B$11</definedName>
    <definedName name="TABLE_GENDER_1" localSheetId="13">'x-209'!$B$11</definedName>
    <definedName name="TABLE_GENDER_1" localSheetId="14">'x-210'!$B$11</definedName>
    <definedName name="TABLE_GENDER_1" localSheetId="15">'x-211'!$B$11</definedName>
    <definedName name="TABLE_GENDER_1" localSheetId="16">'x-212'!$B$11</definedName>
    <definedName name="TABLE_GENDER_1" localSheetId="17">'x-213'!$B$11</definedName>
    <definedName name="TABLE_GENDER_1" localSheetId="18">'x-214'!$B$11</definedName>
    <definedName name="TABLE_GENDER_1" localSheetId="19">'x-215'!$B$11</definedName>
    <definedName name="TABLE_GENDER_1" localSheetId="20">'x-216'!$B$11</definedName>
    <definedName name="TABLE_GENDER_1" localSheetId="21">'x-217'!$B$11</definedName>
    <definedName name="TABLE_GENDER_1" localSheetId="22">'x-218'!$B$11</definedName>
    <definedName name="TABLE_GENDER_1" localSheetId="23">'x-219'!$B$11</definedName>
    <definedName name="TABLE_GENDER_1" localSheetId="24">'x-220'!$B$11</definedName>
    <definedName name="TABLE_GENDER_1" localSheetId="25">'x-221'!$B$11</definedName>
    <definedName name="TABLE_GENDER_1" localSheetId="26">'x-222'!$B$11</definedName>
    <definedName name="TABLE_GENDER_1" localSheetId="27">'x-224'!$B$11</definedName>
    <definedName name="TABLE_GENDER_1" localSheetId="28">'x-225'!$B$11</definedName>
    <definedName name="TABLE_GENDER_1" localSheetId="29">'x-226'!$B$11</definedName>
    <definedName name="TABLE_GENDER_1" localSheetId="30">'x-227'!$B$11</definedName>
    <definedName name="TABLE_GENDER_1" localSheetId="31">'x-228'!$B$11</definedName>
    <definedName name="TABLE_GENDER_1" localSheetId="32">'x-229'!$B$11</definedName>
    <definedName name="TABLE_GENDER_1" localSheetId="33">'x-230'!$B$11</definedName>
    <definedName name="TABLE_GENDER_1" localSheetId="34">'x-231'!$B$11</definedName>
    <definedName name="TABLE_GENDER_1" localSheetId="35">'x-232'!$B$11</definedName>
    <definedName name="TABLE_GENDER_1" localSheetId="36">'x-301'!$B$11</definedName>
    <definedName name="TABLE_GENDER_1" localSheetId="37">'x-302'!$B$11</definedName>
    <definedName name="TABLE_GENDER_1" localSheetId="38">'x-303'!$B$11</definedName>
    <definedName name="TABLE_GENDER_1" localSheetId="39">'x-304'!$B$11</definedName>
    <definedName name="TABLE_GENDER_1" localSheetId="40">'x-307'!$B$11</definedName>
    <definedName name="TABLE_GENDER_1" localSheetId="41">'x-308'!$B$11</definedName>
    <definedName name="TABLE_GENDER_1" localSheetId="42">'x-309'!$B$11</definedName>
    <definedName name="TABLE_GENDER_1" localSheetId="43">'x-310'!$B$11</definedName>
    <definedName name="TABLE_GENDER_1" localSheetId="44">'x-311'!$B$11</definedName>
    <definedName name="TABLE_GENDER_1" localSheetId="45">'x-312'!$B$11</definedName>
    <definedName name="TABLE_GENDER_1" localSheetId="46">'x-313'!$B$11</definedName>
    <definedName name="TABLE_GENDER_1" localSheetId="47">'x-314'!$B$11</definedName>
    <definedName name="TABLE_GENDER_1" localSheetId="48">'x-315'!$B$11</definedName>
    <definedName name="TABLE_GENDER_1" localSheetId="49">'x-316'!$B$11</definedName>
    <definedName name="TABLE_GENDER_1" localSheetId="50">'x-317'!$B$11</definedName>
    <definedName name="TABLE_GENDER_1" localSheetId="51">'x-318'!$B$11</definedName>
    <definedName name="TABLE_GENDER_1" localSheetId="52">'x-401'!$B$11</definedName>
    <definedName name="TABLE_GENDER_1" localSheetId="53">'x-402'!$B$11</definedName>
    <definedName name="TABLE_GENDER_1" localSheetId="54">'x-403'!$B$11</definedName>
    <definedName name="TABLE_GENDER_1" localSheetId="55">'x-404'!$B$11</definedName>
    <definedName name="TABLE_GENDER_1" localSheetId="56">'x-405'!$B$11</definedName>
    <definedName name="TABLE_GENDER_1" localSheetId="57">'x-406'!$B$11</definedName>
    <definedName name="TABLE_GENDER_1" localSheetId="58">'x-407'!$B$11</definedName>
    <definedName name="TABLE_GENDER_1" localSheetId="59">'x-408'!$B$11</definedName>
    <definedName name="TABLE_GENDER_1" localSheetId="60">'x-409'!$B$11</definedName>
    <definedName name="TABLE_GENDER_1" localSheetId="61">'x-410'!$B$11</definedName>
    <definedName name="TABLE_GENDER_1" localSheetId="62">'x-411'!$B$11</definedName>
    <definedName name="TABLE_GENDER_1" localSheetId="63">'x-412'!$B$11</definedName>
    <definedName name="TABLE_GENDER_1" localSheetId="64">'x-413'!$B$11</definedName>
    <definedName name="TABLE_GENDER_1" localSheetId="65">'x-414'!$B$11</definedName>
    <definedName name="TABLE_GENDER_1" localSheetId="66">'x-415'!$B$11</definedName>
    <definedName name="TABLE_GENDER_1" localSheetId="67">'x-416'!$B$11</definedName>
    <definedName name="TABLE_GENDER_1" localSheetId="68">'x-501'!$B$11</definedName>
    <definedName name="TABLE_GENDER_1" localSheetId="69">'x-502'!$B$11</definedName>
    <definedName name="TABLE_GENDER_1" localSheetId="70">'x-503'!$B$11</definedName>
    <definedName name="TABLE_GENDER_1" localSheetId="71">'x-504'!$B$11</definedName>
    <definedName name="TABLE_GENDER_1" localSheetId="72">'x-505'!$B$11</definedName>
    <definedName name="TABLE_GENDER_1" localSheetId="73">'x-601'!$B$11</definedName>
    <definedName name="TABLE_GENDER_1" localSheetId="74">'x-602'!$B$11</definedName>
    <definedName name="TABLE_GENDER_1" localSheetId="75">'x-603'!$B$11</definedName>
    <definedName name="TABLE_GENDER_1" localSheetId="76">'x-604'!$B$11</definedName>
    <definedName name="TABLE_GENDER_1" localSheetId="77">'x-605'!$B$11</definedName>
    <definedName name="TABLE_GENDER_1" localSheetId="78">'x-606'!$B$11</definedName>
    <definedName name="TABLE_GENDER_1" localSheetId="79">'x-607'!$B$11</definedName>
    <definedName name="TABLE_GENDER_1" localSheetId="80">'x-608'!$B$11</definedName>
    <definedName name="TABLE_GENDER_1" localSheetId="81">'x-609'!$B$11</definedName>
    <definedName name="TABLE_GENDER_1" localSheetId="82">'x-610'!$B$11</definedName>
    <definedName name="TABLE_GENDER_1" localSheetId="83">'x-611'!$B$11</definedName>
    <definedName name="TABLE_GENDER_1" localSheetId="84">'x-612'!$B$11</definedName>
    <definedName name="TABLE_GENDER_1" localSheetId="85">'x-613'!$B$11</definedName>
    <definedName name="TABLE_GENDER_1" localSheetId="86">'x-702'!$B$11</definedName>
    <definedName name="TABLE_GENDER_1" localSheetId="87">'x-703'!$B$11</definedName>
    <definedName name="TABLE_GENDER_1" localSheetId="88">'x-704'!$B$11</definedName>
    <definedName name="TABLE_GENDER_1" localSheetId="89">'x-705'!$B$11</definedName>
    <definedName name="TABLE_GENDER_1" localSheetId="90">'x-706'!$B$11</definedName>
    <definedName name="TABLE_GENDER_1" localSheetId="91">'x-707'!$B$11</definedName>
    <definedName name="TABLE_GENDER_1" localSheetId="92">'x-708'!$B$11</definedName>
    <definedName name="TABLE_GENDER_1" localSheetId="93">'x-709'!$B$11</definedName>
    <definedName name="TABLE_GENDER_1" localSheetId="94">'x-710'!$B$11</definedName>
    <definedName name="TABLE_GENDER_1" localSheetId="95">'x-711'!$B$11</definedName>
    <definedName name="TABLE_GENDER_1" localSheetId="96">'x-712'!$B$11</definedName>
    <definedName name="TABLE_GENDER_1" localSheetId="97">'x-713'!$B$11</definedName>
    <definedName name="TABLE_GENDER_1" localSheetId="98">'x-714'!$B$11</definedName>
    <definedName name="TABLE_GENDER_1" localSheetId="99">'x-715'!$B$11</definedName>
    <definedName name="TABLE_GENDER_1" localSheetId="100">'x-716'!$B$11</definedName>
    <definedName name="TABLE_GENDER_1" localSheetId="101">'x-717'!$B$11</definedName>
    <definedName name="TABLE_GENDER_1" localSheetId="102">'x-718'!$B$11</definedName>
    <definedName name="TABLE_GENDER_1" localSheetId="103">'x-719'!$B$11</definedName>
    <definedName name="TABLE_GENDER_1" localSheetId="104">'x-720'!$B$11</definedName>
    <definedName name="TABLE_GENDER_1" localSheetId="105">'x-721'!$B$11</definedName>
    <definedName name="TABLE_GENDER_1" localSheetId="106">'x-722'!$B$11</definedName>
    <definedName name="TABLE_GENDER_1" localSheetId="107">'x-723'!$B$11</definedName>
    <definedName name="TABLE_GENDER_1" localSheetId="108">'x-724'!$B$11</definedName>
    <definedName name="TABLE_GENDER_1" localSheetId="109">'x-725'!$B$11</definedName>
    <definedName name="TABLE_GENDER_1" localSheetId="110">'x-726'!$B$11</definedName>
    <definedName name="TABLE_GENDER_1" localSheetId="111">'x-727'!$B$11</definedName>
    <definedName name="TABLE_GENDER_1" localSheetId="112">'x-728'!$B$11</definedName>
    <definedName name="TABLE_GENDER_1" localSheetId="113">'x-729'!$B$11</definedName>
    <definedName name="TABLE_GENDER_1" localSheetId="114">'x-803'!$B$11</definedName>
    <definedName name="TABLE_GENDER_1" localSheetId="115">'x-804'!$B$11</definedName>
    <definedName name="TABLE_GENDER_1" localSheetId="116">'x-805'!$B$11</definedName>
    <definedName name="TABLE_GENDER_1" localSheetId="117">'x-806'!$B$11</definedName>
    <definedName name="TABLE_GENDER_1" localSheetId="118">'x-808'!$B$11</definedName>
    <definedName name="TABLE_GENDER_1" localSheetId="119">'x-809'!$B$11</definedName>
    <definedName name="TABLE_GENDER_1" localSheetId="120">'x-810'!$B$11</definedName>
    <definedName name="TABLE_GENDER_1" localSheetId="121">'x-template'!$B$11</definedName>
    <definedName name="TABLE_INFO_1" localSheetId="5">'x-101'!$A$6:$B$21</definedName>
    <definedName name="TABLE_INFO_1" localSheetId="6">'x-202'!$A$6:$B$21</definedName>
    <definedName name="TABLE_INFO_1" localSheetId="7">'x-203'!$A$6:$B$21</definedName>
    <definedName name="TABLE_INFO_1" localSheetId="8">'x-204'!$A$6:$B$21</definedName>
    <definedName name="TABLE_INFO_1" localSheetId="9">'x-205'!$A$6:$B$21</definedName>
    <definedName name="TABLE_INFO_1" localSheetId="10">'x-206'!$A$6:$B$21</definedName>
    <definedName name="TABLE_INFO_1" localSheetId="11">'x-207'!$A$6:$B$21</definedName>
    <definedName name="TABLE_INFO_1" localSheetId="12">'x-208'!$A$6:$B$21</definedName>
    <definedName name="TABLE_INFO_1" localSheetId="13">'x-209'!$A$6:$B$21</definedName>
    <definedName name="TABLE_INFO_1" localSheetId="14">'x-210'!$A$6:$B$21</definedName>
    <definedName name="TABLE_INFO_1" localSheetId="15">'x-211'!$A$6:$B$21</definedName>
    <definedName name="TABLE_INFO_1" localSheetId="16">'x-212'!$A$6:$B$21</definedName>
    <definedName name="TABLE_INFO_1" localSheetId="17">'x-213'!$A$6:$B$21</definedName>
    <definedName name="TABLE_INFO_1" localSheetId="18">'x-214'!$A$6:$B$21</definedName>
    <definedName name="TABLE_INFO_1" localSheetId="19">'x-215'!$A$6:$B$21</definedName>
    <definedName name="TABLE_INFO_1" localSheetId="20">'x-216'!$A$6:$B$21</definedName>
    <definedName name="TABLE_INFO_1" localSheetId="21">'x-217'!$A$6:$B$21</definedName>
    <definedName name="TABLE_INFO_1" localSheetId="22">'x-218'!$A$6:$B$21</definedName>
    <definedName name="TABLE_INFO_1" localSheetId="23">'x-219'!$A$6:$B$21</definedName>
    <definedName name="TABLE_INFO_1" localSheetId="24">'x-220'!$A$6:$B$21</definedName>
    <definedName name="TABLE_INFO_1" localSheetId="25">'x-221'!$A$6:$B$21</definedName>
    <definedName name="TABLE_INFO_1" localSheetId="26">'x-222'!$A$6:$B$21</definedName>
    <definedName name="TABLE_INFO_1" localSheetId="27">'x-224'!$A$6:$B$21</definedName>
    <definedName name="TABLE_INFO_1" localSheetId="28">'x-225'!$A$6:$B$21</definedName>
    <definedName name="TABLE_INFO_1" localSheetId="29">'x-226'!$A$6:$B$21</definedName>
    <definedName name="TABLE_INFO_1" localSheetId="30">'x-227'!$A$6:$B$21</definedName>
    <definedName name="TABLE_INFO_1" localSheetId="31">'x-228'!$A$6:$B$21</definedName>
    <definedName name="TABLE_INFO_1" localSheetId="32">'x-229'!$A$6:$B$21</definedName>
    <definedName name="TABLE_INFO_1" localSheetId="33">'x-230'!$A$6:$B$21</definedName>
    <definedName name="TABLE_INFO_1" localSheetId="34">'x-231'!$A$6:$B$21</definedName>
    <definedName name="TABLE_INFO_1" localSheetId="35">'x-232'!$A$6:$B$21</definedName>
    <definedName name="TABLE_INFO_1" localSheetId="36">'x-301'!$A$6:$B$21</definedName>
    <definedName name="TABLE_INFO_1" localSheetId="37">'x-302'!$A$6:$B$21</definedName>
    <definedName name="TABLE_INFO_1" localSheetId="38">'x-303'!$A$6:$B$21</definedName>
    <definedName name="TABLE_INFO_1" localSheetId="39">'x-304'!$A$6:$B$21</definedName>
    <definedName name="TABLE_INFO_1" localSheetId="40">'x-307'!$A$6:$B$21</definedName>
    <definedName name="TABLE_INFO_1" localSheetId="41">'x-308'!$A$6:$B$21</definedName>
    <definedName name="TABLE_INFO_1" localSheetId="42">'x-309'!$A$6:$B$21</definedName>
    <definedName name="TABLE_INFO_1" localSheetId="43">'x-310'!$A$6:$B$21</definedName>
    <definedName name="TABLE_INFO_1" localSheetId="44">'x-311'!$A$6:$B$21</definedName>
    <definedName name="TABLE_INFO_1" localSheetId="45">'x-312'!$A$6:$B$21</definedName>
    <definedName name="TABLE_INFO_1" localSheetId="46">'x-313'!$A$6:$B$21</definedName>
    <definedName name="TABLE_INFO_1" localSheetId="47">'x-314'!$A$6:$B$21</definedName>
    <definedName name="TABLE_INFO_1" localSheetId="48">'x-315'!$A$6:$B$21</definedName>
    <definedName name="TABLE_INFO_1" localSheetId="49">'x-316'!$A$6:$B$21</definedName>
    <definedName name="TABLE_INFO_1" localSheetId="50">'x-317'!$A$6:$B$21</definedName>
    <definedName name="TABLE_INFO_1" localSheetId="51">'x-318'!$A$6:$B$21</definedName>
    <definedName name="TABLE_INFO_1" localSheetId="52">'x-401'!$A$6:$B$21</definedName>
    <definedName name="TABLE_INFO_1" localSheetId="53">'x-402'!$A$6:$B$21</definedName>
    <definedName name="TABLE_INFO_1" localSheetId="54">'x-403'!$A$6:$B$21</definedName>
    <definedName name="TABLE_INFO_1" localSheetId="55">'x-404'!$A$6:$B$21</definedName>
    <definedName name="TABLE_INFO_1" localSheetId="56">'x-405'!$A$6:$B$21</definedName>
    <definedName name="TABLE_INFO_1" localSheetId="57">'x-406'!$A$6:$B$21</definedName>
    <definedName name="TABLE_INFO_1" localSheetId="58">'x-407'!$A$6:$B$21</definedName>
    <definedName name="TABLE_INFO_1" localSheetId="59">'x-408'!$A$6:$B$21</definedName>
    <definedName name="TABLE_INFO_1" localSheetId="60">'x-409'!$A$6:$B$21</definedName>
    <definedName name="TABLE_INFO_1" localSheetId="61">'x-410'!$A$6:$B$21</definedName>
    <definedName name="TABLE_INFO_1" localSheetId="62">'x-411'!$A$6:$B$21</definedName>
    <definedName name="TABLE_INFO_1" localSheetId="63">'x-412'!$A$6:$B$21</definedName>
    <definedName name="TABLE_INFO_1" localSheetId="64">'x-413'!$A$6:$B$21</definedName>
    <definedName name="TABLE_INFO_1" localSheetId="65">'x-414'!$A$6:$B$21</definedName>
    <definedName name="TABLE_INFO_1" localSheetId="66">'x-415'!$A$6:$B$21</definedName>
    <definedName name="TABLE_INFO_1" localSheetId="67">'x-416'!$A$6:$B$21</definedName>
    <definedName name="TABLE_INFO_1" localSheetId="68">'x-501'!$A$6:$B$21</definedName>
    <definedName name="TABLE_INFO_1" localSheetId="69">'x-502'!$A$6:$B$21</definedName>
    <definedName name="TABLE_INFO_1" localSheetId="70">'x-503'!$A$6:$B$21</definedName>
    <definedName name="TABLE_INFO_1" localSheetId="71">'x-504'!$A$6:$B$21</definedName>
    <definedName name="TABLE_INFO_1" localSheetId="72">'x-505'!$A$6:$B$21</definedName>
    <definedName name="TABLE_INFO_1" localSheetId="73">'x-601'!$A$6:$B$21</definedName>
    <definedName name="TABLE_INFO_1" localSheetId="74">'x-602'!$A$6:$B$21</definedName>
    <definedName name="TABLE_INFO_1" localSheetId="75">'x-603'!$A$6:$B$21</definedName>
    <definedName name="TABLE_INFO_1" localSheetId="76">'x-604'!$A$6:$B$21</definedName>
    <definedName name="TABLE_INFO_1" localSheetId="77">'x-605'!$A$6:$B$21</definedName>
    <definedName name="TABLE_INFO_1" localSheetId="78">'x-606'!$A$6:$B$21</definedName>
    <definedName name="TABLE_INFO_1" localSheetId="79">'x-607'!$A$6:$B$21</definedName>
    <definedName name="TABLE_INFO_1" localSheetId="80">'x-608'!$A$6:$B$21</definedName>
    <definedName name="TABLE_INFO_1" localSheetId="81">'x-609'!$A$6:$B$21</definedName>
    <definedName name="TABLE_INFO_1" localSheetId="82">'x-610'!$A$6:$B$21</definedName>
    <definedName name="TABLE_INFO_1" localSheetId="83">'x-611'!$A$6:$B$21</definedName>
    <definedName name="TABLE_INFO_1" localSheetId="84">'x-612'!$A$6:$B$21</definedName>
    <definedName name="TABLE_INFO_1" localSheetId="85">'x-613'!$A$6:$B$21</definedName>
    <definedName name="TABLE_INFO_1" localSheetId="86">'x-702'!$A$6:$B$21</definedName>
    <definedName name="TABLE_INFO_1" localSheetId="87">'x-703'!$A$6:$B$21</definedName>
    <definedName name="TABLE_INFO_1" localSheetId="88">'x-704'!$A$6:$B$21</definedName>
    <definedName name="TABLE_INFO_1" localSheetId="89">'x-705'!$A$6:$B$21</definedName>
    <definedName name="TABLE_INFO_1" localSheetId="90">'x-706'!$A$6:$B$21</definedName>
    <definedName name="TABLE_INFO_1" localSheetId="91">'x-707'!$A$6:$B$21</definedName>
    <definedName name="TABLE_INFO_1" localSheetId="92">'x-708'!$A$6:$B$21</definedName>
    <definedName name="TABLE_INFO_1" localSheetId="93">'x-709'!$A$6:$B$21</definedName>
    <definedName name="TABLE_INFO_1" localSheetId="94">'x-710'!$A$6:$B$21</definedName>
    <definedName name="TABLE_INFO_1" localSheetId="95">'x-711'!$A$6:$B$21</definedName>
    <definedName name="TABLE_INFO_1" localSheetId="96">'x-712'!$A$6:$B$21</definedName>
    <definedName name="TABLE_INFO_1" localSheetId="97">'x-713'!$A$6:$B$21</definedName>
    <definedName name="TABLE_INFO_1" localSheetId="98">'x-714'!$A$6:$B$21</definedName>
    <definedName name="TABLE_INFO_1" localSheetId="99">'x-715'!$A$6:$B$21</definedName>
    <definedName name="TABLE_INFO_1" localSheetId="100">'x-716'!$A$6:$B$21</definedName>
    <definedName name="TABLE_INFO_1" localSheetId="101">'x-717'!$A$6:$B$21</definedName>
    <definedName name="TABLE_INFO_1" localSheetId="102">'x-718'!$A$6:$B$21</definedName>
    <definedName name="TABLE_INFO_1" localSheetId="103">'x-719'!$A$6:$B$21</definedName>
    <definedName name="TABLE_INFO_1" localSheetId="104">'x-720'!$A$6:$B$21</definedName>
    <definedName name="TABLE_INFO_1" localSheetId="105">'x-721'!$A$6:$B$21</definedName>
    <definedName name="TABLE_INFO_1" localSheetId="106">'x-722'!$A$6:$B$21</definedName>
    <definedName name="TABLE_INFO_1" localSheetId="107">'x-723'!$A$6:$B$21</definedName>
    <definedName name="TABLE_INFO_1" localSheetId="108">'x-724'!$A$6:$B$21</definedName>
    <definedName name="TABLE_INFO_1" localSheetId="109">'x-725'!$A$6:$B$21</definedName>
    <definedName name="TABLE_INFO_1" localSheetId="110">'x-726'!$A$6:$B$21</definedName>
    <definedName name="TABLE_INFO_1" localSheetId="111">'x-727'!$A$6:$B$21</definedName>
    <definedName name="TABLE_INFO_1" localSheetId="112">'x-728'!$A$6:$B$21</definedName>
    <definedName name="TABLE_INFO_1" localSheetId="113">'x-729'!$A$6:$B$21</definedName>
    <definedName name="TABLE_INFO_1" localSheetId="114">'x-803'!$A$6:$B$21</definedName>
    <definedName name="TABLE_INFO_1" localSheetId="115">'x-804'!$A$6:$B$21</definedName>
    <definedName name="TABLE_INFO_1" localSheetId="116">'x-805'!$A$6:$B$21</definedName>
    <definedName name="TABLE_INFO_1" localSheetId="117">'x-806'!$A$6:$B$21</definedName>
    <definedName name="TABLE_INFO_1" localSheetId="118">'x-808'!$A$6:$B$21</definedName>
    <definedName name="TABLE_INFO_1" localSheetId="119">'x-809'!$A$6:$B$21</definedName>
    <definedName name="TABLE_INFO_1" localSheetId="120">'x-810'!$A$6:$B$21</definedName>
    <definedName name="TABLE_INFO_1" localSheetId="121">'x-template'!$A$6:$B$21</definedName>
    <definedName name="TABLE_REFERENCE_1" localSheetId="5">'x-101'!$B$15</definedName>
    <definedName name="TABLE_REFERENCE_1" localSheetId="6">'x-202'!$B$15</definedName>
    <definedName name="TABLE_REFERENCE_1" localSheetId="7">'x-203'!$B$15</definedName>
    <definedName name="TABLE_REFERENCE_1" localSheetId="8">'x-204'!$B$15</definedName>
    <definedName name="TABLE_REFERENCE_1" localSheetId="9">'x-205'!$B$15</definedName>
    <definedName name="TABLE_REFERENCE_1" localSheetId="10">'x-206'!$B$15</definedName>
    <definedName name="TABLE_REFERENCE_1" localSheetId="11">'x-207'!$B$15</definedName>
    <definedName name="TABLE_REFERENCE_1" localSheetId="12">'x-208'!$B$15</definedName>
    <definedName name="TABLE_REFERENCE_1" localSheetId="13">'x-209'!$B$15</definedName>
    <definedName name="TABLE_REFERENCE_1" localSheetId="14">'x-210'!$B$15</definedName>
    <definedName name="TABLE_REFERENCE_1" localSheetId="15">'x-211'!$B$15</definedName>
    <definedName name="TABLE_REFERENCE_1" localSheetId="16">'x-212'!$B$15</definedName>
    <definedName name="TABLE_REFERENCE_1" localSheetId="17">'x-213'!$B$15</definedName>
    <definedName name="TABLE_REFERENCE_1" localSheetId="18">'x-214'!$B$15</definedName>
    <definedName name="TABLE_REFERENCE_1" localSheetId="19">'x-215'!$B$15</definedName>
    <definedName name="TABLE_REFERENCE_1" localSheetId="20">'x-216'!$B$15</definedName>
    <definedName name="TABLE_REFERENCE_1" localSheetId="21">'x-217'!$B$15</definedName>
    <definedName name="TABLE_REFERENCE_1" localSheetId="22">'x-218'!$B$15</definedName>
    <definedName name="TABLE_REFERENCE_1" localSheetId="23">'x-219'!$B$15</definedName>
    <definedName name="TABLE_REFERENCE_1" localSheetId="24">'x-220'!$B$15</definedName>
    <definedName name="TABLE_REFERENCE_1" localSheetId="25">'x-221'!$B$15</definedName>
    <definedName name="TABLE_REFERENCE_1" localSheetId="26">'x-222'!$B$15</definedName>
    <definedName name="TABLE_REFERENCE_1" localSheetId="27">'x-224'!$B$15</definedName>
    <definedName name="TABLE_REFERENCE_1" localSheetId="28">'x-225'!$B$15</definedName>
    <definedName name="TABLE_REFERENCE_1" localSheetId="29">'x-226'!$B$15</definedName>
    <definedName name="TABLE_REFERENCE_1" localSheetId="30">'x-227'!$B$15</definedName>
    <definedName name="TABLE_REFERENCE_1" localSheetId="31">'x-228'!$B$15</definedName>
    <definedName name="TABLE_REFERENCE_1" localSheetId="32">'x-229'!$B$15</definedName>
    <definedName name="TABLE_REFERENCE_1" localSheetId="33">'x-230'!$B$15</definedName>
    <definedName name="TABLE_REFERENCE_1" localSheetId="34">'x-231'!$B$15</definedName>
    <definedName name="TABLE_REFERENCE_1" localSheetId="35">'x-232'!$B$15</definedName>
    <definedName name="TABLE_REFERENCE_1" localSheetId="36">'x-301'!$B$15</definedName>
    <definedName name="TABLE_REFERENCE_1" localSheetId="37">'x-302'!$B$15</definedName>
    <definedName name="TABLE_REFERENCE_1" localSheetId="38">'x-303'!$B$15</definedName>
    <definedName name="TABLE_REFERENCE_1" localSheetId="39">'x-304'!$B$15</definedName>
    <definedName name="TABLE_REFERENCE_1" localSheetId="40">'x-307'!$B$15</definedName>
    <definedName name="TABLE_REFERENCE_1" localSheetId="41">'x-308'!$B$15</definedName>
    <definedName name="TABLE_REFERENCE_1" localSheetId="42">'x-309'!$B$15</definedName>
    <definedName name="TABLE_REFERENCE_1" localSheetId="43">'x-310'!$B$15</definedName>
    <definedName name="TABLE_REFERENCE_1" localSheetId="44">'x-311'!$B$15</definedName>
    <definedName name="TABLE_REFERENCE_1" localSheetId="45">'x-312'!$B$15</definedName>
    <definedName name="TABLE_REFERENCE_1" localSheetId="46">'x-313'!$B$15</definedName>
    <definedName name="TABLE_REFERENCE_1" localSheetId="47">'x-314'!$B$15</definedName>
    <definedName name="TABLE_REFERENCE_1" localSheetId="48">'x-315'!$B$15</definedName>
    <definedName name="TABLE_REFERENCE_1" localSheetId="49">'x-316'!$B$15</definedName>
    <definedName name="TABLE_REFERENCE_1" localSheetId="50">'x-317'!$B$15</definedName>
    <definedName name="TABLE_REFERENCE_1" localSheetId="51">'x-318'!$B$15</definedName>
    <definedName name="TABLE_REFERENCE_1" localSheetId="52">'x-401'!$B$15</definedName>
    <definedName name="TABLE_REFERENCE_1" localSheetId="53">'x-402'!$B$15</definedName>
    <definedName name="TABLE_REFERENCE_1" localSheetId="54">'x-403'!$B$15</definedName>
    <definedName name="TABLE_REFERENCE_1" localSheetId="55">'x-404'!$B$15</definedName>
    <definedName name="TABLE_REFERENCE_1" localSheetId="56">'x-405'!$B$15</definedName>
    <definedName name="TABLE_REFERENCE_1" localSheetId="57">'x-406'!$B$15</definedName>
    <definedName name="TABLE_REFERENCE_1" localSheetId="58">'x-407'!$B$15</definedName>
    <definedName name="TABLE_REFERENCE_1" localSheetId="59">'x-408'!$B$15</definedName>
    <definedName name="TABLE_REFERENCE_1" localSheetId="60">'x-409'!$B$15</definedName>
    <definedName name="TABLE_REFERENCE_1" localSheetId="61">'x-410'!$B$15</definedName>
    <definedName name="TABLE_REFERENCE_1" localSheetId="62">'x-411'!$B$15</definedName>
    <definedName name="TABLE_REFERENCE_1" localSheetId="63">'x-412'!$B$15</definedName>
    <definedName name="TABLE_REFERENCE_1" localSheetId="64">'x-413'!$B$15</definedName>
    <definedName name="TABLE_REFERENCE_1" localSheetId="65">'x-414'!$B$15</definedName>
    <definedName name="TABLE_REFERENCE_1" localSheetId="66">'x-415'!$B$15</definedName>
    <definedName name="TABLE_REFERENCE_1" localSheetId="67">'x-416'!$B$15</definedName>
    <definedName name="TABLE_REFERENCE_1" localSheetId="68">'x-501'!$B$15</definedName>
    <definedName name="TABLE_REFERENCE_1" localSheetId="69">'x-502'!$B$15</definedName>
    <definedName name="TABLE_REFERENCE_1" localSheetId="70">'x-503'!$B$15</definedName>
    <definedName name="TABLE_REFERENCE_1" localSheetId="71">'x-504'!$B$15</definedName>
    <definedName name="TABLE_REFERENCE_1" localSheetId="72">'x-505'!$B$15</definedName>
    <definedName name="TABLE_REFERENCE_1" localSheetId="73">'x-601'!$B$15</definedName>
    <definedName name="TABLE_REFERENCE_1" localSheetId="74">'x-602'!$B$15</definedName>
    <definedName name="TABLE_REFERENCE_1" localSheetId="75">'x-603'!$B$15</definedName>
    <definedName name="TABLE_REFERENCE_1" localSheetId="76">'x-604'!$B$15</definedName>
    <definedName name="TABLE_REFERENCE_1" localSheetId="77">'x-605'!$B$15</definedName>
    <definedName name="TABLE_REFERENCE_1" localSheetId="78">'x-606'!$B$15</definedName>
    <definedName name="TABLE_REFERENCE_1" localSheetId="79">'x-607'!$B$15</definedName>
    <definedName name="TABLE_REFERENCE_1" localSheetId="80">'x-608'!$B$15</definedName>
    <definedName name="TABLE_REFERENCE_1" localSheetId="81">'x-609'!$B$15</definedName>
    <definedName name="TABLE_REFERENCE_1" localSheetId="82">'x-610'!$B$15</definedName>
    <definedName name="TABLE_REFERENCE_1" localSheetId="83">'x-611'!$B$15</definedName>
    <definedName name="TABLE_REFERENCE_1" localSheetId="84">'x-612'!$B$15</definedName>
    <definedName name="TABLE_REFERENCE_1" localSheetId="85">'x-613'!$B$15</definedName>
    <definedName name="TABLE_REFERENCE_1" localSheetId="86">'x-702'!$B$15</definedName>
    <definedName name="TABLE_REFERENCE_1" localSheetId="87">'x-703'!$B$15</definedName>
    <definedName name="TABLE_REFERENCE_1" localSheetId="88">'x-704'!$B$15</definedName>
    <definedName name="TABLE_REFERENCE_1" localSheetId="89">'x-705'!$B$15</definedName>
    <definedName name="TABLE_REFERENCE_1" localSheetId="90">'x-706'!$B$15</definedName>
    <definedName name="TABLE_REFERENCE_1" localSheetId="91">'x-707'!$B$15</definedName>
    <definedName name="TABLE_REFERENCE_1" localSheetId="92">'x-708'!$B$15</definedName>
    <definedName name="TABLE_REFERENCE_1" localSheetId="93">'x-709'!$B$15</definedName>
    <definedName name="TABLE_REFERENCE_1" localSheetId="94">'x-710'!$B$15</definedName>
    <definedName name="TABLE_REFERENCE_1" localSheetId="95">'x-711'!$B$15</definedName>
    <definedName name="TABLE_REFERENCE_1" localSheetId="96">'x-712'!$B$15</definedName>
    <definedName name="TABLE_REFERENCE_1" localSheetId="97">'x-713'!$B$15</definedName>
    <definedName name="TABLE_REFERENCE_1" localSheetId="98">'x-714'!$B$15</definedName>
    <definedName name="TABLE_REFERENCE_1" localSheetId="99">'x-715'!$B$15</definedName>
    <definedName name="TABLE_REFERENCE_1" localSheetId="100">'x-716'!$B$15</definedName>
    <definedName name="TABLE_REFERENCE_1" localSheetId="101">'x-717'!$B$15</definedName>
    <definedName name="TABLE_REFERENCE_1" localSheetId="102">'x-718'!$B$15</definedName>
    <definedName name="TABLE_REFERENCE_1" localSheetId="103">'x-719'!$B$15</definedName>
    <definedName name="TABLE_REFERENCE_1" localSheetId="104">'x-720'!$B$15</definedName>
    <definedName name="TABLE_REFERENCE_1" localSheetId="105">'x-721'!$B$15</definedName>
    <definedName name="TABLE_REFERENCE_1" localSheetId="106">'x-722'!$B$15</definedName>
    <definedName name="TABLE_REFERENCE_1" localSheetId="107">'x-723'!$B$15</definedName>
    <definedName name="TABLE_REFERENCE_1" localSheetId="108">'x-724'!$B$15</definedName>
    <definedName name="TABLE_REFERENCE_1" localSheetId="109">'x-725'!$B$15</definedName>
    <definedName name="TABLE_REFERENCE_1" localSheetId="110">'x-726'!$B$15</definedName>
    <definedName name="TABLE_REFERENCE_1" localSheetId="111">'x-727'!$B$15</definedName>
    <definedName name="TABLE_REFERENCE_1" localSheetId="112">'x-728'!$B$15</definedName>
    <definedName name="TABLE_REFERENCE_1" localSheetId="113">'x-729'!$B$15</definedName>
    <definedName name="TABLE_REFERENCE_1" localSheetId="114">'x-803'!$B$15</definedName>
    <definedName name="TABLE_REFERENCE_1" localSheetId="115">'x-804'!$B$15</definedName>
    <definedName name="TABLE_REFERENCE_1" localSheetId="116">'x-805'!$B$15</definedName>
    <definedName name="TABLE_REFERENCE_1" localSheetId="117">'x-806'!$B$15</definedName>
    <definedName name="TABLE_REFERENCE_1" localSheetId="118">'x-808'!$B$15</definedName>
    <definedName name="TABLE_REFERENCE_1" localSheetId="119">'x-809'!$B$15</definedName>
    <definedName name="TABLE_REFERENCE_1" localSheetId="120">'x-810'!$B$15</definedName>
    <definedName name="TABLE_REFERENCE_1" localSheetId="121">'x-template'!$B$15</definedName>
    <definedName name="TABLE_REFERENCE_GUIDANCE_1" localSheetId="5">'x-101'!$B$16</definedName>
    <definedName name="TABLE_REFERENCE_GUIDANCE_1" localSheetId="6">'x-202'!$B$16</definedName>
    <definedName name="TABLE_REFERENCE_GUIDANCE_1" localSheetId="7">'x-203'!$B$16</definedName>
    <definedName name="TABLE_REFERENCE_GUIDANCE_1" localSheetId="8">'x-204'!$B$16</definedName>
    <definedName name="TABLE_REFERENCE_GUIDANCE_1" localSheetId="9">'x-205'!$B$16</definedName>
    <definedName name="TABLE_REFERENCE_GUIDANCE_1" localSheetId="10">'x-206'!$B$16</definedName>
    <definedName name="TABLE_REFERENCE_GUIDANCE_1" localSheetId="11">'x-207'!$B$16</definedName>
    <definedName name="TABLE_REFERENCE_GUIDANCE_1" localSheetId="12">'x-208'!$B$16</definedName>
    <definedName name="TABLE_REFERENCE_GUIDANCE_1" localSheetId="13">'x-209'!$B$16</definedName>
    <definedName name="TABLE_REFERENCE_GUIDANCE_1" localSheetId="14">'x-210'!$B$16</definedName>
    <definedName name="TABLE_REFERENCE_GUIDANCE_1" localSheetId="15">'x-211'!$B$16</definedName>
    <definedName name="TABLE_REFERENCE_GUIDANCE_1" localSheetId="16">'x-212'!$B$16</definedName>
    <definedName name="TABLE_REFERENCE_GUIDANCE_1" localSheetId="17">'x-213'!$B$16</definedName>
    <definedName name="TABLE_REFERENCE_GUIDANCE_1" localSheetId="18">'x-214'!$B$16</definedName>
    <definedName name="TABLE_REFERENCE_GUIDANCE_1" localSheetId="19">'x-215'!$B$16</definedName>
    <definedName name="TABLE_REFERENCE_GUIDANCE_1" localSheetId="20">'x-216'!$B$16</definedName>
    <definedName name="TABLE_REFERENCE_GUIDANCE_1" localSheetId="21">'x-217'!$B$16</definedName>
    <definedName name="TABLE_REFERENCE_GUIDANCE_1" localSheetId="22">'x-218'!$B$16</definedName>
    <definedName name="TABLE_REFERENCE_GUIDANCE_1" localSheetId="23">'x-219'!$B$16</definedName>
    <definedName name="TABLE_REFERENCE_GUIDANCE_1" localSheetId="24">'x-220'!$B$16</definedName>
    <definedName name="TABLE_REFERENCE_GUIDANCE_1" localSheetId="25">'x-221'!$B$16</definedName>
    <definedName name="TABLE_REFERENCE_GUIDANCE_1" localSheetId="26">'x-222'!$B$16</definedName>
    <definedName name="TABLE_REFERENCE_GUIDANCE_1" localSheetId="27">'x-224'!$B$16</definedName>
    <definedName name="TABLE_REFERENCE_GUIDANCE_1" localSheetId="28">'x-225'!$B$16</definedName>
    <definedName name="TABLE_REFERENCE_GUIDANCE_1" localSheetId="29">'x-226'!$B$16</definedName>
    <definedName name="TABLE_REFERENCE_GUIDANCE_1" localSheetId="30">'x-227'!$B$16</definedName>
    <definedName name="TABLE_REFERENCE_GUIDANCE_1" localSheetId="31">'x-228'!$B$16</definedName>
    <definedName name="TABLE_REFERENCE_GUIDANCE_1" localSheetId="32">'x-229'!$B$16</definedName>
    <definedName name="TABLE_REFERENCE_GUIDANCE_1" localSheetId="33">'x-230'!$B$16</definedName>
    <definedName name="TABLE_REFERENCE_GUIDANCE_1" localSheetId="34">'x-231'!$B$16</definedName>
    <definedName name="TABLE_REFERENCE_GUIDANCE_1" localSheetId="35">'x-232'!$B$16</definedName>
    <definedName name="TABLE_REFERENCE_GUIDANCE_1" localSheetId="36">'x-301'!$B$16</definedName>
    <definedName name="TABLE_REFERENCE_GUIDANCE_1" localSheetId="37">'x-302'!$B$16</definedName>
    <definedName name="TABLE_REFERENCE_GUIDANCE_1" localSheetId="38">'x-303'!$B$16</definedName>
    <definedName name="TABLE_REFERENCE_GUIDANCE_1" localSheetId="39">'x-304'!$B$16</definedName>
    <definedName name="TABLE_REFERENCE_GUIDANCE_1" localSheetId="40">'x-307'!$B$16</definedName>
    <definedName name="TABLE_REFERENCE_GUIDANCE_1" localSheetId="41">'x-308'!$B$16</definedName>
    <definedName name="TABLE_REFERENCE_GUIDANCE_1" localSheetId="42">'x-309'!$B$16</definedName>
    <definedName name="TABLE_REFERENCE_GUIDANCE_1" localSheetId="43">'x-310'!$B$16</definedName>
    <definedName name="TABLE_REFERENCE_GUIDANCE_1" localSheetId="44">'x-311'!$B$16</definedName>
    <definedName name="TABLE_REFERENCE_GUIDANCE_1" localSheetId="45">'x-312'!$B$16</definedName>
    <definedName name="TABLE_REFERENCE_GUIDANCE_1" localSheetId="46">'x-313'!$B$16</definedName>
    <definedName name="TABLE_REFERENCE_GUIDANCE_1" localSheetId="47">'x-314'!$B$16</definedName>
    <definedName name="TABLE_REFERENCE_GUIDANCE_1" localSheetId="48">'x-315'!$B$16</definedName>
    <definedName name="TABLE_REFERENCE_GUIDANCE_1" localSheetId="49">'x-316'!$B$16</definedName>
    <definedName name="TABLE_REFERENCE_GUIDANCE_1" localSheetId="50">'x-317'!$B$16</definedName>
    <definedName name="TABLE_REFERENCE_GUIDANCE_1" localSheetId="51">'x-318'!$B$16</definedName>
    <definedName name="TABLE_REFERENCE_GUIDANCE_1" localSheetId="52">'x-401'!$B$16</definedName>
    <definedName name="TABLE_REFERENCE_GUIDANCE_1" localSheetId="53">'x-402'!$B$16</definedName>
    <definedName name="TABLE_REFERENCE_GUIDANCE_1" localSheetId="54">'x-403'!$B$16</definedName>
    <definedName name="TABLE_REFERENCE_GUIDANCE_1" localSheetId="55">'x-404'!$B$16</definedName>
    <definedName name="TABLE_REFERENCE_GUIDANCE_1" localSheetId="56">'x-405'!$B$16</definedName>
    <definedName name="TABLE_REFERENCE_GUIDANCE_1" localSheetId="57">'x-406'!$B$16</definedName>
    <definedName name="TABLE_REFERENCE_GUIDANCE_1" localSheetId="58">'x-407'!$B$16</definedName>
    <definedName name="TABLE_REFERENCE_GUIDANCE_1" localSheetId="59">'x-408'!$B$16</definedName>
    <definedName name="TABLE_REFERENCE_GUIDANCE_1" localSheetId="60">'x-409'!$B$16</definedName>
    <definedName name="TABLE_REFERENCE_GUIDANCE_1" localSheetId="61">'x-410'!$B$16</definedName>
    <definedName name="TABLE_REFERENCE_GUIDANCE_1" localSheetId="62">'x-411'!$B$16</definedName>
    <definedName name="TABLE_REFERENCE_GUIDANCE_1" localSheetId="63">'x-412'!$B$16</definedName>
    <definedName name="TABLE_REFERENCE_GUIDANCE_1" localSheetId="64">'x-413'!$B$16</definedName>
    <definedName name="TABLE_REFERENCE_GUIDANCE_1" localSheetId="65">'x-414'!$B$16</definedName>
    <definedName name="TABLE_REFERENCE_GUIDANCE_1" localSheetId="66">'x-415'!$B$16</definedName>
    <definedName name="TABLE_REFERENCE_GUIDANCE_1" localSheetId="67">'x-416'!$B$16</definedName>
    <definedName name="TABLE_REFERENCE_GUIDANCE_1" localSheetId="68">'x-501'!$B$16</definedName>
    <definedName name="TABLE_REFERENCE_GUIDANCE_1" localSheetId="69">'x-502'!$B$16</definedName>
    <definedName name="TABLE_REFERENCE_GUIDANCE_1" localSheetId="70">'x-503'!$B$16</definedName>
    <definedName name="TABLE_REFERENCE_GUIDANCE_1" localSheetId="71">'x-504'!$B$16</definedName>
    <definedName name="TABLE_REFERENCE_GUIDANCE_1" localSheetId="72">'x-505'!$B$16</definedName>
    <definedName name="TABLE_REFERENCE_GUIDANCE_1" localSheetId="73">'x-601'!$B$16</definedName>
    <definedName name="TABLE_REFERENCE_GUIDANCE_1" localSheetId="74">'x-602'!$B$16</definedName>
    <definedName name="TABLE_REFERENCE_GUIDANCE_1" localSheetId="75">'x-603'!$B$16</definedName>
    <definedName name="TABLE_REFERENCE_GUIDANCE_1" localSheetId="76">'x-604'!$B$16</definedName>
    <definedName name="TABLE_REFERENCE_GUIDANCE_1" localSheetId="77">'x-605'!$B$16</definedName>
    <definedName name="TABLE_REFERENCE_GUIDANCE_1" localSheetId="78">'x-606'!$B$16</definedName>
    <definedName name="TABLE_REFERENCE_GUIDANCE_1" localSheetId="79">'x-607'!$B$16</definedName>
    <definedName name="TABLE_REFERENCE_GUIDANCE_1" localSheetId="80">'x-608'!$B$16</definedName>
    <definedName name="TABLE_REFERENCE_GUIDANCE_1" localSheetId="81">'x-609'!$B$16</definedName>
    <definedName name="TABLE_REFERENCE_GUIDANCE_1" localSheetId="82">'x-610'!$B$16</definedName>
    <definedName name="TABLE_REFERENCE_GUIDANCE_1" localSheetId="83">'x-611'!$B$16</definedName>
    <definedName name="TABLE_REFERENCE_GUIDANCE_1" localSheetId="84">'x-612'!$B$16</definedName>
    <definedName name="TABLE_REFERENCE_GUIDANCE_1" localSheetId="85">'x-613'!$B$16</definedName>
    <definedName name="TABLE_REFERENCE_GUIDANCE_1" localSheetId="86">'x-702'!$B$16</definedName>
    <definedName name="TABLE_REFERENCE_GUIDANCE_1" localSheetId="87">'x-703'!$B$16</definedName>
    <definedName name="TABLE_REFERENCE_GUIDANCE_1" localSheetId="88">'x-704'!$B$16</definedName>
    <definedName name="TABLE_REFERENCE_GUIDANCE_1" localSheetId="89">'x-705'!$B$16</definedName>
    <definedName name="TABLE_REFERENCE_GUIDANCE_1" localSheetId="90">'x-706'!$B$16</definedName>
    <definedName name="TABLE_REFERENCE_GUIDANCE_1" localSheetId="91">'x-707'!$B$16</definedName>
    <definedName name="TABLE_REFERENCE_GUIDANCE_1" localSheetId="92">'x-708'!$B$16</definedName>
    <definedName name="TABLE_REFERENCE_GUIDANCE_1" localSheetId="93">'x-709'!$B$16</definedName>
    <definedName name="TABLE_REFERENCE_GUIDANCE_1" localSheetId="94">'x-710'!$B$16</definedName>
    <definedName name="TABLE_REFERENCE_GUIDANCE_1" localSheetId="95">'x-711'!$B$16</definedName>
    <definedName name="TABLE_REFERENCE_GUIDANCE_1" localSheetId="96">'x-712'!$B$16</definedName>
    <definedName name="TABLE_REFERENCE_GUIDANCE_1" localSheetId="97">'x-713'!$B$16</definedName>
    <definedName name="TABLE_REFERENCE_GUIDANCE_1" localSheetId="98">'x-714'!$B$16</definedName>
    <definedName name="TABLE_REFERENCE_GUIDANCE_1" localSheetId="99">'x-715'!$B$16</definedName>
    <definedName name="TABLE_REFERENCE_GUIDANCE_1" localSheetId="100">'x-716'!$B$16</definedName>
    <definedName name="TABLE_REFERENCE_GUIDANCE_1" localSheetId="101">'x-717'!$B$16</definedName>
    <definedName name="TABLE_REFERENCE_GUIDANCE_1" localSheetId="102">'x-718'!$B$16</definedName>
    <definedName name="TABLE_REFERENCE_GUIDANCE_1" localSheetId="103">'x-719'!$B$16</definedName>
    <definedName name="TABLE_REFERENCE_GUIDANCE_1" localSheetId="104">'x-720'!$B$16</definedName>
    <definedName name="TABLE_REFERENCE_GUIDANCE_1" localSheetId="105">'x-721'!$B$16</definedName>
    <definedName name="TABLE_REFERENCE_GUIDANCE_1" localSheetId="106">'x-722'!$B$16</definedName>
    <definedName name="TABLE_REFERENCE_GUIDANCE_1" localSheetId="107">'x-723'!$B$16</definedName>
    <definedName name="TABLE_REFERENCE_GUIDANCE_1" localSheetId="108">'x-724'!$B$16</definedName>
    <definedName name="TABLE_REFERENCE_GUIDANCE_1" localSheetId="109">'x-725'!$B$16</definedName>
    <definedName name="TABLE_REFERENCE_GUIDANCE_1" localSheetId="110">'x-726'!$B$16</definedName>
    <definedName name="TABLE_REFERENCE_GUIDANCE_1" localSheetId="111">'x-727'!$B$16</definedName>
    <definedName name="TABLE_REFERENCE_GUIDANCE_1" localSheetId="112">'x-728'!$B$16</definedName>
    <definedName name="TABLE_REFERENCE_GUIDANCE_1" localSheetId="113">'x-729'!$B$16</definedName>
    <definedName name="TABLE_REFERENCE_GUIDANCE_1" localSheetId="114">'x-803'!$B$16</definedName>
    <definedName name="TABLE_REFERENCE_GUIDANCE_1" localSheetId="115">'x-804'!$B$16</definedName>
    <definedName name="TABLE_REFERENCE_GUIDANCE_1" localSheetId="116">'x-805'!$B$16</definedName>
    <definedName name="TABLE_REFERENCE_GUIDANCE_1" localSheetId="117">'x-806'!$B$16</definedName>
    <definedName name="TABLE_REFERENCE_GUIDANCE_1" localSheetId="118">'x-808'!$B$16</definedName>
    <definedName name="TABLE_REFERENCE_GUIDANCE_1" localSheetId="119">'x-809'!$B$16</definedName>
    <definedName name="TABLE_REFERENCE_GUIDANCE_1" localSheetId="120">'x-810'!$B$16</definedName>
    <definedName name="TABLE_REFERENCE_GUIDANCE_1" localSheetId="121">'x-template'!$B$16</definedName>
    <definedName name="TABLE_RELATED_1" localSheetId="5">'x-101'!$B$17</definedName>
    <definedName name="TABLE_RELATED_1" localSheetId="6">'x-202'!$B$17</definedName>
    <definedName name="TABLE_RELATED_1" localSheetId="7">'x-203'!$B$17</definedName>
    <definedName name="TABLE_RELATED_1" localSheetId="8">'x-204'!$B$17</definedName>
    <definedName name="TABLE_RELATED_1" localSheetId="9">'x-205'!$B$17</definedName>
    <definedName name="TABLE_RELATED_1" localSheetId="10">'x-206'!$B$17</definedName>
    <definedName name="TABLE_RELATED_1" localSheetId="11">'x-207'!$B$17</definedName>
    <definedName name="TABLE_RELATED_1" localSheetId="12">'x-208'!$B$17</definedName>
    <definedName name="TABLE_RELATED_1" localSheetId="13">'x-209'!$B$17</definedName>
    <definedName name="TABLE_RELATED_1" localSheetId="14">'x-210'!$B$17</definedName>
    <definedName name="TABLE_RELATED_1" localSheetId="15">'x-211'!$B$17</definedName>
    <definedName name="TABLE_RELATED_1" localSheetId="16">'x-212'!$B$17</definedName>
    <definedName name="TABLE_RELATED_1" localSheetId="17">'x-213'!$B$17</definedName>
    <definedName name="TABLE_RELATED_1" localSheetId="18">'x-214'!$B$17</definedName>
    <definedName name="TABLE_RELATED_1" localSheetId="19">'x-215'!$B$17</definedName>
    <definedName name="TABLE_RELATED_1" localSheetId="20">'x-216'!$B$17</definedName>
    <definedName name="TABLE_RELATED_1" localSheetId="21">'x-217'!$B$17</definedName>
    <definedName name="TABLE_RELATED_1" localSheetId="22">'x-218'!$B$17</definedName>
    <definedName name="TABLE_RELATED_1" localSheetId="23">'x-219'!$B$17</definedName>
    <definedName name="TABLE_RELATED_1" localSheetId="24">'x-220'!$B$17</definedName>
    <definedName name="TABLE_RELATED_1" localSheetId="25">'x-221'!$B$17</definedName>
    <definedName name="TABLE_RELATED_1" localSheetId="26">'x-222'!$B$17</definedName>
    <definedName name="TABLE_RELATED_1" localSheetId="27">'x-224'!$B$17</definedName>
    <definedName name="TABLE_RELATED_1" localSheetId="28">'x-225'!$B$17</definedName>
    <definedName name="TABLE_RELATED_1" localSheetId="29">'x-226'!$B$17</definedName>
    <definedName name="TABLE_RELATED_1" localSheetId="30">'x-227'!$B$17</definedName>
    <definedName name="TABLE_RELATED_1" localSheetId="31">'x-228'!$B$17</definedName>
    <definedName name="TABLE_RELATED_1" localSheetId="32">'x-229'!$B$17</definedName>
    <definedName name="TABLE_RELATED_1" localSheetId="33">'x-230'!$B$17</definedName>
    <definedName name="TABLE_RELATED_1" localSheetId="34">'x-231'!$B$17</definedName>
    <definedName name="TABLE_RELATED_1" localSheetId="35">'x-232'!$B$17</definedName>
    <definedName name="TABLE_RELATED_1" localSheetId="36">'x-301'!$B$17</definedName>
    <definedName name="TABLE_RELATED_1" localSheetId="37">'x-302'!$B$17</definedName>
    <definedName name="TABLE_RELATED_1" localSheetId="38">'x-303'!$B$17</definedName>
    <definedName name="TABLE_RELATED_1" localSheetId="39">'x-304'!$B$17</definedName>
    <definedName name="TABLE_RELATED_1" localSheetId="40">'x-307'!$B$17</definedName>
    <definedName name="TABLE_RELATED_1" localSheetId="41">'x-308'!$B$17</definedName>
    <definedName name="TABLE_RELATED_1" localSheetId="42">'x-309'!$B$17</definedName>
    <definedName name="TABLE_RELATED_1" localSheetId="43">'x-310'!$B$17</definedName>
    <definedName name="TABLE_RELATED_1" localSheetId="44">'x-311'!$B$17</definedName>
    <definedName name="TABLE_RELATED_1" localSheetId="45">'x-312'!$B$17</definedName>
    <definedName name="TABLE_RELATED_1" localSheetId="46">'x-313'!$B$17</definedName>
    <definedName name="TABLE_RELATED_1" localSheetId="47">'x-314'!$B$17</definedName>
    <definedName name="TABLE_RELATED_1" localSheetId="48">'x-315'!$B$17</definedName>
    <definedName name="TABLE_RELATED_1" localSheetId="49">'x-316'!$B$17</definedName>
    <definedName name="TABLE_RELATED_1" localSheetId="50">'x-317'!$B$17</definedName>
    <definedName name="TABLE_RELATED_1" localSheetId="51">'x-318'!$B$17</definedName>
    <definedName name="TABLE_RELATED_1" localSheetId="52">'x-401'!$B$17</definedName>
    <definedName name="TABLE_RELATED_1" localSheetId="53">'x-402'!$B$17</definedName>
    <definedName name="TABLE_RELATED_1" localSheetId="54">'x-403'!$B$17</definedName>
    <definedName name="TABLE_RELATED_1" localSheetId="55">'x-404'!$B$17</definedName>
    <definedName name="TABLE_RELATED_1" localSheetId="56">'x-405'!$B$17</definedName>
    <definedName name="TABLE_RELATED_1" localSheetId="57">'x-406'!$B$17</definedName>
    <definedName name="TABLE_RELATED_1" localSheetId="58">'x-407'!$B$17</definedName>
    <definedName name="TABLE_RELATED_1" localSheetId="59">'x-408'!$B$17</definedName>
    <definedName name="TABLE_RELATED_1" localSheetId="60">'x-409'!$B$17</definedName>
    <definedName name="TABLE_RELATED_1" localSheetId="61">'x-410'!$B$17</definedName>
    <definedName name="TABLE_RELATED_1" localSheetId="62">'x-411'!$B$17</definedName>
    <definedName name="TABLE_RELATED_1" localSheetId="63">'x-412'!$B$17</definedName>
    <definedName name="TABLE_RELATED_1" localSheetId="64">'x-413'!$B$17</definedName>
    <definedName name="TABLE_RELATED_1" localSheetId="65">'x-414'!$B$17</definedName>
    <definedName name="TABLE_RELATED_1" localSheetId="66">'x-415'!$B$17</definedName>
    <definedName name="TABLE_RELATED_1" localSheetId="67">'x-416'!$B$17</definedName>
    <definedName name="TABLE_RELATED_1" localSheetId="68">'x-501'!$B$17</definedName>
    <definedName name="TABLE_RELATED_1" localSheetId="69">'x-502'!$B$17</definedName>
    <definedName name="TABLE_RELATED_1" localSheetId="70">'x-503'!$B$17</definedName>
    <definedName name="TABLE_RELATED_1" localSheetId="71">'x-504'!$B$17</definedName>
    <definedName name="TABLE_RELATED_1" localSheetId="72">'x-505'!$B$17</definedName>
    <definedName name="TABLE_RELATED_1" localSheetId="73">'x-601'!$B$17</definedName>
    <definedName name="TABLE_RELATED_1" localSheetId="74">'x-602'!$B$17</definedName>
    <definedName name="TABLE_RELATED_1" localSheetId="75">'x-603'!$B$17</definedName>
    <definedName name="TABLE_RELATED_1" localSheetId="76">'x-604'!$B$17</definedName>
    <definedName name="TABLE_RELATED_1" localSheetId="77">'x-605'!$B$17</definedName>
    <definedName name="TABLE_RELATED_1" localSheetId="78">'x-606'!$B$17</definedName>
    <definedName name="TABLE_RELATED_1" localSheetId="79">'x-607'!$B$17</definedName>
    <definedName name="TABLE_RELATED_1" localSheetId="80">'x-608'!$B$17</definedName>
    <definedName name="TABLE_RELATED_1" localSheetId="81">'x-609'!$B$17</definedName>
    <definedName name="TABLE_RELATED_1" localSheetId="82">'x-610'!$B$17</definedName>
    <definedName name="TABLE_RELATED_1" localSheetId="83">'x-611'!$B$17</definedName>
    <definedName name="TABLE_RELATED_1" localSheetId="84">'x-612'!$B$17</definedName>
    <definedName name="TABLE_RELATED_1" localSheetId="85">'x-613'!$B$17</definedName>
    <definedName name="TABLE_RELATED_1" localSheetId="86">'x-702'!$B$17</definedName>
    <definedName name="TABLE_RELATED_1" localSheetId="87">'x-703'!$B$17</definedName>
    <definedName name="TABLE_RELATED_1" localSheetId="88">'x-704'!$B$17</definedName>
    <definedName name="TABLE_RELATED_1" localSheetId="89">'x-705'!$B$17</definedName>
    <definedName name="TABLE_RELATED_1" localSheetId="90">'x-706'!$B$17</definedName>
    <definedName name="TABLE_RELATED_1" localSheetId="91">'x-707'!$B$17</definedName>
    <definedName name="TABLE_RELATED_1" localSheetId="92">'x-708'!$B$17</definedName>
    <definedName name="TABLE_RELATED_1" localSheetId="93">'x-709'!$B$17</definedName>
    <definedName name="TABLE_RELATED_1" localSheetId="94">'x-710'!$B$17</definedName>
    <definedName name="TABLE_RELATED_1" localSheetId="95">'x-711'!$B$17</definedName>
    <definedName name="TABLE_RELATED_1" localSheetId="96">'x-712'!$B$17</definedName>
    <definedName name="TABLE_RELATED_1" localSheetId="97">'x-713'!$B$17</definedName>
    <definedName name="TABLE_RELATED_1" localSheetId="98">'x-714'!$B$17</definedName>
    <definedName name="TABLE_RELATED_1" localSheetId="99">'x-715'!$B$17</definedName>
    <definedName name="TABLE_RELATED_1" localSheetId="100">'x-716'!$B$17</definedName>
    <definedName name="TABLE_RELATED_1" localSheetId="101">'x-717'!$B$17</definedName>
    <definedName name="TABLE_RELATED_1" localSheetId="102">'x-718'!$B$17</definedName>
    <definedName name="TABLE_RELATED_1" localSheetId="103">'x-719'!$B$17</definedName>
    <definedName name="TABLE_RELATED_1" localSheetId="104">'x-720'!$B$17</definedName>
    <definedName name="TABLE_RELATED_1" localSheetId="105">'x-721'!$B$17</definedName>
    <definedName name="TABLE_RELATED_1" localSheetId="106">'x-722'!$B$17</definedName>
    <definedName name="TABLE_RELATED_1" localSheetId="107">'x-723'!$B$17</definedName>
    <definedName name="TABLE_RELATED_1" localSheetId="108">'x-724'!$B$17</definedName>
    <definedName name="TABLE_RELATED_1" localSheetId="109">'x-725'!$B$17</definedName>
    <definedName name="TABLE_RELATED_1" localSheetId="110">'x-726'!$B$17</definedName>
    <definedName name="TABLE_RELATED_1" localSheetId="111">'x-727'!$B$17</definedName>
    <definedName name="TABLE_RELATED_1" localSheetId="112">'x-728'!$B$17</definedName>
    <definedName name="TABLE_RELATED_1" localSheetId="113">'x-729'!$B$17</definedName>
    <definedName name="TABLE_RELATED_1" localSheetId="114">'x-803'!$B$17</definedName>
    <definedName name="TABLE_RELATED_1" localSheetId="115">'x-804'!$B$17</definedName>
    <definedName name="TABLE_RELATED_1" localSheetId="116">'x-805'!$B$17</definedName>
    <definedName name="TABLE_RELATED_1" localSheetId="117">'x-806'!$B$17</definedName>
    <definedName name="TABLE_RELATED_1" localSheetId="118">'x-808'!$B$17</definedName>
    <definedName name="TABLE_RELATED_1" localSheetId="119">'x-809'!$B$17</definedName>
    <definedName name="TABLE_RELATED_1" localSheetId="120">'x-810'!$B$17</definedName>
    <definedName name="TABLE_RELATED_1" localSheetId="121">'x-template'!$B$17</definedName>
    <definedName name="TABLE_SECTION_1" localSheetId="5">'x-101'!$B$8</definedName>
    <definedName name="TABLE_SECTION_1" localSheetId="6">'x-202'!$B$8</definedName>
    <definedName name="TABLE_SECTION_1" localSheetId="7">'x-203'!$B$8</definedName>
    <definedName name="TABLE_SECTION_1" localSheetId="8">'x-204'!$B$8</definedName>
    <definedName name="TABLE_SECTION_1" localSheetId="9">'x-205'!$B$8</definedName>
    <definedName name="TABLE_SECTION_1" localSheetId="10">'x-206'!$B$8</definedName>
    <definedName name="TABLE_SECTION_1" localSheetId="11">'x-207'!$B$8</definedName>
    <definedName name="TABLE_SECTION_1" localSheetId="12">'x-208'!$B$8</definedName>
    <definedName name="TABLE_SECTION_1" localSheetId="13">'x-209'!$B$8</definedName>
    <definedName name="TABLE_SECTION_1" localSheetId="14">'x-210'!$B$8</definedName>
    <definedName name="TABLE_SECTION_1" localSheetId="15">'x-211'!$B$8</definedName>
    <definedName name="TABLE_SECTION_1" localSheetId="16">'x-212'!$B$8</definedName>
    <definedName name="TABLE_SECTION_1" localSheetId="17">'x-213'!$B$8</definedName>
    <definedName name="TABLE_SECTION_1" localSheetId="18">'x-214'!$B$8</definedName>
    <definedName name="TABLE_SECTION_1" localSheetId="19">'x-215'!$B$8</definedName>
    <definedName name="TABLE_SECTION_1" localSheetId="20">'x-216'!$B$8</definedName>
    <definedName name="TABLE_SECTION_1" localSheetId="21">'x-217'!$B$8</definedName>
    <definedName name="TABLE_SECTION_1" localSheetId="22">'x-218'!$B$8</definedName>
    <definedName name="TABLE_SECTION_1" localSheetId="23">'x-219'!$B$8</definedName>
    <definedName name="TABLE_SECTION_1" localSheetId="24">'x-220'!$B$8</definedName>
    <definedName name="TABLE_SECTION_1" localSheetId="25">'x-221'!$B$8</definedName>
    <definedName name="TABLE_SECTION_1" localSheetId="26">'x-222'!$B$8</definedName>
    <definedName name="TABLE_SECTION_1" localSheetId="27">'x-224'!$B$8</definedName>
    <definedName name="TABLE_SECTION_1" localSheetId="28">'x-225'!$B$8</definedName>
    <definedName name="TABLE_SECTION_1" localSheetId="29">'x-226'!$B$8</definedName>
    <definedName name="TABLE_SECTION_1" localSheetId="30">'x-227'!$B$8</definedName>
    <definedName name="TABLE_SECTION_1" localSheetId="31">'x-228'!$B$8</definedName>
    <definedName name="TABLE_SECTION_1" localSheetId="32">'x-229'!$B$8</definedName>
    <definedName name="TABLE_SECTION_1" localSheetId="33">'x-230'!$B$8</definedName>
    <definedName name="TABLE_SECTION_1" localSheetId="34">'x-231'!$B$8</definedName>
    <definedName name="TABLE_SECTION_1" localSheetId="35">'x-232'!$B$8</definedName>
    <definedName name="TABLE_SECTION_1" localSheetId="36">'x-301'!$B$8</definedName>
    <definedName name="TABLE_SECTION_1" localSheetId="37">'x-302'!$B$8</definedName>
    <definedName name="TABLE_SECTION_1" localSheetId="38">'x-303'!$B$8</definedName>
    <definedName name="TABLE_SECTION_1" localSheetId="39">'x-304'!$B$8</definedName>
    <definedName name="TABLE_SECTION_1" localSheetId="40">'x-307'!$B$8</definedName>
    <definedName name="TABLE_SECTION_1" localSheetId="41">'x-308'!$B$8</definedName>
    <definedName name="TABLE_SECTION_1" localSheetId="42">'x-309'!$B$8</definedName>
    <definedName name="TABLE_SECTION_1" localSheetId="43">'x-310'!$B$8</definedName>
    <definedName name="TABLE_SECTION_1" localSheetId="44">'x-311'!$B$8</definedName>
    <definedName name="TABLE_SECTION_1" localSheetId="45">'x-312'!$B$8</definedName>
    <definedName name="TABLE_SECTION_1" localSheetId="46">'x-313'!$B$8</definedName>
    <definedName name="TABLE_SECTION_1" localSheetId="47">'x-314'!$B$8</definedName>
    <definedName name="TABLE_SECTION_1" localSheetId="48">'x-315'!$B$8</definedName>
    <definedName name="TABLE_SECTION_1" localSheetId="49">'x-316'!$B$8</definedName>
    <definedName name="TABLE_SECTION_1" localSheetId="50">'x-317'!$B$8</definedName>
    <definedName name="TABLE_SECTION_1" localSheetId="51">'x-318'!$B$8</definedName>
    <definedName name="TABLE_SECTION_1" localSheetId="52">'x-401'!$B$8</definedName>
    <definedName name="TABLE_SECTION_1" localSheetId="53">'x-402'!$B$8</definedName>
    <definedName name="TABLE_SECTION_1" localSheetId="54">'x-403'!$B$8</definedName>
    <definedName name="TABLE_SECTION_1" localSheetId="55">'x-404'!$B$8</definedName>
    <definedName name="TABLE_SECTION_1" localSheetId="56">'x-405'!$B$8</definedName>
    <definedName name="TABLE_SECTION_1" localSheetId="57">'x-406'!$B$8</definedName>
    <definedName name="TABLE_SECTION_1" localSheetId="58">'x-407'!$B$8</definedName>
    <definedName name="TABLE_SECTION_1" localSheetId="59">'x-408'!$B$8</definedName>
    <definedName name="TABLE_SECTION_1" localSheetId="60">'x-409'!$B$8</definedName>
    <definedName name="TABLE_SECTION_1" localSheetId="61">'x-410'!$B$8</definedName>
    <definedName name="TABLE_SECTION_1" localSheetId="62">'x-411'!$B$8</definedName>
    <definedName name="TABLE_SECTION_1" localSheetId="63">'x-412'!$B$8</definedName>
    <definedName name="TABLE_SECTION_1" localSheetId="64">'x-413'!$B$8</definedName>
    <definedName name="TABLE_SECTION_1" localSheetId="65">'x-414'!$B$8</definedName>
    <definedName name="TABLE_SECTION_1" localSheetId="66">'x-415'!$B$8</definedName>
    <definedName name="TABLE_SECTION_1" localSheetId="67">'x-416'!$B$8</definedName>
    <definedName name="TABLE_SECTION_1" localSheetId="68">'x-501'!$B$8</definedName>
    <definedName name="TABLE_SECTION_1" localSheetId="69">'x-502'!$B$8</definedName>
    <definedName name="TABLE_SECTION_1" localSheetId="70">'x-503'!$B$8</definedName>
    <definedName name="TABLE_SECTION_1" localSheetId="71">'x-504'!$B$8</definedName>
    <definedName name="TABLE_SECTION_1" localSheetId="72">'x-505'!$B$8</definedName>
    <definedName name="TABLE_SECTION_1" localSheetId="73">'x-601'!$B$8</definedName>
    <definedName name="TABLE_SECTION_1" localSheetId="74">'x-602'!$B$8</definedName>
    <definedName name="TABLE_SECTION_1" localSheetId="75">'x-603'!$B$8</definedName>
    <definedName name="TABLE_SECTION_1" localSheetId="76">'x-604'!$B$8</definedName>
    <definedName name="TABLE_SECTION_1" localSheetId="77">'x-605'!$B$8</definedName>
    <definedName name="TABLE_SECTION_1" localSheetId="78">'x-606'!$B$8</definedName>
    <definedName name="TABLE_SECTION_1" localSheetId="79">'x-607'!$B$8</definedName>
    <definedName name="TABLE_SECTION_1" localSheetId="80">'x-608'!$B$8</definedName>
    <definedName name="TABLE_SECTION_1" localSheetId="81">'x-609'!$B$8</definedName>
    <definedName name="TABLE_SECTION_1" localSheetId="82">'x-610'!$B$8</definedName>
    <definedName name="TABLE_SECTION_1" localSheetId="83">'x-611'!$B$8</definedName>
    <definedName name="TABLE_SECTION_1" localSheetId="84">'x-612'!$B$8</definedName>
    <definedName name="TABLE_SECTION_1" localSheetId="85">'x-613'!$B$8</definedName>
    <definedName name="TABLE_SECTION_1" localSheetId="86">'x-702'!$B$8</definedName>
    <definedName name="TABLE_SECTION_1" localSheetId="87">'x-703'!$B$8</definedName>
    <definedName name="TABLE_SECTION_1" localSheetId="88">'x-704'!$B$8</definedName>
    <definedName name="TABLE_SECTION_1" localSheetId="89">'x-705'!$B$8</definedName>
    <definedName name="TABLE_SECTION_1" localSheetId="90">'x-706'!$B$8</definedName>
    <definedName name="TABLE_SECTION_1" localSheetId="91">'x-707'!$B$8</definedName>
    <definedName name="TABLE_SECTION_1" localSheetId="92">'x-708'!$B$8</definedName>
    <definedName name="TABLE_SECTION_1" localSheetId="93">'x-709'!$B$8</definedName>
    <definedName name="TABLE_SECTION_1" localSheetId="94">'x-710'!$B$8</definedName>
    <definedName name="TABLE_SECTION_1" localSheetId="95">'x-711'!$B$8</definedName>
    <definedName name="TABLE_SECTION_1" localSheetId="96">'x-712'!$B$8</definedName>
    <definedName name="TABLE_SECTION_1" localSheetId="97">'x-713'!$B$8</definedName>
    <definedName name="TABLE_SECTION_1" localSheetId="98">'x-714'!$B$8</definedName>
    <definedName name="TABLE_SECTION_1" localSheetId="99">'x-715'!$B$8</definedName>
    <definedName name="TABLE_SECTION_1" localSheetId="100">'x-716'!$B$8</definedName>
    <definedName name="TABLE_SECTION_1" localSheetId="101">'x-717'!$B$8</definedName>
    <definedName name="TABLE_SECTION_1" localSheetId="102">'x-718'!$B$8</definedName>
    <definedName name="TABLE_SECTION_1" localSheetId="103">'x-719'!$B$8</definedName>
    <definedName name="TABLE_SECTION_1" localSheetId="104">'x-720'!$B$8</definedName>
    <definedName name="TABLE_SECTION_1" localSheetId="105">'x-721'!$B$8</definedName>
    <definedName name="TABLE_SECTION_1" localSheetId="106">'x-722'!$B$8</definedName>
    <definedName name="TABLE_SECTION_1" localSheetId="107">'x-723'!$B$8</definedName>
    <definedName name="TABLE_SECTION_1" localSheetId="108">'x-724'!$B$8</definedName>
    <definedName name="TABLE_SECTION_1" localSheetId="109">'x-725'!$B$8</definedName>
    <definedName name="TABLE_SECTION_1" localSheetId="110">'x-726'!$B$8</definedName>
    <definedName name="TABLE_SECTION_1" localSheetId="111">'x-727'!$B$8</definedName>
    <definedName name="TABLE_SECTION_1" localSheetId="112">'x-728'!$B$8</definedName>
    <definedName name="TABLE_SECTION_1" localSheetId="113">'x-729'!$B$8</definedName>
    <definedName name="TABLE_SECTION_1" localSheetId="114">'x-803'!$B$8</definedName>
    <definedName name="TABLE_SECTION_1" localSheetId="115">'x-804'!$B$8</definedName>
    <definedName name="TABLE_SECTION_1" localSheetId="116">'x-805'!$B$8</definedName>
    <definedName name="TABLE_SECTION_1" localSheetId="117">'x-806'!$B$8</definedName>
    <definedName name="TABLE_SECTION_1" localSheetId="118">'x-808'!$B$8</definedName>
    <definedName name="TABLE_SECTION_1" localSheetId="119">'x-809'!$B$8</definedName>
    <definedName name="TABLE_SECTION_1" localSheetId="120">'x-810'!$B$8</definedName>
    <definedName name="TABLE_SECTION_1" localSheetId="121">'x-template'!$B$8</definedName>
    <definedName name="TABLE_SECTION_NUMBER_1" localSheetId="5">'x-101'!$B$13</definedName>
    <definedName name="TABLE_SECTION_NUMBER_1" localSheetId="6">'x-202'!$B$13</definedName>
    <definedName name="TABLE_SECTION_NUMBER_1" localSheetId="7">'x-203'!$B$13</definedName>
    <definedName name="TABLE_SECTION_NUMBER_1" localSheetId="8">'x-204'!$B$13</definedName>
    <definedName name="TABLE_SECTION_NUMBER_1" localSheetId="9">'x-205'!$B$13</definedName>
    <definedName name="TABLE_SECTION_NUMBER_1" localSheetId="10">'x-206'!$B$13</definedName>
    <definedName name="TABLE_SECTION_NUMBER_1" localSheetId="11">'x-207'!$B$13</definedName>
    <definedName name="TABLE_SECTION_NUMBER_1" localSheetId="12">'x-208'!$B$13</definedName>
    <definedName name="TABLE_SECTION_NUMBER_1" localSheetId="13">'x-209'!$B$13</definedName>
    <definedName name="TABLE_SECTION_NUMBER_1" localSheetId="14">'x-210'!$B$13</definedName>
    <definedName name="TABLE_SECTION_NUMBER_1" localSheetId="15">'x-211'!$B$13</definedName>
    <definedName name="TABLE_SECTION_NUMBER_1" localSheetId="16">'x-212'!$B$13</definedName>
    <definedName name="TABLE_SECTION_NUMBER_1" localSheetId="17">'x-213'!$B$13</definedName>
    <definedName name="TABLE_SECTION_NUMBER_1" localSheetId="18">'x-214'!$B$13</definedName>
    <definedName name="TABLE_SECTION_NUMBER_1" localSheetId="19">'x-215'!$B$13</definedName>
    <definedName name="TABLE_SECTION_NUMBER_1" localSheetId="20">'x-216'!$B$13</definedName>
    <definedName name="TABLE_SECTION_NUMBER_1" localSheetId="21">'x-217'!$B$13</definedName>
    <definedName name="TABLE_SECTION_NUMBER_1" localSheetId="22">'x-218'!$B$13</definedName>
    <definedName name="TABLE_SECTION_NUMBER_1" localSheetId="23">'x-219'!$B$13</definedName>
    <definedName name="TABLE_SECTION_NUMBER_1" localSheetId="24">'x-220'!$B$13</definedName>
    <definedName name="TABLE_SECTION_NUMBER_1" localSheetId="25">'x-221'!$B$13</definedName>
    <definedName name="TABLE_SECTION_NUMBER_1" localSheetId="26">'x-222'!$B$13</definedName>
    <definedName name="TABLE_SECTION_NUMBER_1" localSheetId="27">'x-224'!$B$13</definedName>
    <definedName name="TABLE_SECTION_NUMBER_1" localSheetId="28">'x-225'!$B$13</definedName>
    <definedName name="TABLE_SECTION_NUMBER_1" localSheetId="29">'x-226'!$B$13</definedName>
    <definedName name="TABLE_SECTION_NUMBER_1" localSheetId="30">'x-227'!$B$13</definedName>
    <definedName name="TABLE_SECTION_NUMBER_1" localSheetId="31">'x-228'!$B$13</definedName>
    <definedName name="TABLE_SECTION_NUMBER_1" localSheetId="32">'x-229'!$B$13</definedName>
    <definedName name="TABLE_SECTION_NUMBER_1" localSheetId="33">'x-230'!$B$13</definedName>
    <definedName name="TABLE_SECTION_NUMBER_1" localSheetId="34">'x-231'!$B$13</definedName>
    <definedName name="TABLE_SECTION_NUMBER_1" localSheetId="35">'x-232'!$B$13</definedName>
    <definedName name="TABLE_SECTION_NUMBER_1" localSheetId="36">'x-301'!$B$13</definedName>
    <definedName name="TABLE_SECTION_NUMBER_1" localSheetId="37">'x-302'!$B$13</definedName>
    <definedName name="TABLE_SECTION_NUMBER_1" localSheetId="38">'x-303'!$B$13</definedName>
    <definedName name="TABLE_SECTION_NUMBER_1" localSheetId="39">'x-304'!$B$13</definedName>
    <definedName name="TABLE_SECTION_NUMBER_1" localSheetId="40">'x-307'!$B$13</definedName>
    <definedName name="TABLE_SECTION_NUMBER_1" localSheetId="41">'x-308'!$B$13</definedName>
    <definedName name="TABLE_SECTION_NUMBER_1" localSheetId="42">'x-309'!$B$13</definedName>
    <definedName name="TABLE_SECTION_NUMBER_1" localSheetId="43">'x-310'!$B$13</definedName>
    <definedName name="TABLE_SECTION_NUMBER_1" localSheetId="44">'x-311'!$B$13</definedName>
    <definedName name="TABLE_SECTION_NUMBER_1" localSheetId="45">'x-312'!$B$13</definedName>
    <definedName name="TABLE_SECTION_NUMBER_1" localSheetId="46">'x-313'!$B$13</definedName>
    <definedName name="TABLE_SECTION_NUMBER_1" localSheetId="47">'x-314'!$B$13</definedName>
    <definedName name="TABLE_SECTION_NUMBER_1" localSheetId="48">'x-315'!$B$13</definedName>
    <definedName name="TABLE_SECTION_NUMBER_1" localSheetId="49">'x-316'!$B$13</definedName>
    <definedName name="TABLE_SECTION_NUMBER_1" localSheetId="50">'x-317'!$B$13</definedName>
    <definedName name="TABLE_SECTION_NUMBER_1" localSheetId="51">'x-318'!$B$13</definedName>
    <definedName name="TABLE_SECTION_NUMBER_1" localSheetId="52">'x-401'!$B$13</definedName>
    <definedName name="TABLE_SECTION_NUMBER_1" localSheetId="53">'x-402'!$B$13</definedName>
    <definedName name="TABLE_SECTION_NUMBER_1" localSheetId="54">'x-403'!$B$13</definedName>
    <definedName name="TABLE_SECTION_NUMBER_1" localSheetId="55">'x-404'!$B$13</definedName>
    <definedName name="TABLE_SECTION_NUMBER_1" localSheetId="56">'x-405'!$B$13</definedName>
    <definedName name="TABLE_SECTION_NUMBER_1" localSheetId="57">'x-406'!$B$13</definedName>
    <definedName name="TABLE_SECTION_NUMBER_1" localSheetId="58">'x-407'!$B$13</definedName>
    <definedName name="TABLE_SECTION_NUMBER_1" localSheetId="59">'x-408'!$B$13</definedName>
    <definedName name="TABLE_SECTION_NUMBER_1" localSheetId="60">'x-409'!$B$13</definedName>
    <definedName name="TABLE_SECTION_NUMBER_1" localSheetId="61">'x-410'!$B$13</definedName>
    <definedName name="TABLE_SECTION_NUMBER_1" localSheetId="62">'x-411'!$B$13</definedName>
    <definedName name="TABLE_SECTION_NUMBER_1" localSheetId="63">'x-412'!$B$13</definedName>
    <definedName name="TABLE_SECTION_NUMBER_1" localSheetId="64">'x-413'!$B$13</definedName>
    <definedName name="TABLE_SECTION_NUMBER_1" localSheetId="65">'x-414'!$B$13</definedName>
    <definedName name="TABLE_SECTION_NUMBER_1" localSheetId="66">'x-415'!$B$13</definedName>
    <definedName name="TABLE_SECTION_NUMBER_1" localSheetId="67">'x-416'!$B$13</definedName>
    <definedName name="TABLE_SECTION_NUMBER_1" localSheetId="68">'x-501'!$B$13</definedName>
    <definedName name="TABLE_SECTION_NUMBER_1" localSheetId="69">'x-502'!$B$13</definedName>
    <definedName name="TABLE_SECTION_NUMBER_1" localSheetId="70">'x-503'!$B$13</definedName>
    <definedName name="TABLE_SECTION_NUMBER_1" localSheetId="71">'x-504'!$B$13</definedName>
    <definedName name="TABLE_SECTION_NUMBER_1" localSheetId="72">'x-505'!$B$13</definedName>
    <definedName name="TABLE_SECTION_NUMBER_1" localSheetId="73">'x-601'!$B$13</definedName>
    <definedName name="TABLE_SECTION_NUMBER_1" localSheetId="74">'x-602'!$B$13</definedName>
    <definedName name="TABLE_SECTION_NUMBER_1" localSheetId="75">'x-603'!$B$13</definedName>
    <definedName name="TABLE_SECTION_NUMBER_1" localSheetId="76">'x-604'!$B$13</definedName>
    <definedName name="TABLE_SECTION_NUMBER_1" localSheetId="77">'x-605'!$B$13</definedName>
    <definedName name="TABLE_SECTION_NUMBER_1" localSheetId="78">'x-606'!$B$13</definedName>
    <definedName name="TABLE_SECTION_NUMBER_1" localSheetId="79">'x-607'!$B$13</definedName>
    <definedName name="TABLE_SECTION_NUMBER_1" localSheetId="80">'x-608'!$B$13</definedName>
    <definedName name="TABLE_SECTION_NUMBER_1" localSheetId="81">'x-609'!$B$13</definedName>
    <definedName name="TABLE_SECTION_NUMBER_1" localSheetId="82">'x-610'!$B$13</definedName>
    <definedName name="TABLE_SECTION_NUMBER_1" localSheetId="83">'x-611'!$B$13</definedName>
    <definedName name="TABLE_SECTION_NUMBER_1" localSheetId="84">'x-612'!$B$13</definedName>
    <definedName name="TABLE_SECTION_NUMBER_1" localSheetId="85">'x-613'!$B$13</definedName>
    <definedName name="TABLE_SECTION_NUMBER_1" localSheetId="86">'x-702'!$B$13</definedName>
    <definedName name="TABLE_SECTION_NUMBER_1" localSheetId="87">'x-703'!$B$13</definedName>
    <definedName name="TABLE_SECTION_NUMBER_1" localSheetId="88">'x-704'!$B$13</definedName>
    <definedName name="TABLE_SECTION_NUMBER_1" localSheetId="89">'x-705'!$B$13</definedName>
    <definedName name="TABLE_SECTION_NUMBER_1" localSheetId="90">'x-706'!$B$13</definedName>
    <definedName name="TABLE_SECTION_NUMBER_1" localSheetId="91">'x-707'!$B$13</definedName>
    <definedName name="TABLE_SECTION_NUMBER_1" localSheetId="92">'x-708'!$B$13</definedName>
    <definedName name="TABLE_SECTION_NUMBER_1" localSheetId="93">'x-709'!$B$13</definedName>
    <definedName name="TABLE_SECTION_NUMBER_1" localSheetId="94">'x-710'!$B$13</definedName>
    <definedName name="TABLE_SECTION_NUMBER_1" localSheetId="95">'x-711'!$B$13</definedName>
    <definedName name="TABLE_SECTION_NUMBER_1" localSheetId="96">'x-712'!$B$13</definedName>
    <definedName name="TABLE_SECTION_NUMBER_1" localSheetId="97">'x-713'!$B$13</definedName>
    <definedName name="TABLE_SECTION_NUMBER_1" localSheetId="98">'x-714'!$B$13</definedName>
    <definedName name="TABLE_SECTION_NUMBER_1" localSheetId="99">'x-715'!$B$13</definedName>
    <definedName name="TABLE_SECTION_NUMBER_1" localSheetId="100">'x-716'!$B$13</definedName>
    <definedName name="TABLE_SECTION_NUMBER_1" localSheetId="101">'x-717'!$B$13</definedName>
    <definedName name="TABLE_SECTION_NUMBER_1" localSheetId="102">'x-718'!$B$13</definedName>
    <definedName name="TABLE_SECTION_NUMBER_1" localSheetId="103">'x-719'!$B$13</definedName>
    <definedName name="TABLE_SECTION_NUMBER_1" localSheetId="104">'x-720'!$B$13</definedName>
    <definedName name="TABLE_SECTION_NUMBER_1" localSheetId="105">'x-721'!$B$13</definedName>
    <definedName name="TABLE_SECTION_NUMBER_1" localSheetId="106">'x-722'!$B$13</definedName>
    <definedName name="TABLE_SECTION_NUMBER_1" localSheetId="107">'x-723'!$B$13</definedName>
    <definedName name="TABLE_SECTION_NUMBER_1" localSheetId="108">'x-724'!$B$13</definedName>
    <definedName name="TABLE_SECTION_NUMBER_1" localSheetId="109">'x-725'!$B$13</definedName>
    <definedName name="TABLE_SECTION_NUMBER_1" localSheetId="110">'x-726'!$B$13</definedName>
    <definedName name="TABLE_SECTION_NUMBER_1" localSheetId="111">'x-727'!$B$13</definedName>
    <definedName name="TABLE_SECTION_NUMBER_1" localSheetId="112">'x-728'!$B$13</definedName>
    <definedName name="TABLE_SECTION_NUMBER_1" localSheetId="113">'x-729'!$B$13</definedName>
    <definedName name="TABLE_SECTION_NUMBER_1" localSheetId="114">'x-803'!$B$13</definedName>
    <definedName name="TABLE_SECTION_NUMBER_1" localSheetId="115">'x-804'!$B$13</definedName>
    <definedName name="TABLE_SECTION_NUMBER_1" localSheetId="116">'x-805'!$B$13</definedName>
    <definedName name="TABLE_SECTION_NUMBER_1" localSheetId="117">'x-806'!$B$13</definedName>
    <definedName name="TABLE_SECTION_NUMBER_1" localSheetId="118">'x-808'!$B$13</definedName>
    <definedName name="TABLE_SECTION_NUMBER_1" localSheetId="119">'x-809'!$B$13</definedName>
    <definedName name="TABLE_SECTION_NUMBER_1" localSheetId="120">'x-810'!$B$13</definedName>
    <definedName name="TABLE_SECTION_NUMBER_1" localSheetId="121">'x-template'!$B$13</definedName>
    <definedName name="TABLE_SERIES_NUMBER_1" localSheetId="5">'x-101'!$B$14</definedName>
    <definedName name="TABLE_SERIES_NUMBER_1" localSheetId="6">'x-202'!$B$14</definedName>
    <definedName name="TABLE_SERIES_NUMBER_1" localSheetId="7">'x-203'!$B$14</definedName>
    <definedName name="TABLE_SERIES_NUMBER_1" localSheetId="8">'x-204'!$B$14</definedName>
    <definedName name="TABLE_SERIES_NUMBER_1" localSheetId="9">'x-205'!$B$14</definedName>
    <definedName name="TABLE_SERIES_NUMBER_1" localSheetId="10">'x-206'!$B$14</definedName>
    <definedName name="TABLE_SERIES_NUMBER_1" localSheetId="11">'x-207'!$B$14</definedName>
    <definedName name="TABLE_SERIES_NUMBER_1" localSheetId="12">'x-208'!$B$14</definedName>
    <definedName name="TABLE_SERIES_NUMBER_1" localSheetId="13">'x-209'!$B$14</definedName>
    <definedName name="TABLE_SERIES_NUMBER_1" localSheetId="14">'x-210'!$B$14</definedName>
    <definedName name="TABLE_SERIES_NUMBER_1" localSheetId="15">'x-211'!$B$14</definedName>
    <definedName name="TABLE_SERIES_NUMBER_1" localSheetId="16">'x-212'!$B$14</definedName>
    <definedName name="TABLE_SERIES_NUMBER_1" localSheetId="17">'x-213'!$B$14</definedName>
    <definedName name="TABLE_SERIES_NUMBER_1" localSheetId="18">'x-214'!$B$14</definedName>
    <definedName name="TABLE_SERIES_NUMBER_1" localSheetId="19">'x-215'!$B$14</definedName>
    <definedName name="TABLE_SERIES_NUMBER_1" localSheetId="20">'x-216'!$B$14</definedName>
    <definedName name="TABLE_SERIES_NUMBER_1" localSheetId="21">'x-217'!$B$14</definedName>
    <definedName name="TABLE_SERIES_NUMBER_1" localSheetId="22">'x-218'!$B$14</definedName>
    <definedName name="TABLE_SERIES_NUMBER_1" localSheetId="23">'x-219'!$B$14</definedName>
    <definedName name="TABLE_SERIES_NUMBER_1" localSheetId="24">'x-220'!$B$14</definedName>
    <definedName name="TABLE_SERIES_NUMBER_1" localSheetId="25">'x-221'!$B$14</definedName>
    <definedName name="TABLE_SERIES_NUMBER_1" localSheetId="26">'x-222'!$B$14</definedName>
    <definedName name="TABLE_SERIES_NUMBER_1" localSheetId="27">'x-224'!$B$14</definedName>
    <definedName name="TABLE_SERIES_NUMBER_1" localSheetId="28">'x-225'!$B$14</definedName>
    <definedName name="TABLE_SERIES_NUMBER_1" localSheetId="29">'x-226'!$B$14</definedName>
    <definedName name="TABLE_SERIES_NUMBER_1" localSheetId="30">'x-227'!$B$14</definedName>
    <definedName name="TABLE_SERIES_NUMBER_1" localSheetId="31">'x-228'!$B$14</definedName>
    <definedName name="TABLE_SERIES_NUMBER_1" localSheetId="32">'x-229'!$B$14</definedName>
    <definedName name="TABLE_SERIES_NUMBER_1" localSheetId="33">'x-230'!$B$14</definedName>
    <definedName name="TABLE_SERIES_NUMBER_1" localSheetId="34">'x-231'!$B$14</definedName>
    <definedName name="TABLE_SERIES_NUMBER_1" localSheetId="35">'x-232'!$B$14</definedName>
    <definedName name="TABLE_SERIES_NUMBER_1" localSheetId="36">'x-301'!$B$14</definedName>
    <definedName name="TABLE_SERIES_NUMBER_1" localSheetId="37">'x-302'!$B$14</definedName>
    <definedName name="TABLE_SERIES_NUMBER_1" localSheetId="38">'x-303'!$B$14</definedName>
    <definedName name="TABLE_SERIES_NUMBER_1" localSheetId="39">'x-304'!$B$14</definedName>
    <definedName name="TABLE_SERIES_NUMBER_1" localSheetId="40">'x-307'!$B$14</definedName>
    <definedName name="TABLE_SERIES_NUMBER_1" localSheetId="41">'x-308'!$B$14</definedName>
    <definedName name="TABLE_SERIES_NUMBER_1" localSheetId="42">'x-309'!$B$14</definedName>
    <definedName name="TABLE_SERIES_NUMBER_1" localSheetId="43">'x-310'!$B$14</definedName>
    <definedName name="TABLE_SERIES_NUMBER_1" localSheetId="44">'x-311'!$B$14</definedName>
    <definedName name="TABLE_SERIES_NUMBER_1" localSheetId="45">'x-312'!$B$14</definedName>
    <definedName name="TABLE_SERIES_NUMBER_1" localSheetId="46">'x-313'!$B$14</definedName>
    <definedName name="TABLE_SERIES_NUMBER_1" localSheetId="47">'x-314'!$B$14</definedName>
    <definedName name="TABLE_SERIES_NUMBER_1" localSheetId="48">'x-315'!$B$14</definedName>
    <definedName name="TABLE_SERIES_NUMBER_1" localSheetId="49">'x-316'!$B$14</definedName>
    <definedName name="TABLE_SERIES_NUMBER_1" localSheetId="50">'x-317'!$B$14</definedName>
    <definedName name="TABLE_SERIES_NUMBER_1" localSheetId="51">'x-318'!$B$14</definedName>
    <definedName name="TABLE_SERIES_NUMBER_1" localSheetId="52">'x-401'!$B$14</definedName>
    <definedName name="TABLE_SERIES_NUMBER_1" localSheetId="53">'x-402'!$B$14</definedName>
    <definedName name="TABLE_SERIES_NUMBER_1" localSheetId="54">'x-403'!$B$14</definedName>
    <definedName name="TABLE_SERIES_NUMBER_1" localSheetId="55">'x-404'!$B$14</definedName>
    <definedName name="TABLE_SERIES_NUMBER_1" localSheetId="56">'x-405'!$B$14</definedName>
    <definedName name="TABLE_SERIES_NUMBER_1" localSheetId="57">'x-406'!$B$14</definedName>
    <definedName name="TABLE_SERIES_NUMBER_1" localSheetId="58">'x-407'!$B$14</definedName>
    <definedName name="TABLE_SERIES_NUMBER_1" localSheetId="59">'x-408'!$B$14</definedName>
    <definedName name="TABLE_SERIES_NUMBER_1" localSheetId="60">'x-409'!$B$14</definedName>
    <definedName name="TABLE_SERIES_NUMBER_1" localSheetId="61">'x-410'!$B$14</definedName>
    <definedName name="TABLE_SERIES_NUMBER_1" localSheetId="62">'x-411'!$B$14</definedName>
    <definedName name="TABLE_SERIES_NUMBER_1" localSheetId="63">'x-412'!$B$14</definedName>
    <definedName name="TABLE_SERIES_NUMBER_1" localSheetId="64">'x-413'!$B$14</definedName>
    <definedName name="TABLE_SERIES_NUMBER_1" localSheetId="65">'x-414'!$B$14</definedName>
    <definedName name="TABLE_SERIES_NUMBER_1" localSheetId="66">'x-415'!$B$14</definedName>
    <definedName name="TABLE_SERIES_NUMBER_1" localSheetId="67">'x-416'!$B$14</definedName>
    <definedName name="TABLE_SERIES_NUMBER_1" localSheetId="68">'x-501'!$B$14</definedName>
    <definedName name="TABLE_SERIES_NUMBER_1" localSheetId="69">'x-502'!$B$14</definedName>
    <definedName name="TABLE_SERIES_NUMBER_1" localSheetId="70">'x-503'!$B$14</definedName>
    <definedName name="TABLE_SERIES_NUMBER_1" localSheetId="71">'x-504'!$B$14</definedName>
    <definedName name="TABLE_SERIES_NUMBER_1" localSheetId="72">'x-505'!$B$14</definedName>
    <definedName name="TABLE_SERIES_NUMBER_1" localSheetId="73">'x-601'!$B$14</definedName>
    <definedName name="TABLE_SERIES_NUMBER_1" localSheetId="74">'x-602'!$B$14</definedName>
    <definedName name="TABLE_SERIES_NUMBER_1" localSheetId="75">'x-603'!$B$14</definedName>
    <definedName name="TABLE_SERIES_NUMBER_1" localSheetId="76">'x-604'!$B$14</definedName>
    <definedName name="TABLE_SERIES_NUMBER_1" localSheetId="77">'x-605'!$B$14</definedName>
    <definedName name="TABLE_SERIES_NUMBER_1" localSheetId="78">'x-606'!$B$14</definedName>
    <definedName name="TABLE_SERIES_NUMBER_1" localSheetId="79">'x-607'!$B$14</definedName>
    <definedName name="TABLE_SERIES_NUMBER_1" localSheetId="80">'x-608'!$B$14</definedName>
    <definedName name="TABLE_SERIES_NUMBER_1" localSheetId="81">'x-609'!$B$14</definedName>
    <definedName name="TABLE_SERIES_NUMBER_1" localSheetId="82">'x-610'!$B$14</definedName>
    <definedName name="TABLE_SERIES_NUMBER_1" localSheetId="83">'x-611'!$B$14</definedName>
    <definedName name="TABLE_SERIES_NUMBER_1" localSheetId="84">'x-612'!$B$14</definedName>
    <definedName name="TABLE_SERIES_NUMBER_1" localSheetId="85">'x-613'!$B$14</definedName>
    <definedName name="TABLE_SERIES_NUMBER_1" localSheetId="86">'x-702'!$B$14</definedName>
    <definedName name="TABLE_SERIES_NUMBER_1" localSheetId="87">'x-703'!$B$14</definedName>
    <definedName name="TABLE_SERIES_NUMBER_1" localSheetId="88">'x-704'!$B$14</definedName>
    <definedName name="TABLE_SERIES_NUMBER_1" localSheetId="89">'x-705'!$B$14</definedName>
    <definedName name="TABLE_SERIES_NUMBER_1" localSheetId="90">'x-706'!$B$14</definedName>
    <definedName name="TABLE_SERIES_NUMBER_1" localSheetId="91">'x-707'!$B$14</definedName>
    <definedName name="TABLE_SERIES_NUMBER_1" localSheetId="92">'x-708'!$B$14</definedName>
    <definedName name="TABLE_SERIES_NUMBER_1" localSheetId="93">'x-709'!$B$14</definedName>
    <definedName name="TABLE_SERIES_NUMBER_1" localSheetId="94">'x-710'!$B$14</definedName>
    <definedName name="TABLE_SERIES_NUMBER_1" localSheetId="95">'x-711'!$B$14</definedName>
    <definedName name="TABLE_SERIES_NUMBER_1" localSheetId="96">'x-712'!$B$14</definedName>
    <definedName name="TABLE_SERIES_NUMBER_1" localSheetId="97">'x-713'!$B$14</definedName>
    <definedName name="TABLE_SERIES_NUMBER_1" localSheetId="98">'x-714'!$B$14</definedName>
    <definedName name="TABLE_SERIES_NUMBER_1" localSheetId="99">'x-715'!$B$14</definedName>
    <definedName name="TABLE_SERIES_NUMBER_1" localSheetId="100">'x-716'!$B$14</definedName>
    <definedName name="TABLE_SERIES_NUMBER_1" localSheetId="101">'x-717'!$B$14</definedName>
    <definedName name="TABLE_SERIES_NUMBER_1" localSheetId="102">'x-718'!$B$14</definedName>
    <definedName name="TABLE_SERIES_NUMBER_1" localSheetId="103">'x-719'!$B$14</definedName>
    <definedName name="TABLE_SERIES_NUMBER_1" localSheetId="104">'x-720'!$B$14</definedName>
    <definedName name="TABLE_SERIES_NUMBER_1" localSheetId="105">'x-721'!$B$14</definedName>
    <definedName name="TABLE_SERIES_NUMBER_1" localSheetId="106">'x-722'!$B$14</definedName>
    <definedName name="TABLE_SERIES_NUMBER_1" localSheetId="107">'x-723'!$B$14</definedName>
    <definedName name="TABLE_SERIES_NUMBER_1" localSheetId="108">'x-724'!$B$14</definedName>
    <definedName name="TABLE_SERIES_NUMBER_1" localSheetId="109">'x-725'!$B$14</definedName>
    <definedName name="TABLE_SERIES_NUMBER_1" localSheetId="110">'x-726'!$B$14</definedName>
    <definedName name="TABLE_SERIES_NUMBER_1" localSheetId="111">'x-727'!$B$14</definedName>
    <definedName name="TABLE_SERIES_NUMBER_1" localSheetId="112">'x-728'!$B$14</definedName>
    <definedName name="TABLE_SERIES_NUMBER_1" localSheetId="113">'x-729'!$B$14</definedName>
    <definedName name="TABLE_SERIES_NUMBER_1" localSheetId="114">'x-803'!$B$14</definedName>
    <definedName name="TABLE_SERIES_NUMBER_1" localSheetId="115">'x-804'!$B$14</definedName>
    <definedName name="TABLE_SERIES_NUMBER_1" localSheetId="116">'x-805'!$B$14</definedName>
    <definedName name="TABLE_SERIES_NUMBER_1" localSheetId="117">'x-806'!$B$14</definedName>
    <definedName name="TABLE_SERIES_NUMBER_1" localSheetId="118">'x-808'!$B$14</definedName>
    <definedName name="TABLE_SERIES_NUMBER_1" localSheetId="119">'x-809'!$B$14</definedName>
    <definedName name="TABLE_SERIES_NUMBER_1" localSheetId="120">'x-810'!$B$14</definedName>
    <definedName name="TABLE_SERIES_NUMBER_1" localSheetId="121">'x-template'!$B$14</definedName>
    <definedName name="update_from_factor_list">#REF!</definedName>
    <definedName name="wb_title">Cover!$B$2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8" i="9" l="1"/>
  <c r="A86" i="9"/>
  <c r="A123" i="9" l="1"/>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7"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8"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B23" i="131"/>
  <c r="A23" i="131"/>
  <c r="B3" i="131"/>
  <c r="B23" i="130"/>
  <c r="A23" i="130"/>
  <c r="B3" i="130"/>
  <c r="B23" i="129"/>
  <c r="A23" i="129"/>
  <c r="B3" i="129"/>
  <c r="B23" i="128"/>
  <c r="A23" i="128"/>
  <c r="B3" i="128"/>
  <c r="B23" i="127"/>
  <c r="A23" i="127"/>
  <c r="B3" i="127"/>
  <c r="B23" i="126"/>
  <c r="A23" i="126"/>
  <c r="B3" i="126"/>
  <c r="B23" i="125"/>
  <c r="A23" i="125"/>
  <c r="B3" i="125"/>
  <c r="B23" i="124"/>
  <c r="A23" i="124"/>
  <c r="B3" i="124"/>
  <c r="B23" i="123"/>
  <c r="A23" i="123"/>
  <c r="B3" i="123"/>
  <c r="B23" i="122"/>
  <c r="A23" i="122"/>
  <c r="B3" i="122"/>
  <c r="B23" i="121"/>
  <c r="A23" i="121"/>
  <c r="B3" i="121"/>
  <c r="B23" i="120"/>
  <c r="A23" i="120"/>
  <c r="B3" i="120"/>
  <c r="B23" i="119"/>
  <c r="A23" i="119"/>
  <c r="B3" i="119"/>
  <c r="B23" i="118"/>
  <c r="A23" i="118"/>
  <c r="B3" i="118"/>
  <c r="B23" i="117"/>
  <c r="A23" i="117"/>
  <c r="B3" i="117"/>
  <c r="B23" i="116"/>
  <c r="A23" i="116"/>
  <c r="B3" i="116"/>
  <c r="B23" i="115"/>
  <c r="A23" i="115"/>
  <c r="B3" i="115"/>
  <c r="B23" i="114"/>
  <c r="A23" i="114"/>
  <c r="B3" i="114"/>
  <c r="B23" i="113"/>
  <c r="A23" i="113"/>
  <c r="B3" i="113"/>
  <c r="B23" i="112"/>
  <c r="A23" i="112"/>
  <c r="B3" i="112"/>
  <c r="B23" i="111"/>
  <c r="A23" i="111"/>
  <c r="B3" i="111"/>
  <c r="B23" i="110"/>
  <c r="A23" i="110"/>
  <c r="B3" i="110"/>
  <c r="B23" i="109"/>
  <c r="A23" i="109"/>
  <c r="B3" i="109"/>
  <c r="B23" i="108"/>
  <c r="A23" i="108"/>
  <c r="B3" i="108"/>
  <c r="B23" i="107"/>
  <c r="A23" i="107"/>
  <c r="B3" i="107"/>
  <c r="B23" i="106"/>
  <c r="A23" i="106"/>
  <c r="B3" i="106"/>
  <c r="B23" i="105"/>
  <c r="A23" i="105"/>
  <c r="B3" i="105"/>
  <c r="B23" i="104"/>
  <c r="A23" i="104"/>
  <c r="B3" i="104"/>
  <c r="B23" i="103"/>
  <c r="A23" i="103"/>
  <c r="B3" i="103"/>
  <c r="B23" i="102"/>
  <c r="A23" i="102"/>
  <c r="B3" i="102"/>
  <c r="B23" i="101"/>
  <c r="A23" i="101"/>
  <c r="B3" i="101"/>
  <c r="B23" i="100"/>
  <c r="A23" i="100"/>
  <c r="B3" i="100"/>
  <c r="B23" i="99"/>
  <c r="A23" i="99"/>
  <c r="B3" i="99"/>
  <c r="B23" i="98"/>
  <c r="A23" i="98"/>
  <c r="B3" i="98"/>
  <c r="B23" i="97"/>
  <c r="A23" i="97"/>
  <c r="B3" i="97"/>
  <c r="B23" i="96"/>
  <c r="A23" i="96"/>
  <c r="B3" i="96"/>
  <c r="B23" i="95"/>
  <c r="A23" i="95"/>
  <c r="B3" i="95"/>
  <c r="B23" i="94"/>
  <c r="A23" i="94"/>
  <c r="B3" i="94"/>
  <c r="B23" i="93"/>
  <c r="A23" i="93"/>
  <c r="B3" i="93"/>
  <c r="B23" i="92"/>
  <c r="A23" i="92"/>
  <c r="B3" i="92"/>
  <c r="B23" i="91"/>
  <c r="A23" i="91"/>
  <c r="B3" i="91"/>
  <c r="B23" i="90"/>
  <c r="A23" i="90"/>
  <c r="B3" i="90"/>
  <c r="B23" i="89"/>
  <c r="A23" i="89"/>
  <c r="B3" i="89"/>
  <c r="B23" i="88"/>
  <c r="A23" i="88"/>
  <c r="B3" i="88"/>
  <c r="B23" i="87"/>
  <c r="A23" i="87"/>
  <c r="B3" i="87"/>
  <c r="B23" i="86"/>
  <c r="A23" i="86"/>
  <c r="B3" i="86"/>
  <c r="B23" i="85"/>
  <c r="A23" i="85"/>
  <c r="B3" i="85"/>
  <c r="B23" i="84"/>
  <c r="A23" i="84"/>
  <c r="B3" i="84"/>
  <c r="B23" i="83"/>
  <c r="A23" i="83"/>
  <c r="B3" i="83"/>
  <c r="B23" i="82"/>
  <c r="A23" i="82"/>
  <c r="B3" i="82"/>
  <c r="B23" i="81"/>
  <c r="A23" i="81"/>
  <c r="B3" i="81"/>
  <c r="B23" i="80"/>
  <c r="A23" i="80"/>
  <c r="B3" i="80"/>
  <c r="B23" i="79"/>
  <c r="A23" i="79"/>
  <c r="B3" i="79"/>
  <c r="B23" i="78"/>
  <c r="A23" i="78"/>
  <c r="B3" i="78"/>
  <c r="B23" i="77"/>
  <c r="A23" i="77"/>
  <c r="B3" i="77"/>
  <c r="B23" i="76"/>
  <c r="A23" i="76"/>
  <c r="B3" i="76"/>
  <c r="B23" i="75"/>
  <c r="A23" i="75"/>
  <c r="B3" i="75"/>
  <c r="B23" i="74"/>
  <c r="A23" i="74"/>
  <c r="B3" i="74"/>
  <c r="B23" i="73"/>
  <c r="A23" i="73"/>
  <c r="B3" i="73"/>
  <c r="B23" i="72"/>
  <c r="A23" i="72"/>
  <c r="B3" i="72"/>
  <c r="B23" i="71"/>
  <c r="A23" i="71"/>
  <c r="B3" i="71"/>
  <c r="B23" i="70"/>
  <c r="A23" i="70"/>
  <c r="B3" i="70"/>
  <c r="B23" i="69"/>
  <c r="A23" i="69"/>
  <c r="B3" i="69"/>
  <c r="B23" i="68"/>
  <c r="A23" i="68"/>
  <c r="B3" i="68"/>
  <c r="B23" i="67"/>
  <c r="A23" i="67"/>
  <c r="B3" i="67"/>
  <c r="B23" i="66"/>
  <c r="A23" i="66"/>
  <c r="B3" i="66"/>
  <c r="B23" i="65"/>
  <c r="A23" i="65"/>
  <c r="B3" i="65"/>
  <c r="B23" i="64"/>
  <c r="A23" i="64"/>
  <c r="B3" i="64"/>
  <c r="B23" i="63"/>
  <c r="A23" i="63"/>
  <c r="B3" i="63"/>
  <c r="B23" i="62"/>
  <c r="A23" i="62"/>
  <c r="B3" i="62"/>
  <c r="B23" i="61"/>
  <c r="A23" i="61"/>
  <c r="B3" i="61"/>
  <c r="B23" i="60"/>
  <c r="A23" i="60"/>
  <c r="B3" i="60"/>
  <c r="B23" i="59"/>
  <c r="A23" i="59"/>
  <c r="B3" i="59"/>
  <c r="B23" i="58"/>
  <c r="A23" i="58"/>
  <c r="B3" i="58"/>
  <c r="B23" i="57"/>
  <c r="A23" i="57"/>
  <c r="B3" i="57"/>
  <c r="B23" i="56"/>
  <c r="A23" i="56"/>
  <c r="B3" i="56"/>
  <c r="B23" i="55"/>
  <c r="A23" i="55"/>
  <c r="B3" i="55"/>
  <c r="B23" i="54"/>
  <c r="A23" i="54"/>
  <c r="B3" i="54"/>
  <c r="B23" i="53"/>
  <c r="A23" i="53"/>
  <c r="B3" i="53"/>
  <c r="B23" i="52"/>
  <c r="A23" i="52"/>
  <c r="B3" i="52"/>
  <c r="B23" i="51"/>
  <c r="A23" i="51"/>
  <c r="B3" i="51"/>
  <c r="B23" i="50"/>
  <c r="A23" i="50"/>
  <c r="B3" i="50"/>
  <c r="B23" i="49"/>
  <c r="A23" i="49"/>
  <c r="B3" i="49"/>
  <c r="B23" i="48"/>
  <c r="A23" i="48"/>
  <c r="B3" i="48"/>
  <c r="B23" i="47"/>
  <c r="A23" i="47"/>
  <c r="B3" i="47"/>
  <c r="B23" i="46"/>
  <c r="A23" i="46"/>
  <c r="B3" i="46"/>
  <c r="B23" i="45"/>
  <c r="A23" i="45"/>
  <c r="B3" i="45"/>
  <c r="B23" i="44"/>
  <c r="A23" i="44"/>
  <c r="B3" i="44"/>
  <c r="B23" i="43"/>
  <c r="A23" i="43"/>
  <c r="B3" i="43"/>
  <c r="B23" i="42"/>
  <c r="A23" i="42"/>
  <c r="B3" i="42"/>
  <c r="B23" i="41"/>
  <c r="A23" i="41"/>
  <c r="B3" i="41"/>
  <c r="B23" i="40"/>
  <c r="A23" i="40"/>
  <c r="B3" i="40"/>
  <c r="B23" i="39"/>
  <c r="A23" i="39"/>
  <c r="B3" i="39"/>
  <c r="B23" i="38"/>
  <c r="A23" i="38"/>
  <c r="B3" i="38"/>
  <c r="B23" i="37"/>
  <c r="A23" i="37"/>
  <c r="B3" i="37"/>
  <c r="B23" i="36"/>
  <c r="A23" i="36"/>
  <c r="B3" i="36"/>
  <c r="B23" i="35"/>
  <c r="A23" i="35"/>
  <c r="B3" i="35"/>
  <c r="B23" i="34"/>
  <c r="A23" i="34"/>
  <c r="B3" i="34"/>
  <c r="B23" i="33"/>
  <c r="A23" i="33"/>
  <c r="B3" i="33"/>
  <c r="B23" i="32"/>
  <c r="A23" i="32"/>
  <c r="B3" i="32"/>
  <c r="B23" i="31"/>
  <c r="A23" i="31"/>
  <c r="B3" i="31"/>
  <c r="B23" i="30"/>
  <c r="A23" i="30"/>
  <c r="B3" i="30"/>
  <c r="B23" i="29"/>
  <c r="A23" i="29"/>
  <c r="B3" i="29"/>
  <c r="B23" i="28"/>
  <c r="A23" i="28"/>
  <c r="B3" i="28"/>
  <c r="B23" i="27"/>
  <c r="A23" i="27"/>
  <c r="B3" i="27"/>
  <c r="B23" i="26"/>
  <c r="A23" i="26"/>
  <c r="B3" i="26"/>
  <c r="B23" i="25"/>
  <c r="A23" i="25"/>
  <c r="B3" i="25"/>
  <c r="B23" i="24"/>
  <c r="A23" i="24"/>
  <c r="B3" i="24"/>
  <c r="B23" i="23"/>
  <c r="A23" i="23"/>
  <c r="B3" i="23"/>
  <c r="B23" i="22"/>
  <c r="A23" i="22"/>
  <c r="B3" i="22"/>
  <c r="B23" i="21"/>
  <c r="A23" i="21"/>
  <c r="B3" i="21"/>
  <c r="B23" i="20"/>
  <c r="A23" i="20"/>
  <c r="B3" i="20"/>
  <c r="B23" i="19"/>
  <c r="A23" i="19"/>
  <c r="B3" i="19"/>
  <c r="B23" i="18"/>
  <c r="A23" i="18"/>
  <c r="B3" i="18"/>
  <c r="B23" i="17"/>
  <c r="A23" i="17"/>
  <c r="B3" i="17"/>
  <c r="B23" i="16"/>
  <c r="A23" i="16"/>
  <c r="B3" i="16"/>
  <c r="B3" i="14" l="1"/>
  <c r="A23" i="14"/>
  <c r="B23" i="14"/>
  <c r="A8" i="10"/>
  <c r="A6" i="7"/>
  <c r="B9" i="7"/>
  <c r="B8" i="7"/>
  <c r="B6" i="13"/>
  <c r="B2" i="13"/>
  <c r="B2" i="127" l="1"/>
  <c r="B2" i="116"/>
  <c r="B2" i="105"/>
  <c r="B2" i="94"/>
  <c r="B2" i="83"/>
  <c r="B2" i="72"/>
  <c r="B2" i="61"/>
  <c r="B2" i="50"/>
  <c r="B2" i="39"/>
  <c r="B2" i="28"/>
  <c r="B2" i="17"/>
  <c r="B2" i="82"/>
  <c r="B2" i="60"/>
  <c r="B2" i="27"/>
  <c r="B2" i="16"/>
  <c r="B2" i="131"/>
  <c r="B2" i="120"/>
  <c r="B2" i="109"/>
  <c r="B2" i="98"/>
  <c r="B2" i="76"/>
  <c r="B2" i="43"/>
  <c r="B2" i="32"/>
  <c r="B2" i="21"/>
  <c r="B2" i="125"/>
  <c r="B2" i="114"/>
  <c r="B2" i="48"/>
  <c r="B2" i="130"/>
  <c r="B2" i="108"/>
  <c r="B2" i="86"/>
  <c r="B2" i="64"/>
  <c r="B2" i="42"/>
  <c r="B2" i="31"/>
  <c r="B2" i="124"/>
  <c r="B2" i="91"/>
  <c r="B2" i="69"/>
  <c r="B2" i="36"/>
  <c r="B2" i="25"/>
  <c r="B2" i="129"/>
  <c r="B2" i="85"/>
  <c r="B2" i="74"/>
  <c r="B2" i="30"/>
  <c r="B2" i="19"/>
  <c r="B2" i="123"/>
  <c r="B2" i="57"/>
  <c r="B2" i="46"/>
  <c r="B2" i="35"/>
  <c r="B2" i="128"/>
  <c r="B2" i="95"/>
  <c r="B2" i="51"/>
  <c r="B2" i="18"/>
  <c r="B2" i="122"/>
  <c r="B2" i="89"/>
  <c r="B2" i="67"/>
  <c r="B2" i="56"/>
  <c r="B2" i="45"/>
  <c r="B2" i="23"/>
  <c r="B2" i="121"/>
  <c r="B2" i="110"/>
  <c r="B2" i="99"/>
  <c r="B2" i="88"/>
  <c r="B2" i="77"/>
  <c r="B2" i="66"/>
  <c r="B2" i="55"/>
  <c r="B2" i="44"/>
  <c r="B2" i="33"/>
  <c r="B2" i="22"/>
  <c r="B2" i="126"/>
  <c r="B2" i="115"/>
  <c r="B2" i="104"/>
  <c r="B2" i="93"/>
  <c r="B2" i="71"/>
  <c r="B2" i="49"/>
  <c r="B2" i="38"/>
  <c r="B2" i="87"/>
  <c r="B2" i="65"/>
  <c r="B2" i="54"/>
  <c r="B2" i="103"/>
  <c r="B2" i="92"/>
  <c r="B2" i="81"/>
  <c r="B2" i="70"/>
  <c r="B2" i="59"/>
  <c r="B2" i="37"/>
  <c r="B2" i="26"/>
  <c r="B2" i="119"/>
  <c r="B2" i="97"/>
  <c r="B2" i="75"/>
  <c r="B2" i="53"/>
  <c r="B2" i="20"/>
  <c r="B2" i="113"/>
  <c r="B2" i="102"/>
  <c r="B2" i="80"/>
  <c r="B2" i="58"/>
  <c r="B2" i="47"/>
  <c r="B2" i="118"/>
  <c r="B2" i="107"/>
  <c r="B2" i="96"/>
  <c r="B2" i="63"/>
  <c r="B2" i="52"/>
  <c r="B2" i="41"/>
  <c r="B2" i="112"/>
  <c r="B2" i="101"/>
  <c r="B2" i="90"/>
  <c r="B2" i="79"/>
  <c r="B2" i="68"/>
  <c r="B2" i="24"/>
  <c r="B2" i="117"/>
  <c r="B2" i="106"/>
  <c r="B2" i="84"/>
  <c r="B2" i="73"/>
  <c r="B2" i="62"/>
  <c r="B2" i="40"/>
  <c r="B2" i="29"/>
  <c r="B2" i="111"/>
  <c r="B2" i="100"/>
  <c r="B2" i="78"/>
  <c r="B2" i="34"/>
  <c r="B2" i="14"/>
  <c r="B2" i="5"/>
  <c r="B2" i="9" l="1"/>
  <c r="B2" i="10"/>
  <c r="B2" i="7"/>
</calcChain>
</file>

<file path=xl/sharedStrings.xml><?xml version="1.0" encoding="utf-8"?>
<sst xmlns="http://schemas.openxmlformats.org/spreadsheetml/2006/main" count="5646" uniqueCount="957">
  <si>
    <t>Government Actuary's Department</t>
  </si>
  <si>
    <t>Workbook:</t>
  </si>
  <si>
    <t>Worksheet:</t>
  </si>
  <si>
    <t>Cover</t>
  </si>
  <si>
    <t>Specification</t>
  </si>
  <si>
    <t>Sheet</t>
  </si>
  <si>
    <t>Description</t>
  </si>
  <si>
    <t>Purpose of spreadsheet</t>
  </si>
  <si>
    <t>This sheet sets out the purpose of the spreadsheet and includes caveats on the use of the spreadsheet.</t>
  </si>
  <si>
    <t xml:space="preserve">Version Control </t>
  </si>
  <si>
    <t>This sheet is used to show which factor tables have been updated since the last issued version of the consolidated factor spreadsheet.</t>
  </si>
  <si>
    <t>Assumptions</t>
  </si>
  <si>
    <t>This sheet lists the assumptions that were used to derive the factor tables.</t>
  </si>
  <si>
    <t>Factor List</t>
  </si>
  <si>
    <t xml:space="preserve">This sheet lists the full suite of factors that are in force together with the following information: </t>
  </si>
  <si>
    <t>x-101 and onwards</t>
  </si>
  <si>
    <t>The 100 series factors contain the club transfer factors. Each different type of club transfer factor is set out on a separate sheet starting with sheet x-101, where x relates to the scheme section (if applicable).</t>
  </si>
  <si>
    <t>x-201 and onwards</t>
  </si>
  <si>
    <t>The 200 series factors contain the non club transfer factors. Each different type of non club transfer factor is set out on a separate sheet starting with sheet x-201, where x relates to the scheme section (if applicable).</t>
  </si>
  <si>
    <t>x-301 and onwards</t>
  </si>
  <si>
    <t>The 300 series factors contain the pension sharing on divorce factors. Each different type of pension sharing on divorce factor is set out on a separate sheet starting with sheet x-301, where x relates to the scheme section (if applicable).</t>
  </si>
  <si>
    <t>x-401 and onwards</t>
  </si>
  <si>
    <t>The 400 series factors contain the early of late retirement factors. Each different type of early or late retirement factor is set out on a separate sheet starting with sheet x-401, where x relates to the scheme section (if applicable).</t>
  </si>
  <si>
    <t>x-501 and onwards</t>
  </si>
  <si>
    <t>The 500 series factors contain the commutation factors. Each different type of commutation factor is set out on a separate sheet starting with sheet x-501, where x relates to the scheme section (if applicable).</t>
  </si>
  <si>
    <t>x-601 and onwards</t>
  </si>
  <si>
    <t>The 600 series factors contain the scheme pays factors. Each different type of scheme pays factor is set out on a separate sheet starting with sheet x-601, where x relates to the scheme section (if applicable).</t>
  </si>
  <si>
    <t>x-701 and onwards</t>
  </si>
  <si>
    <t>The 700 series factors contain the additional benefit or additional contribution factors. Each different type of additional benefit or additional contribution factor is set out on a separate sheet starting with sheet x-701, where x relates to the scheme section (if applicable).</t>
  </si>
  <si>
    <t>x-801 and onwards</t>
  </si>
  <si>
    <t>The 800 series factors contain the other scheme specific factors. Each different type of other scheme specific factor is set out on a separate sheet starting with sheet x-801, where x relates to the scheme section (if applicable).</t>
  </si>
  <si>
    <t xml:space="preserve">This spreadsheet should not be made available online without the express permission of GAD. </t>
  </si>
  <si>
    <t xml:space="preserve">This spreadsheet is password protected. </t>
  </si>
  <si>
    <t>Version control</t>
  </si>
  <si>
    <t>Version control on this sheet commences with the 2017/18 factor review (version 2018-1)</t>
  </si>
  <si>
    <t>Version 20211019</t>
  </si>
  <si>
    <t>Provides the following new factor tables:</t>
  </si>
  <si>
    <t>Provides the following revised factors:</t>
  </si>
  <si>
    <t>808/809 (Change to scheme sections affected by factor tables only)</t>
  </si>
  <si>
    <t>Includes the previously issued updated factors</t>
  </si>
  <si>
    <t>201-224, 225 - 236, 401-409, 412-414,307-318, 501-505, 808-809</t>
  </si>
  <si>
    <t>added 15/2/19</t>
  </si>
  <si>
    <t>701-728</t>
  </si>
  <si>
    <t>added 12/4/19</t>
  </si>
  <si>
    <t>scheme pays AA and LTA factors: 601 - 613. Capped final salary factors: 805-806</t>
  </si>
  <si>
    <t>added 10/6/2019</t>
  </si>
  <si>
    <t>101 - club transfer credit adjustment factors</t>
  </si>
  <si>
    <t>added 14/6/19</t>
  </si>
  <si>
    <t>803 - 804 capitalisation of outstanding past added years contributions</t>
  </si>
  <si>
    <t>Confirms that the following factor table is no longer required by SPPA:</t>
  </si>
  <si>
    <t>none</t>
  </si>
  <si>
    <t>Factors still to follow:</t>
  </si>
  <si>
    <t>Methodology changes:</t>
  </si>
  <si>
    <t>Date modified:</t>
  </si>
  <si>
    <t>Jemma Byrne</t>
  </si>
  <si>
    <t>Version 20190614</t>
  </si>
  <si>
    <t>225 - 236</t>
  </si>
  <si>
    <t>Michael Rae</t>
  </si>
  <si>
    <t>Version 2023-01</t>
  </si>
  <si>
    <t>Provides the following updated factor tables:</t>
  </si>
  <si>
    <t>x-202 to x-224,
x-301 to x-304 and x-307 to x-318</t>
  </si>
  <si>
    <t>Withdrawn factor tables:</t>
  </si>
  <si>
    <t>x-201 removed (GMP), x-223 (protected rights)</t>
  </si>
  <si>
    <t>Date Modified:</t>
  </si>
  <si>
    <t>Version 2023-02</t>
  </si>
  <si>
    <t>x-225 to x-232 
x-401 to x-414</t>
  </si>
  <si>
    <t>x-233 to x-236 removed (Final salary transfer in tables)</t>
  </si>
  <si>
    <t>Version 2023-03</t>
  </si>
  <si>
    <t>x-501 to x-505 
x-601 to x-613 
x-808 to x-809</t>
  </si>
  <si>
    <t>Version 2023-04</t>
  </si>
  <si>
    <t xml:space="preserve">x-729 (table BO3)
</t>
  </si>
  <si>
    <t xml:space="preserve">x-101,
x-702 to x-721,
x-722 to x-723
x-724 to x-728,
x-803 to x-806
</t>
  </si>
  <si>
    <t>x-701</t>
  </si>
  <si>
    <t>Version 2025-01</t>
  </si>
  <si>
    <t>x-415, x-416, x-810</t>
  </si>
  <si>
    <t>Other changes:</t>
  </si>
  <si>
    <t>The key assumptions underlying the factors have been added on a separate tab called "Assumptions".</t>
  </si>
  <si>
    <t>x-610 to x-613</t>
  </si>
  <si>
    <t>Removed LTA tables and set to withdrawn in the factor list</t>
  </si>
  <si>
    <t>Version 2026-01</t>
  </si>
  <si>
    <t>x-202 to x-222, x-224, x-301 to x-304, x-307-x-318</t>
  </si>
  <si>
    <t>Assumptions underlying factors</t>
  </si>
  <si>
    <t>2026 factor review set</t>
  </si>
  <si>
    <t>2023 factor review set</t>
  </si>
  <si>
    <t>Discount rate net of CPI</t>
  </si>
  <si>
    <t>2% pa</t>
  </si>
  <si>
    <t>1.7% pa</t>
  </si>
  <si>
    <t>Discount rate net of post88 GMP</t>
  </si>
  <si>
    <t>2.452% pa</t>
  </si>
  <si>
    <t>2.302% pa</t>
  </si>
  <si>
    <t>Nominal discount rate</t>
  </si>
  <si>
    <t>4.04% pa</t>
  </si>
  <si>
    <t>3.734% pa</t>
  </si>
  <si>
    <t>CPI</t>
  </si>
  <si>
    <t>Post 88 GMP increases</t>
  </si>
  <si>
    <t>1.55% pa</t>
  </si>
  <si>
    <t>1.4% pa</t>
  </si>
  <si>
    <t>RPI</t>
  </si>
  <si>
    <t>2.145% pa</t>
  </si>
  <si>
    <t>3.15% pa pre 2030
2.1% pa post 2030</t>
  </si>
  <si>
    <t>RPI capped at 5% pa</t>
  </si>
  <si>
    <t>n/a</t>
  </si>
  <si>
    <t>Long-term earnings growth</t>
  </si>
  <si>
    <t>3.8% pa</t>
  </si>
  <si>
    <t>Allowance for short term salary increases</t>
  </si>
  <si>
    <t>Nil</t>
  </si>
  <si>
    <t>CARE scheme in-service revaluation</t>
  </si>
  <si>
    <t>3.6% pa</t>
  </si>
  <si>
    <t>Male pensioners</t>
  </si>
  <si>
    <t>105% of S3NMA</t>
  </si>
  <si>
    <t>Female pensioners</t>
  </si>
  <si>
    <t>105% of S3NFA</t>
  </si>
  <si>
    <t>Male pensioners (ill-health)</t>
  </si>
  <si>
    <t xml:space="preserve">97% of S3IMA </t>
  </si>
  <si>
    <t>Female pensioners (ill-health)</t>
  </si>
  <si>
    <t>115% of S3IFA</t>
  </si>
  <si>
    <t>Male dependants</t>
  </si>
  <si>
    <t xml:space="preserve">98% of S3DMA </t>
  </si>
  <si>
    <t>Female dependants</t>
  </si>
  <si>
    <t>101% of S3DFA</t>
  </si>
  <si>
    <t>Future mortality improvements</t>
  </si>
  <si>
    <t>Based on ONS 2022 principal UK population projection</t>
  </si>
  <si>
    <t>Based on ONS 2020 principal UK population projection</t>
  </si>
  <si>
    <t>Year of use</t>
  </si>
  <si>
    <t xml:space="preserve">2024 for most factors. For factors intended to set a member contribution rate that is payable for the duration of a contract, we select a year of use that reflects the cohort of members who could use those factors </t>
  </si>
  <si>
    <t>Proportion of male and female members for unisex factors</t>
  </si>
  <si>
    <t>Members: 30% male, 70% female
Dependants: 70% male, 30% female</t>
  </si>
  <si>
    <t>Expense loading</t>
  </si>
  <si>
    <t>Allowance for short-term dependants’ pensions</t>
  </si>
  <si>
    <t>Normal pension age in the 2015 scheme</t>
  </si>
  <si>
    <t>In line with HMT valuation directions</t>
  </si>
  <si>
    <t>Proportion partnered at retirement</t>
  </si>
  <si>
    <t>Generally in line with 2020 valuation assumptions: 77% (male) and 58% (female) assumed married or partnered at retirement. 100% for options where the member can purchase additional dependant benefits</t>
  </si>
  <si>
    <t>Age difference between member and partner</t>
  </si>
  <si>
    <t>Male: 3 years older than partner
Female: 2 years younger than partner</t>
  </si>
  <si>
    <t>Rates of ill-health retirement</t>
  </si>
  <si>
    <t>in line with 2020 valuation assumptions</t>
  </si>
  <si>
    <t>Mortality before retirement</t>
  </si>
  <si>
    <t>Rates of leaving service</t>
  </si>
  <si>
    <t>Retain the current approach for Club Transfer Credit adjustment factors. No allowance for early leaving for any other factors</t>
  </si>
  <si>
    <t>Retirement ages</t>
  </si>
  <si>
    <t>All retirements take place at normal pension age</t>
  </si>
  <si>
    <t>Salary scale for transfers-in</t>
  </si>
  <si>
    <t>Not applicable</t>
  </si>
  <si>
    <t>Allowance for commutation</t>
  </si>
  <si>
    <t>Nil, except for mandatory lump sums</t>
  </si>
  <si>
    <t>Factor list</t>
  </si>
  <si>
    <t>Link to Tables</t>
  </si>
  <si>
    <t>Scheme</t>
  </si>
  <si>
    <t>Section</t>
  </si>
  <si>
    <t>Factor Type</t>
  </si>
  <si>
    <t>Gender</t>
  </si>
  <si>
    <t>Factor Age/Period Definition</t>
  </si>
  <si>
    <t>Section Number (x)</t>
  </si>
  <si>
    <t>Series Number</t>
  </si>
  <si>
    <t>Table Reference
(Section-Series Number)</t>
  </si>
  <si>
    <t>Table Reference in Guidance</t>
  </si>
  <si>
    <t>Related Factor Guidance</t>
  </si>
  <si>
    <t>Date Factors Issued to Client</t>
  </si>
  <si>
    <t>Date Factors Implemented (if known)</t>
  </si>
  <si>
    <t>Factor Status</t>
  </si>
  <si>
    <t>Assumption set</t>
  </si>
  <si>
    <t>TPS_S</t>
  </si>
  <si>
    <t>Career Average</t>
  </si>
  <si>
    <t xml:space="preserve">Club </t>
  </si>
  <si>
    <t>Club transfer credit adjustment factors</t>
  </si>
  <si>
    <t>Male and Female</t>
  </si>
  <si>
    <t>Age last birthday</t>
  </si>
  <si>
    <t>0-101</t>
  </si>
  <si>
    <t>Table CTC1</t>
  </si>
  <si>
    <t>Issued</t>
  </si>
  <si>
    <t>Final Salary</t>
  </si>
  <si>
    <t>CETV</t>
  </si>
  <si>
    <t>CETV factors for men, NPA 60, STSS</t>
  </si>
  <si>
    <t>Male</t>
  </si>
  <si>
    <t>Age last birthday at relevant date</t>
  </si>
  <si>
    <t>x</t>
  </si>
  <si>
    <t>x-202</t>
  </si>
  <si>
    <t xml:space="preserve">CEM60 </t>
  </si>
  <si>
    <t>CETV factors for women, NPA 60, STSS</t>
  </si>
  <si>
    <t>Female</t>
  </si>
  <si>
    <t>x-203</t>
  </si>
  <si>
    <t xml:space="preserve">CEF60 </t>
  </si>
  <si>
    <t>CETV factors for men, NPA 65, STSS and STPS</t>
  </si>
  <si>
    <t>x-204</t>
  </si>
  <si>
    <t>CEM65</t>
  </si>
  <si>
    <t>CETV factors for women, NPA 65, ages 20 to 59, STSS and STPS</t>
  </si>
  <si>
    <t>x-205</t>
  </si>
  <si>
    <t>CEF65a</t>
  </si>
  <si>
    <t>CETV factors for women, NPA 65, ages 60 to 64, STSS and STPS</t>
  </si>
  <si>
    <t>x-206</t>
  </si>
  <si>
    <t>CEF65b</t>
  </si>
  <si>
    <t>CETV factors for men, NPA 66, ages 20 to 64, STPS</t>
  </si>
  <si>
    <t>x-207</t>
  </si>
  <si>
    <t>CEM66a</t>
  </si>
  <si>
    <t>CETV factors for men, NPA 66, age 65, STPS</t>
  </si>
  <si>
    <t>x-208</t>
  </si>
  <si>
    <t>CEM66b</t>
  </si>
  <si>
    <t>CETV factors for women, NPA 66, ages 20 to 59, STPS</t>
  </si>
  <si>
    <t>x-209</t>
  </si>
  <si>
    <t>CEF66a</t>
  </si>
  <si>
    <t>CETV factors for women, NPA 66, ages 60 to 65, STPS</t>
  </si>
  <si>
    <t>x-210</t>
  </si>
  <si>
    <t>CEF66b</t>
  </si>
  <si>
    <t>CETV factors for men, NPA 67, ages 20 to 64, STPS</t>
  </si>
  <si>
    <t>x-211</t>
  </si>
  <si>
    <t>CEM67a</t>
  </si>
  <si>
    <t>CETV factors for men, NPA 67, ages 65 to 66, STPS</t>
  </si>
  <si>
    <t>x-212</t>
  </si>
  <si>
    <t>CEM67b</t>
  </si>
  <si>
    <t>CETV factors for women, NPA 67, ages 20 to 59, STPS</t>
  </si>
  <si>
    <t>x-213</t>
  </si>
  <si>
    <t>CEF67a</t>
  </si>
  <si>
    <t>CETV factors for women, NPA 67, ages 60 to 66, STPS</t>
  </si>
  <si>
    <t>x-214</t>
  </si>
  <si>
    <t>CEF67b</t>
  </si>
  <si>
    <t>CETV factors for men, NPA 68, ages 20 to 64, STPS</t>
  </si>
  <si>
    <t>x-215</t>
  </si>
  <si>
    <t>CEM68a</t>
  </si>
  <si>
    <t>CETV factors for men, NPA 68, ages 65 to 67, STPS</t>
  </si>
  <si>
    <t>x-216</t>
  </si>
  <si>
    <t>CEM68b</t>
  </si>
  <si>
    <t>CETV factors women NPA 68, ages 20 to 59, STPS</t>
  </si>
  <si>
    <t>x-217</t>
  </si>
  <si>
    <t>CEF68a</t>
  </si>
  <si>
    <t>CETV factors for women, NPA 68, ages 60 to 67, STPS</t>
  </si>
  <si>
    <t>x-218</t>
  </si>
  <si>
    <t>CEF68b</t>
  </si>
  <si>
    <t>CETV factors for men, NPA 60, AP in respect of election made before 1 April 2011, STSS</t>
  </si>
  <si>
    <t>x-219</t>
  </si>
  <si>
    <t>CEM60R</t>
  </si>
  <si>
    <t>CETV factors for women, NPA 60, AP in respect of election made before 1 April 2011, STSS</t>
  </si>
  <si>
    <t>x-220</t>
  </si>
  <si>
    <t>CEF60R</t>
  </si>
  <si>
    <t>CETV factors for men, NPA 65, AP in respect of election made before 1 April 2011, STSS</t>
  </si>
  <si>
    <t>x-221</t>
  </si>
  <si>
    <t>CEM65R</t>
  </si>
  <si>
    <t>CETV factors for women, NPA 65, AP in respect of election made before 1 April 2011, STSS</t>
  </si>
  <si>
    <t>x-222</t>
  </si>
  <si>
    <t>CEF65R</t>
  </si>
  <si>
    <t>Adjustment factor for CETV where buy out election applies, STPS</t>
  </si>
  <si>
    <t>Unisex</t>
  </si>
  <si>
    <t>Bought-out Years</t>
  </si>
  <si>
    <t>x-224</t>
  </si>
  <si>
    <t>AF1</t>
  </si>
  <si>
    <t>TV In (non-club)</t>
  </si>
  <si>
    <t>STPS Factors for non-Club incoming transfers - male, NPA 65</t>
  </si>
  <si>
    <t>0-225</t>
  </si>
  <si>
    <t>Table STPS_TVIN65M</t>
  </si>
  <si>
    <t>STPS Factors for non-Club incoming transfers - female, NPA 65</t>
  </si>
  <si>
    <t>0-226</t>
  </si>
  <si>
    <t>Table STPS_TVIN65F</t>
  </si>
  <si>
    <t>STPS Factors for non-Club incoming transfers - male, NPA 66</t>
  </si>
  <si>
    <t>0-227</t>
  </si>
  <si>
    <t>Table STPS_TVIN66M</t>
  </si>
  <si>
    <t>STPS Factors for non-Club incoming transfers - female, NPA 66</t>
  </si>
  <si>
    <t>0-228</t>
  </si>
  <si>
    <t>Table STPS_TVIN66F</t>
  </si>
  <si>
    <t>STPS Factors for non-Club incoming transfers - male, NPA 67</t>
  </si>
  <si>
    <t>0-229</t>
  </si>
  <si>
    <t>Table STPS_TVIN67M</t>
  </si>
  <si>
    <t>STPS Factors for non-Club incoming transfers - female, NPA 67</t>
  </si>
  <si>
    <t>0-230</t>
  </si>
  <si>
    <t>Table STPS_TVIN67F</t>
  </si>
  <si>
    <t>STPS Factors for non-Club incoming transfers - male, NPA 68</t>
  </si>
  <si>
    <t>0-231</t>
  </si>
  <si>
    <t>Table STPS_TVIN68M</t>
  </si>
  <si>
    <t>STPS Factors for non-Club incoming transfers - female, NPA 68</t>
  </si>
  <si>
    <t>0-232</t>
  </si>
  <si>
    <t>Table STPS_TVIN68F</t>
  </si>
  <si>
    <t>All</t>
  </si>
  <si>
    <t>PenCE</t>
  </si>
  <si>
    <t>STSS &amp; STPS Factors to calculate pensioner cash equivalents on divorce - retirement not on grounds of ill health</t>
  </si>
  <si>
    <t>x-301</t>
  </si>
  <si>
    <t>STSS &amp; STPS,Factors to calculate pensioner cash equivalents on divorce - retirement not on grounds of ill health</t>
  </si>
  <si>
    <t>x-302</t>
  </si>
  <si>
    <t>STSS &amp; STPS, Factors to calculate pensioner cash equivalents on divorce - retirement on grounds of ill health</t>
  </si>
  <si>
    <t>x-303</t>
  </si>
  <si>
    <t>x-304</t>
  </si>
  <si>
    <t>Pension Credit</t>
  </si>
  <si>
    <t>Factors for calculating divorce pension credits for male ex-partners STPS NPA 66</t>
  </si>
  <si>
    <t>x-307</t>
  </si>
  <si>
    <t>STPS_PC_M66</t>
  </si>
  <si>
    <t>Factors for calculating divorce pension credits for female ex-partners STPS NPA 66</t>
  </si>
  <si>
    <t>x-308</t>
  </si>
  <si>
    <t>STPS_PC_F66</t>
  </si>
  <si>
    <t>Factors for calculating divorce pension credits for male ex-partners STPS NPA 67</t>
  </si>
  <si>
    <t>x-309</t>
  </si>
  <si>
    <t>STPS_PC_M67</t>
  </si>
  <si>
    <t>Factors for calculating divorce pension credits for female ex-partners STPS NPA 67</t>
  </si>
  <si>
    <t>x-310</t>
  </si>
  <si>
    <t>STPS_PC_F67</t>
  </si>
  <si>
    <t>Factors for calculating divorce pension credits for male ex-partners STPS NPA 68</t>
  </si>
  <si>
    <t>x-311</t>
  </si>
  <si>
    <t>STPS_PC_M68</t>
  </si>
  <si>
    <t>Factors for calculating divorce pension credits for female ex-partners STPS NPA 68</t>
  </si>
  <si>
    <t>x-312</t>
  </si>
  <si>
    <t>STPS_PC_F68</t>
  </si>
  <si>
    <t>Factors for calculating divorce pension credits for male ex-partners STSS NPA 60</t>
  </si>
  <si>
    <t>x-313</t>
  </si>
  <si>
    <t>STSS_PC_M60</t>
  </si>
  <si>
    <t>Factors for calculating divorce pension credits for female ex-partners STSS NPA 60</t>
  </si>
  <si>
    <t>x-314</t>
  </si>
  <si>
    <t>STSS_PC_F60</t>
  </si>
  <si>
    <t>Factors for calculating divorce pension credits for male ex-partners STSS NPA 65</t>
  </si>
  <si>
    <t>x-315</t>
  </si>
  <si>
    <t>STSS_PC_M65</t>
  </si>
  <si>
    <t>Factors for calculating divorce pension credits for female ex-partners STSS NPA 65</t>
  </si>
  <si>
    <t>x-316</t>
  </si>
  <si>
    <t>STSS_PC_F65</t>
  </si>
  <si>
    <t>Factors for calculating divorce pension credits for male ex-partners STSS &amp; STPS NPA 65</t>
  </si>
  <si>
    <t>x-317</t>
  </si>
  <si>
    <t>STPS_PC_M65</t>
  </si>
  <si>
    <t>Factors for calculating divorce pension credits for female ex-partners STSS &amp; STPS NPA 65</t>
  </si>
  <si>
    <t>x-318</t>
  </si>
  <si>
    <t>STPS_PC_F65</t>
  </si>
  <si>
    <t>ERF</t>
  </si>
  <si>
    <t>STSS, NPA 60, Main Scheme pension and lump sum</t>
  </si>
  <si>
    <t>Age/Completed months</t>
  </si>
  <si>
    <t>1-401</t>
  </si>
  <si>
    <t>ER1</t>
  </si>
  <si>
    <t>STSS, NPA 60, Additional pension, contract exercised before 1 April 2011</t>
  </si>
  <si>
    <t>1-402</t>
  </si>
  <si>
    <t>ER2</t>
  </si>
  <si>
    <t>STSS, NPA 60, additional pension, contract exercised on or after 1 April 2011</t>
  </si>
  <si>
    <t>1-403</t>
  </si>
  <si>
    <t>ER3</t>
  </si>
  <si>
    <t>STSS, NPA 65, Main Scheme pension</t>
  </si>
  <si>
    <t>1-404</t>
  </si>
  <si>
    <t>ER4</t>
  </si>
  <si>
    <t>STSS, NPA 65, Additional Pension, contract exercised before 1 April 2011</t>
  </si>
  <si>
    <t>1-405</t>
  </si>
  <si>
    <t>ER5</t>
  </si>
  <si>
    <t>STSS, NPA 65, Additional Pension, Contract exercised on or after 1 April 2011</t>
  </si>
  <si>
    <t>1-406</t>
  </si>
  <si>
    <t>ER6</t>
  </si>
  <si>
    <t>STPS, Active members, All NPAs, full retirement earned pension</t>
  </si>
  <si>
    <t>0-407</t>
  </si>
  <si>
    <t>ER7</t>
  </si>
  <si>
    <t>STPS, deferred members, all NPAs, full retirement earned pension STPS,  active and deferred members, all NPAs, additional pension and pension debits STPS, pension credit members, all NPAs</t>
  </si>
  <si>
    <t>Period to NPA (years/months)</t>
  </si>
  <si>
    <t>0-408</t>
  </si>
  <si>
    <t>ER8</t>
  </si>
  <si>
    <t>STPS, Deferred members, all NPAs, full retirement earned pension subject to a buy out election</t>
  </si>
  <si>
    <t>0-409</t>
  </si>
  <si>
    <t>ER9</t>
  </si>
  <si>
    <t>LRF</t>
  </si>
  <si>
    <t>Late retirement factors - Benefits payable to the member on late retirement (with actuarial uplift), STPS, Active members, all NPAS, Full retirement earned pension</t>
  </si>
  <si>
    <t>Years/Completed months</t>
  </si>
  <si>
    <t>0-410</t>
  </si>
  <si>
    <t>CLR1</t>
  </si>
  <si>
    <t>Late retirement factors - Benefits payable to the member on late retirement (with actuarial uplift), STPS, Active members, all NPAS, Pension sharing on divorce debits and annual allowance debits</t>
  </si>
  <si>
    <t>0-411</t>
  </si>
  <si>
    <t>CLR2</t>
  </si>
  <si>
    <t>Late retirement factors - STSS, NPA 65 members, Main scheme pension</t>
  </si>
  <si>
    <t>1-412</t>
  </si>
  <si>
    <t>LR1</t>
  </si>
  <si>
    <t>Late retirement factors - STSS, NPA 65 members, Pension debits</t>
  </si>
  <si>
    <t>1-413</t>
  </si>
  <si>
    <t>LR2</t>
  </si>
  <si>
    <t>Late retirement factors - STSS, NPA 60 members, Annual Allowance Pension and Lump Sum debits</t>
  </si>
  <si>
    <t>1-414</t>
  </si>
  <si>
    <t>LR3</t>
  </si>
  <si>
    <t>Eligibility for actuarially reduced early retirement - factor for use in the initial GMP test, where GMP data is not held</t>
  </si>
  <si>
    <t>x-415</t>
  </si>
  <si>
    <t>ER10A</t>
  </si>
  <si>
    <t>Eligibility for actuarially reduced early retirement – factors for applying to the revalued annual GMP at retirement, which are for use in the GMP test, where GMP data is held</t>
  </si>
  <si>
    <t>Number of tax years commencing before GMP payable</t>
  </si>
  <si>
    <t>x-416</t>
  </si>
  <si>
    <t>ER10B</t>
  </si>
  <si>
    <t>Triv Comm</t>
  </si>
  <si>
    <t>Trivial commutation factors for former contributing members, STSS &amp; STPS</t>
  </si>
  <si>
    <t>0-501</t>
  </si>
  <si>
    <t>Table A1</t>
  </si>
  <si>
    <t>Trivial commutation factors for surviving dependants, STSS &amp; STPS</t>
  </si>
  <si>
    <t>0-502</t>
  </si>
  <si>
    <t>Table A2</t>
  </si>
  <si>
    <t>Trivial commutation factors for pension credit members, STSS &amp; STPS</t>
  </si>
  <si>
    <t>0-503</t>
  </si>
  <si>
    <t>Table A3</t>
  </si>
  <si>
    <t>Inverse Comm</t>
  </si>
  <si>
    <t>Conversion factors for members over age 75, STSS</t>
  </si>
  <si>
    <t>1-504</t>
  </si>
  <si>
    <t>Lump sum conversion factors in lieu of repayment of contributions, STSS &amp; STPS</t>
  </si>
  <si>
    <t>0-505</t>
  </si>
  <si>
    <t>Scheme pays AA</t>
  </si>
  <si>
    <t>Factors for calculating annual allowance debit - NPA 60</t>
  </si>
  <si>
    <t>1-601</t>
  </si>
  <si>
    <t>Table 801</t>
  </si>
  <si>
    <t>Factors for calculating annual allowance debit - NPA 65</t>
  </si>
  <si>
    <t>1-602</t>
  </si>
  <si>
    <t>Table 811</t>
  </si>
  <si>
    <t>Timing adjustment on ill health retirements - NPA 60</t>
  </si>
  <si>
    <t>Age (years/months)</t>
  </si>
  <si>
    <t>0-603</t>
  </si>
  <si>
    <t>Table 841</t>
  </si>
  <si>
    <t>Timing adjustment on ill health retirements - NPA 65</t>
  </si>
  <si>
    <t>0-604</t>
  </si>
  <si>
    <t>Table 851</t>
  </si>
  <si>
    <t>0-605</t>
  </si>
  <si>
    <t>Table CSP65a</t>
  </si>
  <si>
    <t>Factors for calculating annual allowance debit - NPA 66</t>
  </si>
  <si>
    <t>0-606</t>
  </si>
  <si>
    <t>Table CSP66a</t>
  </si>
  <si>
    <t>Factors for calculating annual allowance debit - NPA 67</t>
  </si>
  <si>
    <t>0-607</t>
  </si>
  <si>
    <t>Table CSP67a</t>
  </si>
  <si>
    <t>Factors for calculating annual allowance debit - NPA 68</t>
  </si>
  <si>
    <t>0-608</t>
  </si>
  <si>
    <t>Table CSP68a</t>
  </si>
  <si>
    <t>Timing adjustments on ill health retirements - All NPAs</t>
  </si>
  <si>
    <t>0-609</t>
  </si>
  <si>
    <t>Table TA1a</t>
  </si>
  <si>
    <t>Scheme pays LTA</t>
  </si>
  <si>
    <t>Factors to calculate reduction to pension for LTA charges for retirements not on grounds of ill health, STPS</t>
  </si>
  <si>
    <t>0-610</t>
  </si>
  <si>
    <t>Table STPS_LTA_NH1</t>
  </si>
  <si>
    <t>Withdrawn</t>
  </si>
  <si>
    <t>Factors to calculate reduction to pension for LTA charges for retirements on grounds of ill health, STPS</t>
  </si>
  <si>
    <t>0-611</t>
  </si>
  <si>
    <t>Table STPS_LTA_IH1</t>
  </si>
  <si>
    <t>Factors to calculate reduction to pension for LTA charges for retirements not on grounds of ill health, STSS</t>
  </si>
  <si>
    <t>0-612</t>
  </si>
  <si>
    <t>Table STSS_LTA_NH1</t>
  </si>
  <si>
    <t>Factors to calculate reduction to pension for LTA charges for retirements on grounds of ill health, STSS</t>
  </si>
  <si>
    <t>1-613</t>
  </si>
  <si>
    <t>Table STSS_LTA_IH1</t>
  </si>
  <si>
    <t>Added pension</t>
  </si>
  <si>
    <t>Lump sum elections - single premium per £250 AP at date of election, £ - NPA 65, STSS and STPS</t>
  </si>
  <si>
    <t>Age when notice of election given</t>
  </si>
  <si>
    <t>0-702</t>
  </si>
  <si>
    <t>Table APS65</t>
  </si>
  <si>
    <t>Lump sum elections - single premium per £250 AP at date of election, £ - NPA 66, STPS</t>
  </si>
  <si>
    <t>0-703</t>
  </si>
  <si>
    <t>Table APS66</t>
  </si>
  <si>
    <t>Lump sum elections - single premium per £250 AP at date of election, £ - NPA 67, STPS</t>
  </si>
  <si>
    <t>0-704</t>
  </si>
  <si>
    <t>Table APS67</t>
  </si>
  <si>
    <t>Lump sum elections - single premium per £250 AP at date of election, £ - NPA 68, STPS</t>
  </si>
  <si>
    <t>0-705</t>
  </si>
  <si>
    <t>Table APS68</t>
  </si>
  <si>
    <t>Regular contribution elections made on or after 1 April 2011 - monthly contribution to purchase £250 of AP at date of election, £ - Personal benefits, NPA 60, STSS</t>
  </si>
  <si>
    <t>1-706</t>
  </si>
  <si>
    <t>APC60</t>
  </si>
  <si>
    <t>Regular contribution elections made on or after 1 April 2011 - monthly contribution to purchase £250 of AP at date of election, £ - Personal and dependant's benefits, NPA 60, STSS</t>
  </si>
  <si>
    <t>1-707</t>
  </si>
  <si>
    <t>APC60D</t>
  </si>
  <si>
    <t>Regular contribution elections made on or after 1 April 2011 - monthly contribution to purchase £250 of AP at date of election, £ - Personal benefits, NPA 65, STSS and STPS</t>
  </si>
  <si>
    <t>0-708</t>
  </si>
  <si>
    <t>APC65</t>
  </si>
  <si>
    <t>Regular contribution elections made on or after 1 April 2011 - monthly contribution to purchase £250 of AP at date of election, £ - Personal and dependant's benefits, NPA 65, STSS and STPS</t>
  </si>
  <si>
    <t>0-709</t>
  </si>
  <si>
    <t>APC65D</t>
  </si>
  <si>
    <t>Regular contribution elections made on or after 1 April 2011 - monthly contribution to purchase £250 of AP at date of election, £ - Personal benefits, NPA 66, STPS</t>
  </si>
  <si>
    <t>0-710</t>
  </si>
  <si>
    <t>APC66</t>
  </si>
  <si>
    <t>Regular contribution elections made on or after 1 April 2011 - monthly contribution to purchase £250 of AP at date of election, £ - Personal and dependant's benefits, NPA 66, STPS</t>
  </si>
  <si>
    <t>0-711</t>
  </si>
  <si>
    <t>APC66D</t>
  </si>
  <si>
    <t>Regular contribution elections made on or after 1 April 2011 - monthly contribution to purchase £250 of AP at date of election, £ - Personal benefits, NPA 67, STPS</t>
  </si>
  <si>
    <t>0-712</t>
  </si>
  <si>
    <t>APC67</t>
  </si>
  <si>
    <t>Regular contribution elections made on or after 1 April 2011 - monthly contribution to purchase £250 of AP at date of election, £ - Personal and dependant's benefits, NPA 67, STPS</t>
  </si>
  <si>
    <t>0-713</t>
  </si>
  <si>
    <t>APC67D</t>
  </si>
  <si>
    <t>Regular contribution elections made on or after 1 April 2011 - monthly contribution to purchase £250 of AP at date of election, £ - Personal benefits, NPA 68, STPS</t>
  </si>
  <si>
    <t>0-714</t>
  </si>
  <si>
    <t>APC68</t>
  </si>
  <si>
    <t>Regular contribution elections made on or after 1 April 2011 - monthly contribution to purchase £250 of AP at date of election, £ - Personal and dependant's benefits, NPA 68, STPS</t>
  </si>
  <si>
    <t>0-715</t>
  </si>
  <si>
    <t>APC68D</t>
  </si>
  <si>
    <t>Regular contribution elections made before 1 April 2011 - monthly contribution to purchase £250 of AP at date of election, £ - Personal benefits, NPA 60, STSS</t>
  </si>
  <si>
    <t>1-716</t>
  </si>
  <si>
    <t>APR60</t>
  </si>
  <si>
    <t>Regular contribution elections made before 1 April 2011 - monthly contribution to purchase £250 of AP at date of election, £ - Personal and dependant's benefits, NPA 60, STSS</t>
  </si>
  <si>
    <t>1-717</t>
  </si>
  <si>
    <t>APR60D</t>
  </si>
  <si>
    <t>Regular contribution elections made before 1 April 2011 - monthly contribution to purchase £250 of AP at date of election, £ - Personal benefits, NPA 65, STSS</t>
  </si>
  <si>
    <t>1-718</t>
  </si>
  <si>
    <t>APR65</t>
  </si>
  <si>
    <t>Regular contribution elections made before 1 April 2011 - monthly contribution to purchase £250 of AP at date of election, £ - Personal and dependant's benefits, NPA 65, STSS</t>
  </si>
  <si>
    <t>1-719</t>
  </si>
  <si>
    <t>APR65D</t>
  </si>
  <si>
    <t>Factors for the purchase of outstanding amount by lump sum (election before 1 April 2011) - Single premium per £250 AP at date of election, £ - NPA 60, STSS</t>
  </si>
  <si>
    <t>1-720</t>
  </si>
  <si>
    <t>Table APSR60</t>
  </si>
  <si>
    <t>Factors for the purchase of outstanding amount by lump sum (election before 1 April 2011) - Single premium per £250 AP at date of election, £ - NPA 65, STSS</t>
  </si>
  <si>
    <t>1-721</t>
  </si>
  <si>
    <t>Table APSR65</t>
  </si>
  <si>
    <t>Buy out</t>
  </si>
  <si>
    <t>Factors for buying out the standard reduction for 1 year</t>
  </si>
  <si>
    <t>Age entered pensionable service in career average section</t>
  </si>
  <si>
    <t>0-722</t>
  </si>
  <si>
    <t>Table BO1</t>
  </si>
  <si>
    <t>Factors to determine buy-out value</t>
  </si>
  <si>
    <t>Number of years (ignoring part years) between Option purchase date and EPA</t>
  </si>
  <si>
    <t>0-723</t>
  </si>
  <si>
    <t>Table BO2</t>
  </si>
  <si>
    <t>Faster accrual</t>
  </si>
  <si>
    <t>Faster accrual - contribution factors for a faster accrual rate of 1/45, STPS - Percentage of pensionable earnings payable</t>
  </si>
  <si>
    <t>Age at date election takes effect</t>
  </si>
  <si>
    <t>0-724</t>
  </si>
  <si>
    <t>Table FA45</t>
  </si>
  <si>
    <t>Faster accrual - contribution factors for a faster accrual rate of 1/50, STPS - Percentage of pensionable earnings payable</t>
  </si>
  <si>
    <t>0-725</t>
  </si>
  <si>
    <t>Table FA50</t>
  </si>
  <si>
    <t>Faster accrual - contribution factors for a faster accrual rate of 1/55, STPS - Percentage of pensionable earnings payable</t>
  </si>
  <si>
    <t>0-726</t>
  </si>
  <si>
    <t>Table FA55</t>
  </si>
  <si>
    <t>Faster accrual value factors, STPS - Factor to determine faster accrual</t>
  </si>
  <si>
    <t>Number of years between age and expected NPA/buy-out retirement age</t>
  </si>
  <si>
    <t>0-727</t>
  </si>
  <si>
    <t>Table FAV1</t>
  </si>
  <si>
    <t>Additional Family Benefits</t>
  </si>
  <si>
    <t>Factors for calculating the cost of additional family benefits</t>
  </si>
  <si>
    <t>Male &amp; Female</t>
  </si>
  <si>
    <t>0-728</t>
  </si>
  <si>
    <t>Appendix A</t>
  </si>
  <si>
    <t>Buy-out</t>
  </si>
  <si>
    <t>Buy-out value factors - multiplier factor BO3</t>
  </si>
  <si>
    <t>x-729</t>
  </si>
  <si>
    <t>Table BO3</t>
  </si>
  <si>
    <t>Outstanding contributions in respect of past added years</t>
  </si>
  <si>
    <t>Capitalisation factors for Normal Health retirement, STSS</t>
  </si>
  <si>
    <t>Outstanding Contribution period (years)</t>
  </si>
  <si>
    <t>1-803</t>
  </si>
  <si>
    <t>Table OS_PAY_1</t>
  </si>
  <si>
    <t>Capitalisation factors for ill Health retirement, STSS</t>
  </si>
  <si>
    <t>Period of contributions outstanding from 60th birthday (in years) and Age (in years and months)</t>
  </si>
  <si>
    <t>1-804</t>
  </si>
  <si>
    <t>Table OS_PAY_2</t>
  </si>
  <si>
    <t>Capped Final Pensionable Salary</t>
  </si>
  <si>
    <t>Factors for capitalising the cost of the member's annual compensation (per £1pa of restored pension)</t>
  </si>
  <si>
    <t>0-805</t>
  </si>
  <si>
    <t>CSM1</t>
  </si>
  <si>
    <t>Factors for capitalising the cost of the contingent partner's long-term compensation (per £1pa of restored pension)</t>
  </si>
  <si>
    <t>0-806</t>
  </si>
  <si>
    <t>CSP1</t>
  </si>
  <si>
    <t>Final Salary &amp; Career Average</t>
  </si>
  <si>
    <t>Capitalisation</t>
  </si>
  <si>
    <t>Factors for capitalising the cost of member's annual compensation (per £1pa of additional pension ) STSS</t>
  </si>
  <si>
    <t>1-808</t>
  </si>
  <si>
    <t>Table 701</t>
  </si>
  <si>
    <t>Factors for capitalising the cost of the contingent partner's long-term compensation (per £1pa of additional pension ) STSS</t>
  </si>
  <si>
    <t>1-809</t>
  </si>
  <si>
    <t>Table 711</t>
  </si>
  <si>
    <t>TPS 2015</t>
  </si>
  <si>
    <t>Other</t>
  </si>
  <si>
    <t>Faster accrual factor</t>
  </si>
  <si>
    <t>Age at last birthday</t>
  </si>
  <si>
    <t>x-810</t>
  </si>
  <si>
    <t>FAF</t>
  </si>
  <si>
    <t>Data Item</t>
  </si>
  <si>
    <t>Factor Table Information</t>
  </si>
  <si>
    <t>Client</t>
  </si>
  <si>
    <t>Section Number</t>
  </si>
  <si>
    <t>Table Reference</t>
  </si>
  <si>
    <t>Related Factor Table Reference</t>
  </si>
  <si>
    <t>Assumption Set</t>
  </si>
  <si>
    <t>Age</t>
  </si>
  <si>
    <t>Reduction to be applied to Club TV in - Males</t>
  </si>
  <si>
    <t>Reduction to be applied to Club TV in - Females</t>
  </si>
  <si>
    <t>Refer to GAD</t>
  </si>
  <si>
    <t>Gross pension of £1 pa</t>
  </si>
  <si>
    <t>Lump sum of £1</t>
  </si>
  <si>
    <t>Surviving partner's pension of £1 pa</t>
  </si>
  <si>
    <t>Deduction for NI modification of £1 pa</t>
  </si>
  <si>
    <t>Years/Months Early</t>
  </si>
  <si>
    <t>Member's pension of £1 pa</t>
  </si>
  <si>
    <t>Survivor's pension of £1 pa</t>
  </si>
  <si>
    <t>Deduction for GMP of £1 pa</t>
  </si>
  <si>
    <t>Age/Months</t>
  </si>
  <si>
    <t xml:space="preserve">These factors are based on the policy intent and are to be used in line with the STPS late retirement factor guidance (draft) dated 10 February 2022. </t>
  </si>
  <si>
    <t>We understand that the scheme rules are to be updated in due course to reflect the policy intent.</t>
  </si>
  <si>
    <t>Years/Months Late</t>
  </si>
  <si>
    <t>GMP test factor</t>
  </si>
  <si>
    <t>Value</t>
  </si>
  <si>
    <t xml:space="preserve">Factor </t>
  </si>
  <si>
    <t>Factor</t>
  </si>
  <si>
    <t>Annual allowance debit factor per £1 of pension pa</t>
  </si>
  <si>
    <t>Annual allowance debit factor per £1 of lump sum</t>
  </si>
  <si>
    <t>Personal</t>
  </si>
  <si>
    <t>Personal and dependant's</t>
  </si>
  <si>
    <t>Factor for buying out the standard reduction for 1 year (percentage of pensionable earnings) (F^BO)</t>
  </si>
  <si>
    <t>Years between age entered pensionable service in STPS and buy out retirement age</t>
  </si>
  <si>
    <t>Factor to determine buy-out value (F^s)</t>
  </si>
  <si>
    <t>Faster accrual Factor (FA)</t>
  </si>
  <si>
    <t>Additional buy-out factor, per year being bought out (BO)</t>
  </si>
  <si>
    <t>Factor to determine faster accrual value (F^y) - faster accrual rate chosen - 1/45</t>
  </si>
  <si>
    <t>Factor to determine faster accrual value (F^y) - faster accrual rate chosen - 1/50</t>
  </si>
  <si>
    <t>Factor to determine faster accrual value (F^y) - faster accrual rate chosen - 1/55</t>
  </si>
  <si>
    <t>Sex of Member</t>
  </si>
  <si>
    <t>Multiplier factor</t>
  </si>
  <si>
    <t>all ages</t>
  </si>
  <si>
    <t>Years Early</t>
  </si>
  <si>
    <t>PAY capitalisation factor</t>
  </si>
  <si>
    <t>30/0</t>
  </si>
  <si>
    <t>30/1</t>
  </si>
  <si>
    <t>30/2</t>
  </si>
  <si>
    <t>30/3</t>
  </si>
  <si>
    <t>30/4</t>
  </si>
  <si>
    <t>30/5</t>
  </si>
  <si>
    <t>30/6</t>
  </si>
  <si>
    <t>30/7</t>
  </si>
  <si>
    <t>30/8</t>
  </si>
  <si>
    <t>30/9</t>
  </si>
  <si>
    <t>30/10</t>
  </si>
  <si>
    <t>30/11</t>
  </si>
  <si>
    <t>31/0</t>
  </si>
  <si>
    <t>31/1</t>
  </si>
  <si>
    <t>31/2</t>
  </si>
  <si>
    <t>31/3</t>
  </si>
  <si>
    <t>31/4</t>
  </si>
  <si>
    <t>31/5</t>
  </si>
  <si>
    <t>31/6</t>
  </si>
  <si>
    <t>31/7</t>
  </si>
  <si>
    <t>31/8</t>
  </si>
  <si>
    <t>31/9</t>
  </si>
  <si>
    <t>31/10</t>
  </si>
  <si>
    <t>31/11</t>
  </si>
  <si>
    <t>32/0</t>
  </si>
  <si>
    <t>32/1</t>
  </si>
  <si>
    <t>32/2</t>
  </si>
  <si>
    <t>32/3</t>
  </si>
  <si>
    <t>32/4</t>
  </si>
  <si>
    <t>32/5</t>
  </si>
  <si>
    <t>32/6</t>
  </si>
  <si>
    <t>32/7</t>
  </si>
  <si>
    <t>32/8</t>
  </si>
  <si>
    <t>32/9</t>
  </si>
  <si>
    <t>32/10</t>
  </si>
  <si>
    <t>32/11</t>
  </si>
  <si>
    <t>33/0</t>
  </si>
  <si>
    <t>33/1</t>
  </si>
  <si>
    <t>33/2</t>
  </si>
  <si>
    <t>33/3</t>
  </si>
  <si>
    <t>33/4</t>
  </si>
  <si>
    <t>33/5</t>
  </si>
  <si>
    <t>33/6</t>
  </si>
  <si>
    <t>33/7</t>
  </si>
  <si>
    <t>33/8</t>
  </si>
  <si>
    <t>33/9</t>
  </si>
  <si>
    <t>33/10</t>
  </si>
  <si>
    <t>33/11</t>
  </si>
  <si>
    <t>34/0</t>
  </si>
  <si>
    <t>34/1</t>
  </si>
  <si>
    <t>34/2</t>
  </si>
  <si>
    <t>34/3</t>
  </si>
  <si>
    <t>34/4</t>
  </si>
  <si>
    <t>34/5</t>
  </si>
  <si>
    <t>34/6</t>
  </si>
  <si>
    <t>34/7</t>
  </si>
  <si>
    <t>34/8</t>
  </si>
  <si>
    <t>34/9</t>
  </si>
  <si>
    <t>34/10</t>
  </si>
  <si>
    <t>34/11</t>
  </si>
  <si>
    <t>35/0</t>
  </si>
  <si>
    <t>35/1</t>
  </si>
  <si>
    <t>35/2</t>
  </si>
  <si>
    <t>35/3</t>
  </si>
  <si>
    <t>35/4</t>
  </si>
  <si>
    <t>35/5</t>
  </si>
  <si>
    <t>35/6</t>
  </si>
  <si>
    <t>35/7</t>
  </si>
  <si>
    <t>35/8</t>
  </si>
  <si>
    <t>35/9</t>
  </si>
  <si>
    <t>35/10</t>
  </si>
  <si>
    <t>35/11</t>
  </si>
  <si>
    <t>36/0</t>
  </si>
  <si>
    <t>36/1</t>
  </si>
  <si>
    <t>36/2</t>
  </si>
  <si>
    <t>36/3</t>
  </si>
  <si>
    <t>36/4</t>
  </si>
  <si>
    <t>36/5</t>
  </si>
  <si>
    <t>36/6</t>
  </si>
  <si>
    <t>36/7</t>
  </si>
  <si>
    <t>36/8</t>
  </si>
  <si>
    <t>36/9</t>
  </si>
  <si>
    <t>36/10</t>
  </si>
  <si>
    <t>36/11</t>
  </si>
  <si>
    <t>37/0</t>
  </si>
  <si>
    <t>37/1</t>
  </si>
  <si>
    <t>37/2</t>
  </si>
  <si>
    <t>37/3</t>
  </si>
  <si>
    <t>37/4</t>
  </si>
  <si>
    <t>37/5</t>
  </si>
  <si>
    <t>37/6</t>
  </si>
  <si>
    <t>37/7</t>
  </si>
  <si>
    <t>37/8</t>
  </si>
  <si>
    <t>37/9</t>
  </si>
  <si>
    <t>37/10</t>
  </si>
  <si>
    <t>37/11</t>
  </si>
  <si>
    <t>38/0</t>
  </si>
  <si>
    <t>38/1</t>
  </si>
  <si>
    <t>38/2</t>
  </si>
  <si>
    <t>38/3</t>
  </si>
  <si>
    <t>38/4</t>
  </si>
  <si>
    <t>38/5</t>
  </si>
  <si>
    <t>38/6</t>
  </si>
  <si>
    <t>38/7</t>
  </si>
  <si>
    <t>38/8</t>
  </si>
  <si>
    <t>38/9</t>
  </si>
  <si>
    <t>38/10</t>
  </si>
  <si>
    <t>38/11</t>
  </si>
  <si>
    <t>39/0</t>
  </si>
  <si>
    <t>39/1</t>
  </si>
  <si>
    <t>39/2</t>
  </si>
  <si>
    <t>39/3</t>
  </si>
  <si>
    <t>39/4</t>
  </si>
  <si>
    <t>39/5</t>
  </si>
  <si>
    <t>39/6</t>
  </si>
  <si>
    <t>39/7</t>
  </si>
  <si>
    <t>39/8</t>
  </si>
  <si>
    <t>39/9</t>
  </si>
  <si>
    <t>39/10</t>
  </si>
  <si>
    <t>39/11</t>
  </si>
  <si>
    <t>40/0</t>
  </si>
  <si>
    <t>40/1</t>
  </si>
  <si>
    <t>40/2</t>
  </si>
  <si>
    <t>40/3</t>
  </si>
  <si>
    <t>40/4</t>
  </si>
  <si>
    <t>40/5</t>
  </si>
  <si>
    <t>40/6</t>
  </si>
  <si>
    <t>40/7</t>
  </si>
  <si>
    <t>40/8</t>
  </si>
  <si>
    <t>40/9</t>
  </si>
  <si>
    <t>40/10</t>
  </si>
  <si>
    <t>40/11</t>
  </si>
  <si>
    <t>41/0</t>
  </si>
  <si>
    <t>41/1</t>
  </si>
  <si>
    <t>41/2</t>
  </si>
  <si>
    <t>41/3</t>
  </si>
  <si>
    <t>41/4</t>
  </si>
  <si>
    <t>41/5</t>
  </si>
  <si>
    <t>41/6</t>
  </si>
  <si>
    <t>41/7</t>
  </si>
  <si>
    <t>41/8</t>
  </si>
  <si>
    <t>41/9</t>
  </si>
  <si>
    <t>41/10</t>
  </si>
  <si>
    <t>41/11</t>
  </si>
  <si>
    <t>42/0</t>
  </si>
  <si>
    <t>42/1</t>
  </si>
  <si>
    <t>42/2</t>
  </si>
  <si>
    <t>42/3</t>
  </si>
  <si>
    <t>42/4</t>
  </si>
  <si>
    <t>42/5</t>
  </si>
  <si>
    <t>42/6</t>
  </si>
  <si>
    <t>42/7</t>
  </si>
  <si>
    <t>42/8</t>
  </si>
  <si>
    <t>42/9</t>
  </si>
  <si>
    <t>42/10</t>
  </si>
  <si>
    <t>42/11</t>
  </si>
  <si>
    <t>43/0</t>
  </si>
  <si>
    <t>43/1</t>
  </si>
  <si>
    <t>43/2</t>
  </si>
  <si>
    <t>43/3</t>
  </si>
  <si>
    <t>43/4</t>
  </si>
  <si>
    <t>43/5</t>
  </si>
  <si>
    <t>43/6</t>
  </si>
  <si>
    <t>43/7</t>
  </si>
  <si>
    <t>43/8</t>
  </si>
  <si>
    <t>43/9</t>
  </si>
  <si>
    <t>43/10</t>
  </si>
  <si>
    <t>43/11</t>
  </si>
  <si>
    <t>44/0</t>
  </si>
  <si>
    <t>44/1</t>
  </si>
  <si>
    <t>44/2</t>
  </si>
  <si>
    <t>44/3</t>
  </si>
  <si>
    <t>44/4</t>
  </si>
  <si>
    <t>44/5</t>
  </si>
  <si>
    <t>44/6</t>
  </si>
  <si>
    <t>44/7</t>
  </si>
  <si>
    <t>44/8</t>
  </si>
  <si>
    <t>44/9</t>
  </si>
  <si>
    <t>44/10</t>
  </si>
  <si>
    <t>44/11</t>
  </si>
  <si>
    <t>45/0</t>
  </si>
  <si>
    <t>45/1</t>
  </si>
  <si>
    <t>45/2</t>
  </si>
  <si>
    <t>45/3</t>
  </si>
  <si>
    <t>45/4</t>
  </si>
  <si>
    <t>45/5</t>
  </si>
  <si>
    <t>45/6</t>
  </si>
  <si>
    <t>45/7</t>
  </si>
  <si>
    <t>45/8</t>
  </si>
  <si>
    <t>45/9</t>
  </si>
  <si>
    <t>45/10</t>
  </si>
  <si>
    <t>45/11</t>
  </si>
  <si>
    <t>46/0</t>
  </si>
  <si>
    <t>46/1</t>
  </si>
  <si>
    <t>46/2</t>
  </si>
  <si>
    <t>46/3</t>
  </si>
  <si>
    <t>46/4</t>
  </si>
  <si>
    <t>46/5</t>
  </si>
  <si>
    <t>46/6</t>
  </si>
  <si>
    <t>46/7</t>
  </si>
  <si>
    <t>46/8</t>
  </si>
  <si>
    <t>46/9</t>
  </si>
  <si>
    <t>46/10</t>
  </si>
  <si>
    <t>46/11</t>
  </si>
  <si>
    <t>47/0</t>
  </si>
  <si>
    <t>47/1</t>
  </si>
  <si>
    <t>47/2</t>
  </si>
  <si>
    <t>47/3</t>
  </si>
  <si>
    <t>47/4</t>
  </si>
  <si>
    <t>47/5</t>
  </si>
  <si>
    <t>47/6</t>
  </si>
  <si>
    <t>47/7</t>
  </si>
  <si>
    <t>47/8</t>
  </si>
  <si>
    <t>47/9</t>
  </si>
  <si>
    <t>47/10</t>
  </si>
  <si>
    <t>47/11</t>
  </si>
  <si>
    <t>48/0</t>
  </si>
  <si>
    <t>48/1</t>
  </si>
  <si>
    <t>48/2</t>
  </si>
  <si>
    <t>48/3</t>
  </si>
  <si>
    <t>48/4</t>
  </si>
  <si>
    <t>48/5</t>
  </si>
  <si>
    <t>48/6</t>
  </si>
  <si>
    <t>48/7</t>
  </si>
  <si>
    <t>48/8</t>
  </si>
  <si>
    <t>48/9</t>
  </si>
  <si>
    <t>48/10</t>
  </si>
  <si>
    <t>48/11</t>
  </si>
  <si>
    <t>49/0</t>
  </si>
  <si>
    <t>49/1</t>
  </si>
  <si>
    <t>49/2</t>
  </si>
  <si>
    <t>49/3</t>
  </si>
  <si>
    <t>49/4</t>
  </si>
  <si>
    <t>49/5</t>
  </si>
  <si>
    <t>49/6</t>
  </si>
  <si>
    <t>49/7</t>
  </si>
  <si>
    <t>49/8</t>
  </si>
  <si>
    <t>49/9</t>
  </si>
  <si>
    <t>49/10</t>
  </si>
  <si>
    <t>49/11</t>
  </si>
  <si>
    <t>50/0</t>
  </si>
  <si>
    <t>50/1</t>
  </si>
  <si>
    <t>50/2</t>
  </si>
  <si>
    <t>50/3</t>
  </si>
  <si>
    <t>50/4</t>
  </si>
  <si>
    <t>50/5</t>
  </si>
  <si>
    <t>50/6</t>
  </si>
  <si>
    <t>50/7</t>
  </si>
  <si>
    <t>50/8</t>
  </si>
  <si>
    <t>50/9</t>
  </si>
  <si>
    <t>50/10</t>
  </si>
  <si>
    <t>50/11</t>
  </si>
  <si>
    <t>51/0</t>
  </si>
  <si>
    <t>51/1</t>
  </si>
  <si>
    <t>51/2</t>
  </si>
  <si>
    <t>51/3</t>
  </si>
  <si>
    <t>51/4</t>
  </si>
  <si>
    <t>51/5</t>
  </si>
  <si>
    <t>51/6</t>
  </si>
  <si>
    <t>51/7</t>
  </si>
  <si>
    <t>51/8</t>
  </si>
  <si>
    <t>51/9</t>
  </si>
  <si>
    <t>51/10</t>
  </si>
  <si>
    <t>51/11</t>
  </si>
  <si>
    <t>52/0</t>
  </si>
  <si>
    <t>52/1</t>
  </si>
  <si>
    <t>52/2</t>
  </si>
  <si>
    <t>52/3</t>
  </si>
  <si>
    <t>52/4</t>
  </si>
  <si>
    <t>52/5</t>
  </si>
  <si>
    <t>52/6</t>
  </si>
  <si>
    <t>52/7</t>
  </si>
  <si>
    <t>52/8</t>
  </si>
  <si>
    <t>52/9</t>
  </si>
  <si>
    <t>52/10</t>
  </si>
  <si>
    <t>52/11</t>
  </si>
  <si>
    <t>53/0</t>
  </si>
  <si>
    <t>53/1</t>
  </si>
  <si>
    <t>53/2</t>
  </si>
  <si>
    <t>53/3</t>
  </si>
  <si>
    <t>53/4</t>
  </si>
  <si>
    <t>53/5</t>
  </si>
  <si>
    <t>53/6</t>
  </si>
  <si>
    <t>53/7</t>
  </si>
  <si>
    <t>53/8</t>
  </si>
  <si>
    <t>53/9</t>
  </si>
  <si>
    <t>53/10</t>
  </si>
  <si>
    <t>53/11</t>
  </si>
  <si>
    <t>54/0</t>
  </si>
  <si>
    <t>54/1</t>
  </si>
  <si>
    <t>54/2</t>
  </si>
  <si>
    <t>54/3</t>
  </si>
  <si>
    <t>54/4</t>
  </si>
  <si>
    <t>54/5</t>
  </si>
  <si>
    <t>54/6</t>
  </si>
  <si>
    <t>54/7</t>
  </si>
  <si>
    <t>54/8</t>
  </si>
  <si>
    <t>54/9</t>
  </si>
  <si>
    <t>54/10</t>
  </si>
  <si>
    <t>54/11</t>
  </si>
  <si>
    <t>55/0</t>
  </si>
  <si>
    <t>55/1</t>
  </si>
  <si>
    <t>55/2</t>
  </si>
  <si>
    <t>55/3</t>
  </si>
  <si>
    <t>55/4</t>
  </si>
  <si>
    <t>55/5</t>
  </si>
  <si>
    <t>55/6</t>
  </si>
  <si>
    <t>55/7</t>
  </si>
  <si>
    <t>55/8</t>
  </si>
  <si>
    <t>55/9</t>
  </si>
  <si>
    <t>55/10</t>
  </si>
  <si>
    <t>55/11</t>
  </si>
  <si>
    <t>56/0</t>
  </si>
  <si>
    <t>56/1</t>
  </si>
  <si>
    <t>56/2</t>
  </si>
  <si>
    <t>56/3</t>
  </si>
  <si>
    <t>56/4</t>
  </si>
  <si>
    <t>56/5</t>
  </si>
  <si>
    <t>56/6</t>
  </si>
  <si>
    <t>56/7</t>
  </si>
  <si>
    <t>56/8</t>
  </si>
  <si>
    <t>56/9</t>
  </si>
  <si>
    <t>56/10</t>
  </si>
  <si>
    <t>56/11</t>
  </si>
  <si>
    <t>57/0</t>
  </si>
  <si>
    <t>57/1</t>
  </si>
  <si>
    <t>57/2</t>
  </si>
  <si>
    <t>57/3</t>
  </si>
  <si>
    <t>57/4</t>
  </si>
  <si>
    <t>57/5</t>
  </si>
  <si>
    <t>57/6</t>
  </si>
  <si>
    <t>57/7</t>
  </si>
  <si>
    <t>57/8</t>
  </si>
  <si>
    <t>57/9</t>
  </si>
  <si>
    <t>57/10</t>
  </si>
  <si>
    <t>57/11</t>
  </si>
  <si>
    <t>58/0</t>
  </si>
  <si>
    <t>58/1</t>
  </si>
  <si>
    <t>58/2</t>
  </si>
  <si>
    <t>58/3</t>
  </si>
  <si>
    <t>58/4</t>
  </si>
  <si>
    <t>58/5</t>
  </si>
  <si>
    <t>58/6</t>
  </si>
  <si>
    <t>58/7</t>
  </si>
  <si>
    <t>58/8</t>
  </si>
  <si>
    <t>58/9</t>
  </si>
  <si>
    <t>58/10</t>
  </si>
  <si>
    <t>58/11</t>
  </si>
  <si>
    <t>59/0</t>
  </si>
  <si>
    <t>59/1</t>
  </si>
  <si>
    <t>59/2</t>
  </si>
  <si>
    <t>59/3</t>
  </si>
  <si>
    <t>59/4</t>
  </si>
  <si>
    <t>59/5</t>
  </si>
  <si>
    <t>59/6</t>
  </si>
  <si>
    <t>59/7</t>
  </si>
  <si>
    <t>59/8</t>
  </si>
  <si>
    <t>59/9</t>
  </si>
  <si>
    <t>59/10</t>
  </si>
  <si>
    <t>59/11</t>
  </si>
  <si>
    <t>Faster Accrual Factor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</si>
</sst>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0.000"/>
    <numFmt numFmtId="165" formatCode="0.0"/>
    <numFmt numFmtId="166" formatCode="#,###"/>
    <numFmt numFmtId="167" formatCode="###.00"/>
    <numFmt numFmtId="168" formatCode="0.0000"/>
  </numFmts>
  <fonts count="35">
    <font>
      <sz val="10"/>
      <name val="Arial"/>
      <family val="2"/>
    </font>
    <font>
      <sz val="11"/>
      <color theme="1"/>
      <name val="Arial"/>
      <family val="2"/>
      <scheme val="minor"/>
    </font>
    <font>
      <b/>
      <sz val="12"/>
      <name val="Arial"/>
      <family val="2"/>
    </font>
    <font>
      <sz val="12"/>
      <color theme="8"/>
      <name val="Arial"/>
      <family val="2"/>
    </font>
    <font>
      <sz val="12"/>
      <color rgb="FF000000"/>
      <name val="Arial"/>
      <family val="2"/>
    </font>
    <font>
      <b/>
      <sz val="12"/>
      <color rgb="FF000000"/>
      <name val="Arial"/>
      <family val="2"/>
    </font>
    <font>
      <sz val="12"/>
      <color theme="9"/>
      <name val="Arial"/>
      <family val="2"/>
    </font>
    <font>
      <sz val="10"/>
      <name val="Arial"/>
      <family val="2"/>
    </font>
    <font>
      <b/>
      <sz val="11"/>
      <color rgb="FFFA7D00"/>
      <name val="Arial"/>
      <family val="2"/>
      <scheme val="minor"/>
    </font>
    <font>
      <i/>
      <sz val="11"/>
      <color rgb="FF7F7F7F"/>
      <name val="Arial"/>
      <family val="2"/>
      <scheme val="minor"/>
    </font>
    <font>
      <sz val="11"/>
      <color theme="9" tint="0.39994506668294322"/>
      <name val="Arial"/>
      <family val="2"/>
      <scheme val="minor"/>
    </font>
    <font>
      <sz val="10"/>
      <color theme="0"/>
      <name val="Arial"/>
      <family val="2"/>
    </font>
    <font>
      <sz val="18"/>
      <color theme="3"/>
      <name val="Arial"/>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b/>
      <sz val="12"/>
      <color rgb="FF3F3F3F"/>
      <name val="Arial"/>
      <family val="2"/>
    </font>
    <font>
      <sz val="12"/>
      <color rgb="FFFA7D00"/>
      <name val="Arial"/>
      <family val="2"/>
    </font>
    <font>
      <b/>
      <sz val="12"/>
      <color theme="0"/>
      <name val="Arial"/>
      <family val="2"/>
    </font>
    <font>
      <sz val="12"/>
      <color rgb="FFFF0000"/>
      <name val="Arial"/>
      <family val="2"/>
    </font>
    <font>
      <b/>
      <sz val="12"/>
      <color theme="1"/>
      <name val="Arial"/>
      <family val="2"/>
    </font>
    <font>
      <sz val="12"/>
      <color theme="7"/>
      <name val="Arial"/>
      <family val="2"/>
    </font>
    <font>
      <sz val="12"/>
      <color theme="6"/>
      <name val="Arial"/>
      <family val="2"/>
    </font>
    <font>
      <u/>
      <sz val="10"/>
      <color theme="10"/>
      <name val="Arial"/>
      <family val="2"/>
    </font>
    <font>
      <sz val="12"/>
      <color theme="3"/>
      <name val="Arial"/>
      <family val="2"/>
    </font>
    <font>
      <b/>
      <sz val="16"/>
      <color rgb="FF000000"/>
      <name val="Arial"/>
      <family val="2"/>
    </font>
    <font>
      <b/>
      <sz val="12"/>
      <color rgb="FF00635B"/>
      <name val="Arial"/>
      <family val="2"/>
    </font>
    <font>
      <u/>
      <sz val="10"/>
      <color rgb="FF0070C0"/>
      <name val="Arial"/>
      <family val="2"/>
    </font>
    <font>
      <b/>
      <sz val="10"/>
      <name val="Arial"/>
      <family val="2"/>
    </font>
    <font>
      <b/>
      <sz val="10"/>
      <color rgb="FF000000"/>
      <name val="Arial"/>
      <family val="2"/>
    </font>
    <font>
      <sz val="10"/>
      <color rgb="FF000000"/>
      <name val="Arial"/>
      <family val="2"/>
    </font>
    <font>
      <sz val="12"/>
      <color rgb="FF808080"/>
      <name val="Arial"/>
      <family val="2"/>
    </font>
    <font>
      <sz val="8"/>
      <name val="Arial"/>
      <family val="2"/>
    </font>
  </fonts>
  <fills count="17">
    <fill>
      <patternFill patternType="none"/>
    </fill>
    <fill>
      <patternFill patternType="gray125"/>
    </fill>
    <fill>
      <patternFill patternType="solid">
        <fgColor theme="9"/>
        <bgColor indexed="64"/>
      </patternFill>
    </fill>
    <fill>
      <patternFill patternType="solid">
        <fgColor theme="8" tint="0.59999389629810485"/>
        <bgColor indexed="64"/>
      </patternFill>
    </fill>
    <fill>
      <patternFill patternType="solid">
        <fgColor theme="4" tint="0.499984740745262"/>
        <bgColor indexed="64"/>
      </patternFill>
    </fill>
    <fill>
      <patternFill patternType="solid">
        <fgColor rgb="FFF2F2F2"/>
      </patternFill>
    </fill>
    <fill>
      <patternFill patternType="solid">
        <fgColor theme="4" tint="0.79998168889431442"/>
        <bgColor indexed="65"/>
      </patternFill>
    </fill>
    <fill>
      <patternFill patternType="solid">
        <fgColor theme="4" tint="0.59999389629810485"/>
        <bgColor indexed="65"/>
      </patternFill>
    </fill>
    <fill>
      <patternFill patternType="solid">
        <fgColor rgb="FFC6EFCE"/>
      </patternFill>
    </fill>
    <fill>
      <patternFill patternType="solid">
        <fgColor rgb="FFFFC7CE"/>
      </patternFill>
    </fill>
    <fill>
      <patternFill patternType="solid">
        <fgColor rgb="FFA5A5A5"/>
      </patternFill>
    </fill>
    <fill>
      <patternFill patternType="solid">
        <fgColor theme="2" tint="0.59999389629810485"/>
        <bgColor indexed="64"/>
      </patternFill>
    </fill>
    <fill>
      <patternFill patternType="solid">
        <fgColor theme="4" tint="0.59999389629810485"/>
        <bgColor indexed="64"/>
      </patternFill>
    </fill>
    <fill>
      <patternFill patternType="solid">
        <fgColor rgb="FFE3E3E3"/>
        <bgColor rgb="FF000000"/>
      </patternFill>
    </fill>
    <fill>
      <patternFill patternType="solid">
        <fgColor rgb="FFF7F7F7"/>
        <bgColor rgb="FF000000"/>
      </patternFill>
    </fill>
    <fill>
      <patternFill patternType="solid">
        <fgColor rgb="FFD9D9D9"/>
        <bgColor rgb="FF000000"/>
      </patternFill>
    </fill>
    <fill>
      <patternFill patternType="solid">
        <fgColor rgb="FFEDEDED"/>
        <bgColor rgb="FF000000"/>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4">
    <xf numFmtId="0" fontId="0" fillId="0" borderId="0" applyNumberFormat="0" applyFill="0" applyBorder="0" applyAlignment="0" applyProtection="0"/>
    <xf numFmtId="0" fontId="8" fillId="5" borderId="2" applyNumberFormat="0" applyAlignment="0" applyProtection="0"/>
    <xf numFmtId="0" fontId="9" fillId="0" borderId="0" applyNumberFormat="0" applyFill="0" applyBorder="0" applyAlignment="0" applyProtection="0"/>
    <xf numFmtId="0" fontId="1" fillId="6" borderId="0" applyNumberFormat="0" applyBorder="0" applyAlignment="0" applyProtection="0"/>
    <xf numFmtId="0" fontId="1" fillId="7" borderId="0" applyNumberFormat="0" applyBorder="0" applyAlignment="0" applyProtection="0"/>
    <xf numFmtId="9" fontId="7" fillId="0" borderId="0" applyFont="0" applyFill="0" applyBorder="0" applyAlignment="0" applyProtection="0"/>
    <xf numFmtId="0" fontId="10" fillId="0" borderId="2" applyNumberFormat="0" applyAlignment="0" applyProtection="0"/>
    <xf numFmtId="0" fontId="11" fillId="2" borderId="3" applyNumberFormat="0" applyAlignment="0" applyProtection="0"/>
    <xf numFmtId="0" fontId="12" fillId="0" borderId="0" applyNumberFormat="0" applyFill="0" applyBorder="0" applyAlignment="0" applyProtection="0"/>
    <xf numFmtId="0" fontId="13" fillId="0" borderId="4" applyNumberFormat="0" applyFill="0" applyAlignment="0" applyProtection="0"/>
    <xf numFmtId="0" fontId="14" fillId="0" borderId="5" applyNumberFormat="0" applyFill="0" applyAlignment="0" applyProtection="0"/>
    <xf numFmtId="0" fontId="15" fillId="0" borderId="6" applyNumberFormat="0" applyFill="0" applyAlignment="0" applyProtection="0"/>
    <xf numFmtId="0" fontId="15" fillId="0" borderId="0" applyNumberFormat="0" applyFill="0" applyBorder="0" applyAlignment="0" applyProtection="0"/>
    <xf numFmtId="0" fontId="16" fillId="8" borderId="0" applyNumberFormat="0" applyBorder="0" applyAlignment="0" applyProtection="0"/>
    <xf numFmtId="0" fontId="17" fillId="9" borderId="0" applyNumberFormat="0" applyBorder="0" applyAlignment="0" applyProtection="0"/>
    <xf numFmtId="0" fontId="7" fillId="0" borderId="0"/>
    <xf numFmtId="0" fontId="18" fillId="5" borderId="7" applyNumberFormat="0" applyAlignment="0" applyProtection="0"/>
    <xf numFmtId="0" fontId="19" fillId="0" borderId="8" applyNumberFormat="0" applyFill="0" applyAlignment="0" applyProtection="0"/>
    <xf numFmtId="0" fontId="20" fillId="10" borderId="9" applyNumberFormat="0" applyAlignment="0" applyProtection="0"/>
    <xf numFmtId="0" fontId="21" fillId="0" borderId="0" applyNumberFormat="0" applyFill="0" applyBorder="0" applyAlignment="0" applyProtection="0"/>
    <xf numFmtId="0" fontId="22" fillId="0" borderId="10" applyNumberFormat="0" applyFill="0" applyAlignment="0" applyProtection="0"/>
    <xf numFmtId="0" fontId="4" fillId="0" borderId="1">
      <alignment horizontal="left" vertical="top" wrapText="1"/>
    </xf>
    <xf numFmtId="0" fontId="6" fillId="0" borderId="1">
      <alignment horizontal="left" vertical="top" wrapText="1"/>
    </xf>
    <xf numFmtId="0" fontId="24" fillId="0" borderId="1">
      <alignment horizontal="left" vertical="top" wrapText="1"/>
    </xf>
    <xf numFmtId="0" fontId="26" fillId="0" borderId="1">
      <alignment horizontal="left" vertical="top" wrapText="1"/>
    </xf>
    <xf numFmtId="0" fontId="3" fillId="0" borderId="1">
      <alignment horizontal="left" vertical="top" wrapText="1"/>
    </xf>
    <xf numFmtId="0" fontId="2" fillId="4" borderId="1">
      <alignment horizontal="left" vertical="top" wrapText="1"/>
    </xf>
    <xf numFmtId="0" fontId="22" fillId="0" borderId="1">
      <alignment horizontal="left" vertical="top" wrapText="1"/>
    </xf>
    <xf numFmtId="0" fontId="23" fillId="0" borderId="1">
      <alignment horizontal="left" vertical="top" wrapText="1"/>
    </xf>
    <xf numFmtId="0" fontId="25" fillId="0" borderId="0" applyNumberFormat="0" applyFill="0" applyBorder="0" applyAlignment="0" applyProtection="0"/>
    <xf numFmtId="0" fontId="29" fillId="0" borderId="0" applyNumberFormat="0" applyFill="0" applyBorder="0" applyAlignment="0" applyProtection="0"/>
    <xf numFmtId="0" fontId="7" fillId="0" borderId="0"/>
    <xf numFmtId="9" fontId="7" fillId="0" borderId="0" applyFont="0" applyFill="0" applyBorder="0" applyAlignment="0" applyProtection="0"/>
    <xf numFmtId="9" fontId="7" fillId="0" borderId="0" applyFont="0" applyFill="0" applyBorder="0" applyAlignment="0" applyProtection="0"/>
  </cellStyleXfs>
  <cellXfs count="99">
    <xf numFmtId="0" fontId="0" fillId="0" borderId="0" xfId="0"/>
    <xf numFmtId="0" fontId="4" fillId="0" borderId="0" xfId="0" applyFont="1"/>
    <xf numFmtId="0" fontId="27" fillId="0" borderId="0" xfId="0" applyFont="1"/>
    <xf numFmtId="0" fontId="28" fillId="0" borderId="0" xfId="0" applyFont="1"/>
    <xf numFmtId="0" fontId="4" fillId="0" borderId="0" xfId="0" applyFont="1" applyAlignment="1">
      <alignment wrapText="1"/>
    </xf>
    <xf numFmtId="0" fontId="28" fillId="0" borderId="0" xfId="0" applyFont="1" applyAlignment="1">
      <alignment wrapText="1"/>
    </xf>
    <xf numFmtId="0" fontId="5" fillId="0" borderId="0" xfId="0" applyFont="1" applyAlignment="1">
      <alignment wrapText="1"/>
    </xf>
    <xf numFmtId="0" fontId="4" fillId="0" borderId="14" xfId="0" applyFont="1" applyBorder="1"/>
    <xf numFmtId="0" fontId="4" fillId="0" borderId="12" xfId="0" applyFont="1" applyBorder="1"/>
    <xf numFmtId="0" fontId="4" fillId="0" borderId="12" xfId="0" applyFont="1" applyBorder="1" applyAlignment="1">
      <alignment wrapText="1"/>
    </xf>
    <xf numFmtId="0" fontId="4" fillId="0" borderId="16" xfId="0" applyFont="1" applyBorder="1" applyAlignment="1">
      <alignment wrapText="1"/>
    </xf>
    <xf numFmtId="0" fontId="27" fillId="0" borderId="0" xfId="0" applyFont="1" applyAlignment="1">
      <alignment horizontal="left" indent="1"/>
    </xf>
    <xf numFmtId="0" fontId="4" fillId="0" borderId="0" xfId="0" applyFont="1" applyAlignment="1">
      <alignment horizontal="left" indent="1"/>
    </xf>
    <xf numFmtId="0" fontId="5" fillId="0" borderId="0" xfId="0" applyFont="1" applyAlignment="1">
      <alignment horizontal="left" indent="1"/>
    </xf>
    <xf numFmtId="0" fontId="4" fillId="11" borderId="0" xfId="0" applyFont="1" applyFill="1" applyAlignment="1">
      <alignment horizontal="left" indent="1"/>
    </xf>
    <xf numFmtId="0" fontId="4" fillId="12" borderId="0" xfId="0" applyFont="1" applyFill="1" applyAlignment="1">
      <alignment horizontal="left" indent="1"/>
    </xf>
    <xf numFmtId="0" fontId="4" fillId="3" borderId="0" xfId="0" applyFont="1" applyFill="1" applyAlignment="1">
      <alignment horizontal="left" indent="1"/>
    </xf>
    <xf numFmtId="0" fontId="5" fillId="0" borderId="13" xfId="0" applyFont="1" applyBorder="1" applyAlignment="1">
      <alignment horizontal="left" indent="1"/>
    </xf>
    <xf numFmtId="0" fontId="4" fillId="0" borderId="11" xfId="0" applyFont="1" applyBorder="1" applyAlignment="1">
      <alignment horizontal="left" indent="1"/>
    </xf>
    <xf numFmtId="0" fontId="4" fillId="0" borderId="15" xfId="0" applyFont="1" applyBorder="1" applyAlignment="1">
      <alignment horizontal="left" indent="1"/>
    </xf>
    <xf numFmtId="0" fontId="27" fillId="0" borderId="0" xfId="0" applyFont="1" applyAlignment="1"/>
    <xf numFmtId="0" fontId="4" fillId="0" borderId="0" xfId="0" applyFont="1" applyAlignment="1"/>
    <xf numFmtId="0" fontId="28" fillId="0" borderId="0" xfId="0" applyFont="1" applyAlignment="1"/>
    <xf numFmtId="0" fontId="29" fillId="0" borderId="0" xfId="30"/>
    <xf numFmtId="0" fontId="0" fillId="0" borderId="0" xfId="0" applyAlignment="1">
      <alignment wrapText="1"/>
    </xf>
    <xf numFmtId="0" fontId="5" fillId="0" borderId="0" xfId="0" applyFont="1" applyAlignment="1"/>
    <xf numFmtId="0" fontId="5" fillId="0" borderId="0" xfId="0" applyFont="1" applyBorder="1" applyAlignment="1">
      <alignment horizontal="left" indent="1"/>
    </xf>
    <xf numFmtId="0" fontId="4" fillId="0" borderId="0" xfId="0" applyFont="1" applyBorder="1"/>
    <xf numFmtId="0" fontId="4" fillId="0" borderId="0" xfId="0" applyFont="1" applyBorder="1" applyAlignment="1">
      <alignment horizontal="left" indent="1"/>
    </xf>
    <xf numFmtId="0" fontId="4" fillId="0" borderId="0" xfId="0" applyFont="1" applyBorder="1" applyAlignment="1">
      <alignment wrapText="1"/>
    </xf>
    <xf numFmtId="0" fontId="5" fillId="0" borderId="0" xfId="0" applyFont="1"/>
    <xf numFmtId="14" fontId="4" fillId="0" borderId="0" xfId="0" applyNumberFormat="1" applyFont="1"/>
    <xf numFmtId="0" fontId="32" fillId="0" borderId="0" xfId="0" applyFont="1"/>
    <xf numFmtId="14" fontId="32" fillId="0" borderId="0" xfId="0" applyNumberFormat="1" applyFont="1"/>
    <xf numFmtId="0" fontId="30" fillId="0" borderId="0" xfId="0" applyFont="1"/>
    <xf numFmtId="0" fontId="32" fillId="0" borderId="0" xfId="0" applyFont="1" applyAlignment="1">
      <alignment wrapText="1"/>
    </xf>
    <xf numFmtId="14" fontId="32" fillId="0" borderId="0" xfId="0" applyNumberFormat="1" applyFont="1" applyAlignment="1">
      <alignment wrapText="1"/>
    </xf>
    <xf numFmtId="0" fontId="31" fillId="0" borderId="0" xfId="0" applyFont="1" applyAlignment="1">
      <alignment wrapText="1"/>
    </xf>
    <xf numFmtId="0" fontId="32" fillId="0" borderId="0" xfId="0" applyFont="1" applyAlignment="1"/>
    <xf numFmtId="0" fontId="31" fillId="0" borderId="0" xfId="0" applyFont="1" applyAlignment="1"/>
    <xf numFmtId="1" fontId="31" fillId="0" borderId="0" xfId="31" applyNumberFormat="1" applyFont="1" applyAlignment="1">
      <alignment horizontal="center" vertical="center" wrapText="1"/>
    </xf>
    <xf numFmtId="0" fontId="31" fillId="16" borderId="0" xfId="0" applyFont="1" applyFill="1" applyAlignment="1">
      <alignment horizontal="center" vertical="center" wrapText="1"/>
    </xf>
    <xf numFmtId="0" fontId="32" fillId="0" borderId="0" xfId="0" applyFont="1" applyAlignment="1">
      <alignment horizontal="center" vertical="center"/>
    </xf>
    <xf numFmtId="164" fontId="32" fillId="0" borderId="0" xfId="0" applyNumberFormat="1" applyFont="1" applyAlignment="1">
      <alignment horizontal="center" vertical="center"/>
    </xf>
    <xf numFmtId="0" fontId="32" fillId="0" borderId="0" xfId="31" applyFont="1" applyAlignment="1">
      <alignment horizontal="center" vertical="center"/>
    </xf>
    <xf numFmtId="2" fontId="32" fillId="0" borderId="0" xfId="31" applyNumberFormat="1" applyFont="1" applyAlignment="1">
      <alignment horizontal="center" vertical="center"/>
    </xf>
    <xf numFmtId="1" fontId="31" fillId="0" borderId="0" xfId="0" applyNumberFormat="1" applyFont="1" applyAlignment="1">
      <alignment horizontal="center" vertical="center" wrapText="1"/>
    </xf>
    <xf numFmtId="2" fontId="32" fillId="0" borderId="0" xfId="0" applyNumberFormat="1" applyFont="1" applyAlignment="1">
      <alignment horizontal="center" vertical="center"/>
    </xf>
    <xf numFmtId="165" fontId="32" fillId="0" borderId="0" xfId="0" applyNumberFormat="1" applyFont="1" applyAlignment="1">
      <alignment horizontal="center" vertical="center"/>
    </xf>
    <xf numFmtId="166" fontId="32" fillId="0" borderId="0" xfId="0" applyNumberFormat="1" applyFont="1" applyAlignment="1">
      <alignment horizontal="center" vertical="center"/>
    </xf>
    <xf numFmtId="167" fontId="32" fillId="0" borderId="0" xfId="0" applyNumberFormat="1" applyFont="1" applyAlignment="1">
      <alignment horizontal="center" vertical="center"/>
    </xf>
    <xf numFmtId="164" fontId="32" fillId="0" borderId="0" xfId="31" applyNumberFormat="1" applyFont="1" applyAlignment="1">
      <alignment horizontal="center" vertical="center"/>
    </xf>
    <xf numFmtId="0" fontId="31" fillId="0" borderId="0" xfId="31" applyFont="1" applyAlignment="1">
      <alignment horizontal="center" vertical="center"/>
    </xf>
    <xf numFmtId="164" fontId="32" fillId="0" borderId="0" xfId="33" applyNumberFormat="1" applyFont="1" applyFill="1" applyAlignment="1">
      <alignment horizontal="center" vertical="center"/>
    </xf>
    <xf numFmtId="0" fontId="33" fillId="0" borderId="0" xfId="0" applyFont="1" applyFill="1" applyAlignment="1"/>
    <xf numFmtId="3" fontId="33" fillId="0" borderId="0" xfId="0" applyNumberFormat="1" applyFont="1" applyFill="1" applyAlignment="1"/>
    <xf numFmtId="22" fontId="33" fillId="0" borderId="0" xfId="0" applyNumberFormat="1" applyFont="1" applyFill="1" applyAlignment="1"/>
    <xf numFmtId="14" fontId="33" fillId="0" borderId="0" xfId="0" applyNumberFormat="1" applyFont="1" applyFill="1" applyAlignment="1"/>
    <xf numFmtId="0" fontId="5" fillId="0" borderId="0" xfId="0" applyFont="1" applyFill="1" applyAlignment="1"/>
    <xf numFmtId="0" fontId="4" fillId="0" borderId="0" xfId="0" applyFont="1" applyFill="1" applyAlignment="1"/>
    <xf numFmtId="0" fontId="4" fillId="0" borderId="0" xfId="0" applyFont="1" applyFill="1" applyAlignment="1">
      <alignment wrapText="1"/>
    </xf>
    <xf numFmtId="0" fontId="0" fillId="0" borderId="0" xfId="0" applyFill="1"/>
    <xf numFmtId="0" fontId="0" fillId="0" borderId="0" xfId="0" applyFill="1" applyAlignment="1">
      <alignment horizontal="centerContinuous" wrapText="1"/>
    </xf>
    <xf numFmtId="0" fontId="0" fillId="0" borderId="0" xfId="0" applyFill="1" applyAlignment="1">
      <alignment wrapText="1"/>
    </xf>
    <xf numFmtId="14" fontId="0" fillId="0" borderId="0" xfId="0" applyNumberFormat="1" applyFill="1" applyAlignment="1">
      <alignment horizontal="centerContinuous" wrapText="1"/>
    </xf>
    <xf numFmtId="17" fontId="0" fillId="0" borderId="0" xfId="0" applyNumberFormat="1" applyFill="1" applyAlignment="1">
      <alignment horizontal="centerContinuous" wrapText="1"/>
    </xf>
    <xf numFmtId="1" fontId="31" fillId="0" borderId="0" xfId="0" applyNumberFormat="1" applyFont="1" applyAlignment="1">
      <alignment horizontal="center" vertical="top" wrapText="1"/>
    </xf>
    <xf numFmtId="0" fontId="0" fillId="0" borderId="0" xfId="0" applyAlignment="1">
      <alignment horizontal="center"/>
    </xf>
    <xf numFmtId="0" fontId="32" fillId="0" borderId="0" xfId="0" applyFont="1" applyAlignment="1">
      <alignment horizontal="center"/>
    </xf>
    <xf numFmtId="2" fontId="32" fillId="0" borderId="0" xfId="0" applyNumberFormat="1" applyFont="1" applyAlignment="1">
      <alignment horizontal="center"/>
    </xf>
    <xf numFmtId="164" fontId="32" fillId="0" borderId="0" xfId="0" applyNumberFormat="1" applyFont="1" applyAlignment="1">
      <alignment horizontal="center"/>
    </xf>
    <xf numFmtId="1" fontId="31" fillId="0" borderId="0" xfId="31" applyNumberFormat="1" applyFont="1" applyAlignment="1">
      <alignment horizontal="center" vertical="top" wrapText="1"/>
    </xf>
    <xf numFmtId="0" fontId="32" fillId="0" borderId="0" xfId="31" applyFont="1" applyAlignment="1">
      <alignment horizontal="center"/>
    </xf>
    <xf numFmtId="0" fontId="31" fillId="15" borderId="0" xfId="0" applyFont="1" applyFill="1" applyAlignment="1">
      <alignment horizontal="center" vertical="top" wrapText="1"/>
    </xf>
    <xf numFmtId="0" fontId="31" fillId="16" borderId="0" xfId="0" applyFont="1" applyFill="1" applyAlignment="1">
      <alignment horizontal="center" vertical="top" wrapText="1"/>
    </xf>
    <xf numFmtId="0" fontId="32" fillId="13" borderId="0" xfId="0" applyFont="1" applyFill="1" applyAlignment="1">
      <alignment horizontal="center"/>
    </xf>
    <xf numFmtId="10" fontId="32" fillId="14" borderId="0" xfId="0" applyNumberFormat="1" applyFont="1" applyFill="1" applyAlignment="1">
      <alignment horizontal="center"/>
    </xf>
    <xf numFmtId="0" fontId="32" fillId="15" borderId="0" xfId="0" applyFont="1" applyFill="1" applyAlignment="1">
      <alignment horizontal="center"/>
    </xf>
    <xf numFmtId="10" fontId="32" fillId="16" borderId="0" xfId="0" applyNumberFormat="1" applyFont="1" applyFill="1" applyAlignment="1">
      <alignment horizontal="center"/>
    </xf>
    <xf numFmtId="168" fontId="32" fillId="0" borderId="0" xfId="31" applyNumberFormat="1" applyFont="1" applyAlignment="1">
      <alignment horizontal="center"/>
    </xf>
    <xf numFmtId="2" fontId="32" fillId="0" borderId="0" xfId="31" applyNumberFormat="1" applyFont="1" applyAlignment="1">
      <alignment horizontal="center"/>
    </xf>
    <xf numFmtId="164" fontId="32" fillId="0" borderId="0" xfId="31" applyNumberFormat="1" applyFont="1" applyAlignment="1">
      <alignment horizontal="center"/>
    </xf>
    <xf numFmtId="10" fontId="31" fillId="0" borderId="0" xfId="32" applyNumberFormat="1" applyFont="1" applyAlignment="1">
      <alignment horizontal="center" vertical="top" wrapText="1"/>
    </xf>
    <xf numFmtId="1" fontId="32" fillId="0" borderId="0" xfId="31" applyNumberFormat="1" applyFont="1" applyAlignment="1">
      <alignment horizontal="center" vertical="top" wrapText="1"/>
    </xf>
    <xf numFmtId="2" fontId="32" fillId="0" borderId="0" xfId="32" applyNumberFormat="1" applyFont="1" applyAlignment="1">
      <alignment horizontal="center" vertical="top" wrapText="1"/>
    </xf>
    <xf numFmtId="164" fontId="32" fillId="0" borderId="0" xfId="32" applyNumberFormat="1" applyFont="1" applyAlignment="1">
      <alignment horizontal="center" vertical="top" wrapText="1"/>
    </xf>
    <xf numFmtId="49" fontId="0" fillId="0" borderId="0" xfId="0" applyNumberFormat="1" applyFill="1" applyAlignment="1">
      <alignment horizontal="centerContinuous" wrapText="1"/>
    </xf>
    <xf numFmtId="0" fontId="0" fillId="0" borderId="0" xfId="31" applyFont="1"/>
    <xf numFmtId="0" fontId="30" fillId="0" borderId="0" xfId="31" applyFont="1"/>
    <xf numFmtId="0" fontId="29" fillId="0" borderId="0" xfId="30" applyAlignment="1">
      <alignment vertical="center" wrapText="1"/>
    </xf>
    <xf numFmtId="0" fontId="32" fillId="0" borderId="0" xfId="0" applyFont="1" applyAlignment="1">
      <alignment vertical="center" wrapText="1"/>
    </xf>
    <xf numFmtId="14" fontId="32" fillId="0" borderId="0" xfId="0" applyNumberFormat="1" applyFont="1" applyAlignment="1">
      <alignment vertical="center" wrapText="1"/>
    </xf>
    <xf numFmtId="0" fontId="32" fillId="0" borderId="0" xfId="0" applyFont="1" applyAlignment="1">
      <alignment horizontal="left" vertical="center" wrapText="1"/>
    </xf>
    <xf numFmtId="49" fontId="32" fillId="0" borderId="0" xfId="0" applyNumberFormat="1" applyFont="1" applyAlignment="1">
      <alignment vertical="center" wrapText="1"/>
    </xf>
    <xf numFmtId="0" fontId="29" fillId="0" borderId="0" xfId="30" applyFill="1" applyAlignment="1">
      <alignment vertical="center" wrapText="1"/>
    </xf>
    <xf numFmtId="0" fontId="32" fillId="0" borderId="0" xfId="0" applyFont="1" applyFill="1" applyBorder="1" applyAlignment="1">
      <alignment vertical="center" wrapText="1"/>
    </xf>
    <xf numFmtId="0" fontId="32" fillId="0" borderId="0" xfId="0" applyFont="1" applyFill="1" applyBorder="1" applyAlignment="1">
      <alignment horizontal="left" vertical="center" wrapText="1"/>
    </xf>
    <xf numFmtId="0" fontId="32" fillId="0" borderId="0" xfId="0" applyFont="1" applyFill="1"/>
    <xf numFmtId="14" fontId="4" fillId="0" borderId="0" xfId="0" applyNumberFormat="1" applyFont="1" applyFill="1" applyAlignment="1"/>
  </cellXfs>
  <cellStyles count="34">
    <cellStyle name="20% - Accent1" xfId="3" builtinId="30" customBuiltin="1"/>
    <cellStyle name="40% - Accent1" xfId="4" builtinId="31" customBuiltin="1"/>
    <cellStyle name="Assumptions" xfId="23" xr:uid="{893E497A-DC6D-432A-A7A6-F6AB189BB4F4}"/>
    <cellStyle name="Bad" xfId="14" builtinId="27" hidden="1"/>
    <cellStyle name="Calculation" xfId="1" builtinId="22" hidden="1" customBuiltin="1"/>
    <cellStyle name="Calculations" xfId="21" xr:uid="{56A1E66B-F870-4EF8-812E-25E3107A35F9}"/>
    <cellStyle name="Check Cell" xfId="18" builtinId="23" hidden="1"/>
    <cellStyle name="Checks" xfId="22" xr:uid="{962DF45F-6D61-46AF-BE3D-3A0189E23C07}"/>
    <cellStyle name="Explanatory Text" xfId="2" builtinId="53" hidden="1" customBuiltin="1"/>
    <cellStyle name="Good" xfId="13" builtinId="26" hidden="1"/>
    <cellStyle name="Heading 1" xfId="9" builtinId="16" hidden="1"/>
    <cellStyle name="Heading 2" xfId="10" builtinId="17" hidden="1"/>
    <cellStyle name="Heading 3" xfId="11" builtinId="18" hidden="1"/>
    <cellStyle name="Heading 4" xfId="12" builtinId="19" hidden="1"/>
    <cellStyle name="Hyperlink" xfId="29" builtinId="8" hidden="1"/>
    <cellStyle name="Hyperlink" xfId="30" builtinId="8" customBuiltin="1"/>
    <cellStyle name="Input" xfId="6" builtinId="20" hidden="1" customBuiltin="1"/>
    <cellStyle name="Input data" xfId="25" xr:uid="{403A6885-1FBC-477A-BDC5-D7AD98168C11}"/>
    <cellStyle name="Link from this workbook" xfId="24" xr:uid="{FDEF4AB4-BE14-4858-AAA2-060E5BDE7BD4}"/>
    <cellStyle name="Linked Cell" xfId="17" builtinId="24" hidden="1"/>
    <cellStyle name="Links to other workbook" xfId="28" xr:uid="{AC05BC44-E4DD-4F93-BBCA-A10B5F8F7968}"/>
    <cellStyle name="Neutral" xfId="15" builtinId="28" hidden="1" customBuiltin="1"/>
    <cellStyle name="Normal" xfId="0" builtinId="0" customBuiltin="1"/>
    <cellStyle name="Normal 2 2" xfId="31" xr:uid="{7E787F67-9401-4DA5-B58B-ED8D384BCEFD}"/>
    <cellStyle name="Note" xfId="7" builtinId="10" hidden="1" customBuiltin="1"/>
    <cellStyle name="Output" xfId="16" builtinId="21" hidden="1"/>
    <cellStyle name="Per cent" xfId="5" builtinId="5" customBuiltin="1"/>
    <cellStyle name="Per cent 2" xfId="32" xr:uid="{BA73569F-6F01-488E-A46F-74B232EFE507}"/>
    <cellStyle name="Percent 2" xfId="33" xr:uid="{8B4E66E3-E99A-4377-BDC4-0BDE9FF57E2F}"/>
    <cellStyle name="Quoted in external advice" xfId="26" xr:uid="{C1EEB66F-F562-45FC-AE15-D444B015E489}"/>
    <cellStyle name="Result" xfId="27" xr:uid="{5369E0A0-2274-4945-8459-C9B57E2F6203}"/>
    <cellStyle name="Title" xfId="8" builtinId="15" hidden="1"/>
    <cellStyle name="Total" xfId="20" builtinId="25" hidden="1"/>
    <cellStyle name="Warning Text" xfId="19" builtinId="11" hidden="1"/>
  </cellStyles>
  <dxfs count="1518">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DCDCDC"/>
        </patternFill>
      </fill>
    </dxf>
    <dxf>
      <fill>
        <patternFill>
          <bgColor rgb="FFC0C0C0"/>
        </patternFill>
      </fill>
    </dxf>
    <dxf>
      <font>
        <b val="0"/>
        <i val="0"/>
        <strike val="0"/>
        <condense val="0"/>
        <extend val="0"/>
        <outline val="0"/>
        <shadow val="0"/>
        <u val="none"/>
        <vertAlign val="baseline"/>
        <sz val="10"/>
        <color rgb="FF000000"/>
        <name val="Arial"/>
        <family val="2"/>
        <scheme val="none"/>
      </font>
      <alignmen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69" formatCode="m/d/yyyy"/>
      <alignmen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69" formatCode="m/d/yyyy"/>
      <alignmen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7F7F7"/>
        </patternFill>
      </fill>
    </dxf>
    <dxf>
      <fill>
        <patternFill patternType="solid">
          <fgColor theme="9" tint="0.79995117038483843"/>
          <bgColor rgb="FFEDEDED"/>
        </patternFill>
      </fill>
    </dxf>
    <dxf>
      <font>
        <b/>
        <color theme="9" tint="-0.249977111117893"/>
      </font>
    </dxf>
    <dxf>
      <font>
        <b val="0"/>
        <i val="0"/>
        <color auto="1"/>
      </font>
      <border>
        <right/>
      </border>
    </dxf>
    <dxf>
      <font>
        <b/>
        <color theme="9" tint="-0.249977111117893"/>
      </font>
      <border>
        <top style="thin">
          <color theme="9"/>
        </top>
      </border>
    </dxf>
    <dxf>
      <font>
        <b/>
        <i val="0"/>
        <color auto="1"/>
      </font>
      <border>
        <top/>
        <bottom/>
        <horizontal/>
      </border>
    </dxf>
    <dxf>
      <font>
        <color auto="1"/>
      </font>
      <border>
        <top/>
        <bottom/>
        <horizontal/>
      </border>
    </dxf>
    <dxf>
      <fill>
        <patternFill patternType="solid">
          <fgColor theme="9" tint="0.79998168889431442"/>
          <bgColor theme="9" tint="0.79998168889431442"/>
        </patternFill>
      </fill>
    </dxf>
    <dxf>
      <font>
        <b/>
        <color theme="9" tint="-0.249977111117893"/>
      </font>
    </dxf>
    <dxf>
      <font>
        <b val="0"/>
        <i val="0"/>
        <color auto="1"/>
      </font>
      <border>
        <right/>
      </border>
    </dxf>
    <dxf>
      <font>
        <b/>
        <color theme="9" tint="-0.249977111117893"/>
      </font>
      <border>
        <top style="thin">
          <color theme="9"/>
        </top>
      </border>
    </dxf>
    <dxf>
      <font>
        <b/>
        <i val="0"/>
        <color auto="1"/>
      </font>
      <border>
        <top/>
        <bottom/>
        <horizontal/>
      </border>
    </dxf>
    <dxf>
      <font>
        <color auto="1"/>
      </font>
      <border>
        <top/>
        <bottom/>
        <horizontal/>
      </border>
    </dxf>
  </dxfs>
  <tableStyles count="3" defaultTableStyle="factors_info_tables" defaultPivotStyle="PivotStyleLight16">
    <tableStyle name="factors_info_tables" pivot="0" count="6" xr9:uid="{937D02E8-1A60-4466-B749-97D521449642}">
      <tableStyleElement type="wholeTable" dxfId="1517"/>
      <tableStyleElement type="headerRow" dxfId="1516"/>
      <tableStyleElement type="totalRow" dxfId="1515"/>
      <tableStyleElement type="firstColumn" dxfId="1514"/>
      <tableStyleElement type="lastColumn" dxfId="1513"/>
      <tableStyleElement type="firstRowStripe" dxfId="1512"/>
    </tableStyle>
    <tableStyle name="factors_info_tables 2" pivot="0" count="7" xr9:uid="{182B8181-0B2E-4350-B01B-E833BF454818}">
      <tableStyleElement type="wholeTable" dxfId="1511"/>
      <tableStyleElement type="headerRow" dxfId="1510"/>
      <tableStyleElement type="totalRow" dxfId="1509"/>
      <tableStyleElement type="firstColumn" dxfId="1508"/>
      <tableStyleElement type="lastColumn" dxfId="1507"/>
      <tableStyleElement type="firstRowStripe" dxfId="1506"/>
      <tableStyleElement type="secondRowStripe" dxfId="1505"/>
    </tableStyle>
    <tableStyle name="Invisible" pivot="0" table="0" count="0" xr9:uid="{BD2F45AD-E6B1-48A0-986E-B3CE47C48FF5}"/>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469"/>
      <rgbColor rgb="00808000"/>
      <rgbColor rgb="00800080"/>
      <rgbColor rgb="00008080"/>
      <rgbColor rgb="00C0C0C0"/>
      <rgbColor rgb="00808080"/>
      <rgbColor rgb="00CBCEA9"/>
      <rgbColor rgb="00B9CED0"/>
      <rgbColor rgb="00D6C5A3"/>
      <rgbColor rgb="00DAD1C7"/>
      <rgbColor rgb="00660066"/>
      <rgbColor rgb="00FF8080"/>
      <rgbColor rgb="000066CC"/>
      <rgbColor rgb="00CCCCFF"/>
      <rgbColor rgb="00A8AD70"/>
      <rgbColor rgb="008AADB0"/>
      <rgbColor rgb="00BA9E66"/>
      <rgbColor rgb="00C2B3A1"/>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8AADB0"/>
      <rgbColor rgb="00339966"/>
      <rgbColor rgb="00BA9E66"/>
      <rgbColor rgb="00C2B3A1"/>
      <rgbColor rgb="00A8AD70"/>
      <rgbColor rgb="00993366"/>
      <rgbColor rgb="009C1F2E"/>
      <rgbColor rgb="00333333"/>
    </indexedColors>
    <mruColors>
      <color rgb="FFF9F9FD"/>
      <color rgb="FF00212E"/>
      <color rgb="FF002B24"/>
      <color rgb="FFC5EFF7"/>
      <color rgb="FFFFFFFF"/>
      <color rgb="FF000000"/>
      <color rgb="FFEDD7EC"/>
      <color rgb="FFDCAFD8"/>
      <color rgb="FFCA87C5"/>
      <color rgb="FFCFE2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theme" Target="theme/theme1.xml"/><Relationship Id="rId128" Type="http://schemas.openxmlformats.org/officeDocument/2006/relationships/customXml" Target="../customXml/item2.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styles" Target="styles.xml"/><Relationship Id="rId129" Type="http://schemas.openxmlformats.org/officeDocument/2006/relationships/customXml" Target="../customXml/item3.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customXml" Target="../customXml/item4.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customXml" Target="../customXml/item1.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worksheet" Target="worksheets/sheet26.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867D1E3-03AB-4746-8B71-91C0E9F37CC6}" name="assumps_table" displayName="assumps_table" ref="A6:C36" totalsRowShown="0" headerRowDxfId="1468" dataDxfId="1467">
  <autoFilter ref="A6:C36" xr:uid="{5867D1E3-03AB-4746-8B71-91C0E9F37CC6}"/>
  <tableColumns count="3">
    <tableColumn id="1" xr3:uid="{A0123B3F-DD51-4E80-AF96-8EE75733E5DE}" name="Assumptions underlying factors" dataDxfId="1466"/>
    <tableColumn id="2" xr3:uid="{364EC9BF-E51C-4E91-BFDB-864F1F09D986}" name="2026 factor review set" dataDxfId="1465"/>
    <tableColumn id="3" xr3:uid="{5BB598A0-04CA-466B-B3CD-3613DDBE97F5}" name="2023 factor review set" dataDxfId="1464"/>
  </tableColumns>
  <tableStyleInfo name="factors_info_tables"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C0DB539-FF7D-4AE8-A136-71294137EDDD}" name="factor_list_table" displayName="factor_list_table" ref="A7:P123" totalsRowShown="0" headerRowDxfId="1463" dataDxfId="1462">
  <autoFilter ref="A7:P123" xr:uid="{3C0DB539-FF7D-4AE8-A136-71294137EDDD}"/>
  <tableColumns count="16">
    <tableColumn id="16" xr3:uid="{AD00A7A2-1E25-4CED-B71E-C04F52532AF9}" name="Link to Tables" dataDxfId="1461">
      <calculatedColumnFormula>HYPERLINK("#'x-" &amp; factor_list_table[[#This Row],[Series Number]] &amp; "'!A1", "x-" &amp; factor_list_table[[#This Row],[Series Number]])</calculatedColumnFormula>
    </tableColumn>
    <tableColumn id="1" xr3:uid="{31EF05DA-0C14-4B08-9BF5-EE7FBBB4706E}" name="Scheme" dataDxfId="1460"/>
    <tableColumn id="2" xr3:uid="{8F58F67B-E05E-4DB6-BF88-E92042A8F804}" name="Section" dataDxfId="1459"/>
    <tableColumn id="3" xr3:uid="{C0CC1951-45CA-47FA-980B-1AD23814E39F}" name="Factor Type" dataDxfId="1458"/>
    <tableColumn id="4" xr3:uid="{9F12BD33-F9DF-49F8-9914-453AC95DF880}" name="Description" dataDxfId="1457"/>
    <tableColumn id="5" xr3:uid="{26876318-934A-41B2-B629-0C93C4B8D47A}" name="Gender" dataDxfId="1456"/>
    <tableColumn id="6" xr3:uid="{D347DB19-8E22-4CF2-926B-735C5B28F5EB}" name="Factor Age/Period Definition" dataDxfId="1455"/>
    <tableColumn id="7" xr3:uid="{751250A1-458B-4196-8A5C-382ED39D5917}" name="Section Number (x)" dataDxfId="1454"/>
    <tableColumn id="8" xr3:uid="{07B464F6-6BE5-4432-B85B-EF35BE710CF8}" name="Series Number" dataDxfId="1453"/>
    <tableColumn id="9" xr3:uid="{E6205105-7908-4AAF-80B1-0CCFB94FF453}" name="Table Reference_x000a_(Section-Series Number)" dataDxfId="1452"/>
    <tableColumn id="10" xr3:uid="{179ECF6B-3231-4E3A-8DC5-94232DF189CF}" name="Table Reference in Guidance" dataDxfId="1451"/>
    <tableColumn id="11" xr3:uid="{5DF71A96-CC23-450E-A89E-249924BE2DF8}" name="Related Factor Guidance" dataDxfId="1450"/>
    <tableColumn id="12" xr3:uid="{4BE7D75B-29B3-4D4D-81BC-2D76080A84A0}" name="Date Factors Issued to Client" dataDxfId="1449"/>
    <tableColumn id="13" xr3:uid="{17725A31-2931-4C1D-A856-4290CBCE5D78}" name="Date Factors Implemented (if known)" dataDxfId="1448"/>
    <tableColumn id="14" xr3:uid="{C0DEF26D-D1B8-482B-B0F3-D897795941C7}" name="Factor Status" dataDxfId="1447"/>
    <tableColumn id="15" xr3:uid="{85E54397-0AFF-41E7-A379-C974577BD7C4}" name="Assumption set" dataDxfId="1446"/>
  </tableColumns>
  <tableStyleInfo name="factors_info_tables"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B1FA97E-0563-4532-873C-4AAEC7FEB1EA}" name="x_101_template_table_1" displayName="x_101_template_table_1" ref="A6:B21" totalsRowShown="0" headerRowDxfId="1437" dataDxfId="1436">
  <autoFilter ref="A6:B21" xr:uid="{C725761B-DC0A-4807-ABBB-1B10DF3821F0}">
    <filterColumn colId="0" hiddenButton="1"/>
    <filterColumn colId="1" hiddenButton="1"/>
  </autoFilter>
  <tableColumns count="2">
    <tableColumn id="1" xr3:uid="{0FDA5F2F-7A9E-4763-9AB3-7EB4D31B787C}" name="Data Item" dataDxfId="1435"/>
    <tableColumn id="2" xr3:uid="{964BE626-FA07-4BF3-94CB-DFBF7FFF9EB7}" name="Factor Table Information" dataDxfId="1434"/>
  </tableColumns>
  <tableStyleInfo name="factors_info_tables" showFirstColumn="1"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1882B59-4A7C-4FFD-8AB7-3342E64EC340}" name="x_202_template_table_1" displayName="x_202_template_table_1" ref="A6:B21" totalsRowShown="0" headerRowDxfId="1425" dataDxfId="1424">
  <autoFilter ref="A6:B21" xr:uid="{C725761B-DC0A-4807-ABBB-1B10DF3821F0}">
    <filterColumn colId="0" hiddenButton="1"/>
    <filterColumn colId="1" hiddenButton="1"/>
  </autoFilter>
  <tableColumns count="2">
    <tableColumn id="1" xr3:uid="{E7FF0CC7-F5A7-4513-A2A7-AA90670D8AEC}" name="Data Item" dataDxfId="1423"/>
    <tableColumn id="2" xr3:uid="{57597229-6E01-4AF2-9892-043983379517}" name="Factor Table Information" dataDxfId="1422"/>
  </tableColumns>
  <tableStyleInfo name="factors_info_tables" showFirstColumn="1"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ADAD1389-65C3-45B8-8547-1E7ECB1DAE61}" name="x_203_template_table_1" displayName="x_203_template_table_1" ref="A6:B21" totalsRowShown="0" headerRowDxfId="1411" dataDxfId="1410">
  <autoFilter ref="A6:B21" xr:uid="{C725761B-DC0A-4807-ABBB-1B10DF3821F0}">
    <filterColumn colId="0" hiddenButton="1"/>
    <filterColumn colId="1" hiddenButton="1"/>
  </autoFilter>
  <tableColumns count="2">
    <tableColumn id="1" xr3:uid="{A92305D9-E8AD-489A-8534-BF9D3264967F}" name="Data Item" dataDxfId="1409"/>
    <tableColumn id="2" xr3:uid="{6F11D0E9-2239-430E-B397-617AA1ECA965}" name="Factor Table Information" dataDxfId="1408"/>
  </tableColumns>
  <tableStyleInfo name="factors_info_tables" showFirstColumn="1"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59B68D0-7FFA-4EEA-A035-5D9E1BF3272D}" name="x_204_template_table_1" displayName="x_204_template_table_1" ref="A6:B21" totalsRowShown="0" headerRowDxfId="1397" dataDxfId="1396">
  <autoFilter ref="A6:B21" xr:uid="{C725761B-DC0A-4807-ABBB-1B10DF3821F0}">
    <filterColumn colId="0" hiddenButton="1"/>
    <filterColumn colId="1" hiddenButton="1"/>
  </autoFilter>
  <tableColumns count="2">
    <tableColumn id="1" xr3:uid="{40637CBB-9603-483B-8270-1FB830890694}" name="Data Item" dataDxfId="1395"/>
    <tableColumn id="2" xr3:uid="{050F7CC0-CBB8-46D5-99AB-3BDDA997BBF4}" name="Factor Table Information" dataDxfId="1394"/>
  </tableColumns>
  <tableStyleInfo name="factors_info_tables" showFirstColumn="1"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7A46D79F-5940-426A-BADC-74F7D613A3CA}" name="x_205_template_table_1" displayName="x_205_template_table_1" ref="A6:B21" totalsRowShown="0" headerRowDxfId="1383" dataDxfId="1382">
  <autoFilter ref="A6:B21" xr:uid="{C725761B-DC0A-4807-ABBB-1B10DF3821F0}">
    <filterColumn colId="0" hiddenButton="1"/>
    <filterColumn colId="1" hiddenButton="1"/>
  </autoFilter>
  <tableColumns count="2">
    <tableColumn id="1" xr3:uid="{8A442C01-7D91-4588-9FC6-F0B378F65383}" name="Data Item" dataDxfId="1381"/>
    <tableColumn id="2" xr3:uid="{2C43989E-6EBD-4CB3-8BFE-2C890F6B03E8}" name="Factor Table Information" dataDxfId="1380"/>
  </tableColumns>
  <tableStyleInfo name="factors_info_tables" showFirstColumn="1"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9EEBB47-2D32-4D04-B1C6-C634696B6FE6}" name="x_206_template_table_1" displayName="x_206_template_table_1" ref="A6:B21" totalsRowShown="0" headerRowDxfId="1369" dataDxfId="1368">
  <autoFilter ref="A6:B21" xr:uid="{C725761B-DC0A-4807-ABBB-1B10DF3821F0}">
    <filterColumn colId="0" hiddenButton="1"/>
    <filterColumn colId="1" hiddenButton="1"/>
  </autoFilter>
  <tableColumns count="2">
    <tableColumn id="1" xr3:uid="{D048DFE5-D3E2-4AD3-9D12-F40A1DC28B35}" name="Data Item" dataDxfId="1367"/>
    <tableColumn id="2" xr3:uid="{BD9959BC-72FF-4237-B68F-0C1D3EEA0EA3}" name="Factor Table Information" dataDxfId="1366"/>
  </tableColumns>
  <tableStyleInfo name="factors_info_tables" showFirstColumn="1"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59552486-F06B-4376-9743-B99669AC3ABB}" name="x_207_template_table_1" displayName="x_207_template_table_1" ref="A6:B21" totalsRowShown="0" headerRowDxfId="1355" dataDxfId="1354">
  <autoFilter ref="A6:B21" xr:uid="{C725761B-DC0A-4807-ABBB-1B10DF3821F0}">
    <filterColumn colId="0" hiddenButton="1"/>
    <filterColumn colId="1" hiddenButton="1"/>
  </autoFilter>
  <tableColumns count="2">
    <tableColumn id="1" xr3:uid="{F2656EE3-EA44-4403-ADE5-9BE4FDFB13E7}" name="Data Item" dataDxfId="1353"/>
    <tableColumn id="2" xr3:uid="{6874B9A9-21DB-41E2-84C1-D7FCD21EF6FA}" name="Factor Table Information" dataDxfId="1352"/>
  </tableColumns>
  <tableStyleInfo name="factors_info_tables" showFirstColumn="1"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F3CE4C39-CA08-473D-866C-BD81BD5AD9D7}" name="x_208_template_table_1" displayName="x_208_template_table_1" ref="A6:B21" totalsRowShown="0" headerRowDxfId="1341" dataDxfId="1340">
  <autoFilter ref="A6:B21" xr:uid="{C725761B-DC0A-4807-ABBB-1B10DF3821F0}">
    <filterColumn colId="0" hiddenButton="1"/>
    <filterColumn colId="1" hiddenButton="1"/>
  </autoFilter>
  <tableColumns count="2">
    <tableColumn id="1" xr3:uid="{27E84A54-FC64-4C5C-B679-76A8D542B5C0}" name="Data Item" dataDxfId="1339"/>
    <tableColumn id="2" xr3:uid="{9D40CD73-4E7D-4A74-BD30-5BD26C8B2C30}" name="Factor Table Information" dataDxfId="1338"/>
  </tableColumns>
  <tableStyleInfo name="factors_info_tables" showFirstColumn="1"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D623ED05-C2C6-4D18-B284-565B24A468C9}" name="x_209_template_table_1" displayName="x_209_template_table_1" ref="A6:B21" totalsRowShown="0" headerRowDxfId="1327" dataDxfId="1326">
  <autoFilter ref="A6:B21" xr:uid="{C725761B-DC0A-4807-ABBB-1B10DF3821F0}">
    <filterColumn colId="0" hiddenButton="1"/>
    <filterColumn colId="1" hiddenButton="1"/>
  </autoFilter>
  <tableColumns count="2">
    <tableColumn id="1" xr3:uid="{F1DFAFF9-6593-40B8-BCEE-AF14BA6820F1}" name="Data Item" dataDxfId="1325"/>
    <tableColumn id="2" xr3:uid="{45AEA513-21F9-4517-9958-6D54098A6A47}" name="Factor Table Information" dataDxfId="1324"/>
  </tableColumns>
  <tableStyleInfo name="factors_info_tables" showFirstColumn="1"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55A0281C-11FF-4EE2-91E1-208F1D0C11FD}" name="x_210_template_table_1" displayName="x_210_template_table_1" ref="A6:B21" totalsRowShown="0" headerRowDxfId="1313" dataDxfId="1312">
  <autoFilter ref="A6:B21" xr:uid="{C725761B-DC0A-4807-ABBB-1B10DF3821F0}">
    <filterColumn colId="0" hiddenButton="1"/>
    <filterColumn colId="1" hiddenButton="1"/>
  </autoFilter>
  <tableColumns count="2">
    <tableColumn id="1" xr3:uid="{54DEB374-6FB7-424A-8918-9615D15BBFAC}" name="Data Item" dataDxfId="1311"/>
    <tableColumn id="2" xr3:uid="{2F6F4589-AAD9-499A-BFDF-A0E83C18DA0A}" name="Factor Table Information" dataDxfId="1310"/>
  </tableColumns>
  <tableStyleInfo name="factors_info_tables" showFirstColumn="1"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373E6558-85D2-46FE-BCC3-65781D0CE8FF}" name="x_211_template_table_1" displayName="x_211_template_table_1" ref="A6:B21" totalsRowShown="0" headerRowDxfId="1299" dataDxfId="1298">
  <autoFilter ref="A6:B21" xr:uid="{C725761B-DC0A-4807-ABBB-1B10DF3821F0}">
    <filterColumn colId="0" hiddenButton="1"/>
    <filterColumn colId="1" hiddenButton="1"/>
  </autoFilter>
  <tableColumns count="2">
    <tableColumn id="1" xr3:uid="{A0785C7A-5BF6-4DF3-8C52-A00291D41927}" name="Data Item" dataDxfId="1297"/>
    <tableColumn id="2" xr3:uid="{12CEDE00-46F0-4B16-86E7-E12725687CCE}" name="Factor Table Information" dataDxfId="1296"/>
  </tableColumns>
  <tableStyleInfo name="factors_info_tables" showFirstColumn="1"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D751B235-61FA-4A5E-ACA8-F422449DFE4D}" name="x_212_template_table_1" displayName="x_212_template_table_1" ref="A6:B21" totalsRowShown="0" headerRowDxfId="1285" dataDxfId="1284">
  <autoFilter ref="A6:B21" xr:uid="{C725761B-DC0A-4807-ABBB-1B10DF3821F0}">
    <filterColumn colId="0" hiddenButton="1"/>
    <filterColumn colId="1" hiddenButton="1"/>
  </autoFilter>
  <tableColumns count="2">
    <tableColumn id="1" xr3:uid="{57890CCB-C001-4A45-8A44-A8BC747B40DF}" name="Data Item" dataDxfId="1283"/>
    <tableColumn id="2" xr3:uid="{7FD4A5A7-7E40-4081-899B-5EC3A17B05D5}" name="Factor Table Information" dataDxfId="1282"/>
  </tableColumns>
  <tableStyleInfo name="factors_info_tables" showFirstColumn="1"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E9DAFA69-60BA-4764-831B-3B5A6C08526D}" name="x_213_template_table_1" displayName="x_213_template_table_1" ref="A6:B21" totalsRowShown="0" headerRowDxfId="1271" dataDxfId="1270">
  <autoFilter ref="A6:B21" xr:uid="{C725761B-DC0A-4807-ABBB-1B10DF3821F0}">
    <filterColumn colId="0" hiddenButton="1"/>
    <filterColumn colId="1" hiddenButton="1"/>
  </autoFilter>
  <tableColumns count="2">
    <tableColumn id="1" xr3:uid="{D800502D-E4EA-49A4-A6DD-0CFF6F9A2D19}" name="Data Item" dataDxfId="1269"/>
    <tableColumn id="2" xr3:uid="{EA985CAE-A07B-4FE2-A47C-2F6CE9882907}" name="Factor Table Information" dataDxfId="1268"/>
  </tableColumns>
  <tableStyleInfo name="factors_info_tables" showFirstColumn="1"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2C3C8430-0705-443C-AF9D-A593CD6793E9}" name="x_214_template_table_1" displayName="x_214_template_table_1" ref="A6:B21" totalsRowShown="0" headerRowDxfId="1257" dataDxfId="1256">
  <autoFilter ref="A6:B21" xr:uid="{C725761B-DC0A-4807-ABBB-1B10DF3821F0}">
    <filterColumn colId="0" hiddenButton="1"/>
    <filterColumn colId="1" hiddenButton="1"/>
  </autoFilter>
  <tableColumns count="2">
    <tableColumn id="1" xr3:uid="{ACAD3A63-EAF7-4A81-A92E-D80E6C703435}" name="Data Item" dataDxfId="1255"/>
    <tableColumn id="2" xr3:uid="{75CABBA5-0C54-47CC-967B-2F7798C08202}" name="Factor Table Information" dataDxfId="1254"/>
  </tableColumns>
  <tableStyleInfo name="factors_info_tables" showFirstColumn="1"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6AD74E9C-A63A-4017-ABD1-9BCE7106DB23}" name="x_215_template_table_1" displayName="x_215_template_table_1" ref="A6:B21" totalsRowShown="0" headerRowDxfId="1243" dataDxfId="1242">
  <autoFilter ref="A6:B21" xr:uid="{C725761B-DC0A-4807-ABBB-1B10DF3821F0}">
    <filterColumn colId="0" hiddenButton="1"/>
    <filterColumn colId="1" hiddenButton="1"/>
  </autoFilter>
  <tableColumns count="2">
    <tableColumn id="1" xr3:uid="{422D0C3F-B711-467E-BC46-932D17AE89C0}" name="Data Item" dataDxfId="1241"/>
    <tableColumn id="2" xr3:uid="{610A2BF1-F7CB-4C62-B212-D50FFBB6BCED}" name="Factor Table Information" dataDxfId="1240"/>
  </tableColumns>
  <tableStyleInfo name="factors_info_tables" showFirstColumn="1"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6CDFFE4D-287C-4C2C-9EF4-433918AFF7A2}" name="x_216_template_table_1" displayName="x_216_template_table_1" ref="A6:B21" totalsRowShown="0" headerRowDxfId="1229" dataDxfId="1228">
  <autoFilter ref="A6:B21" xr:uid="{C725761B-DC0A-4807-ABBB-1B10DF3821F0}">
    <filterColumn colId="0" hiddenButton="1"/>
    <filterColumn colId="1" hiddenButton="1"/>
  </autoFilter>
  <tableColumns count="2">
    <tableColumn id="1" xr3:uid="{5DCE91D8-3584-45C5-BAEC-5C1062268660}" name="Data Item" dataDxfId="1227"/>
    <tableColumn id="2" xr3:uid="{9F3D86E0-EB1C-431A-BBD5-4797A7DBFAC4}" name="Factor Table Information" dataDxfId="1226"/>
  </tableColumns>
  <tableStyleInfo name="factors_info_tables" showFirstColumn="1"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FC5E819D-830D-4564-A0E8-4E2461AA0745}" name="x_217_template_table_1" displayName="x_217_template_table_1" ref="A6:B21" totalsRowShown="0" headerRowDxfId="1215" dataDxfId="1214">
  <autoFilter ref="A6:B21" xr:uid="{C725761B-DC0A-4807-ABBB-1B10DF3821F0}">
    <filterColumn colId="0" hiddenButton="1"/>
    <filterColumn colId="1" hiddenButton="1"/>
  </autoFilter>
  <tableColumns count="2">
    <tableColumn id="1" xr3:uid="{DC86F815-82C2-4997-BD82-BE4EE7C5ED5A}" name="Data Item" dataDxfId="1213"/>
    <tableColumn id="2" xr3:uid="{B7A9A929-AF78-410A-BAA0-CB958FED4A54}" name="Factor Table Information" dataDxfId="1212"/>
  </tableColumns>
  <tableStyleInfo name="factors_info_tables" showFirstColumn="1"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20E8635B-AA76-40C1-A647-DB87E2C71E71}" name="x_218_template_table_1" displayName="x_218_template_table_1" ref="A6:B21" totalsRowShown="0" headerRowDxfId="1201" dataDxfId="1200">
  <autoFilter ref="A6:B21" xr:uid="{C725761B-DC0A-4807-ABBB-1B10DF3821F0}">
    <filterColumn colId="0" hiddenButton="1"/>
    <filterColumn colId="1" hiddenButton="1"/>
  </autoFilter>
  <tableColumns count="2">
    <tableColumn id="1" xr3:uid="{6D42F1E1-FAF1-4B52-9B44-8D76AFDE7521}" name="Data Item" dataDxfId="1199"/>
    <tableColumn id="2" xr3:uid="{B624862F-CB43-4A3C-92C9-D920006CD944}" name="Factor Table Information" dataDxfId="1198"/>
  </tableColumns>
  <tableStyleInfo name="factors_info_tables" showFirstColumn="1"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DCBF7A09-8177-4A06-84A8-53CCD921D7A9}" name="x_219_template_table_1" displayName="x_219_template_table_1" ref="A6:B21" totalsRowShown="0" headerRowDxfId="1187" dataDxfId="1186">
  <autoFilter ref="A6:B21" xr:uid="{C725761B-DC0A-4807-ABBB-1B10DF3821F0}">
    <filterColumn colId="0" hiddenButton="1"/>
    <filterColumn colId="1" hiddenButton="1"/>
  </autoFilter>
  <tableColumns count="2">
    <tableColumn id="1" xr3:uid="{4AB3BFFE-0FF7-441C-894E-4528CAFB32A5}" name="Data Item" dataDxfId="1185"/>
    <tableColumn id="2" xr3:uid="{E6244DCE-B9E6-4977-8B51-6356AA6B9015}" name="Factor Table Information" dataDxfId="1184"/>
  </tableColumns>
  <tableStyleInfo name="factors_info_tables" showFirstColumn="1"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C4AED1CC-10CF-447B-ACF9-CDD3B2E82A09}" name="x_220_template_table_1" displayName="x_220_template_table_1" ref="A6:B21" totalsRowShown="0" headerRowDxfId="1173" dataDxfId="1172">
  <autoFilter ref="A6:B21" xr:uid="{C725761B-DC0A-4807-ABBB-1B10DF3821F0}">
    <filterColumn colId="0" hiddenButton="1"/>
    <filterColumn colId="1" hiddenButton="1"/>
  </autoFilter>
  <tableColumns count="2">
    <tableColumn id="1" xr3:uid="{5A04D032-65CC-4F13-A8DA-A5864A49C00F}" name="Data Item" dataDxfId="1171"/>
    <tableColumn id="2" xr3:uid="{C009F09D-16E2-42ED-9616-8C45DFEE2B75}" name="Factor Table Information" dataDxfId="1170"/>
  </tableColumns>
  <tableStyleInfo name="factors_info_tables" showFirstColumn="1"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E2EAC957-2F15-4C8C-B3D3-EF8EFCAB5F61}" name="x_221_template_table_1" displayName="x_221_template_table_1" ref="A6:B21" totalsRowShown="0" headerRowDxfId="1159" dataDxfId="1158">
  <autoFilter ref="A6:B21" xr:uid="{C725761B-DC0A-4807-ABBB-1B10DF3821F0}">
    <filterColumn colId="0" hiddenButton="1"/>
    <filterColumn colId="1" hiddenButton="1"/>
  </autoFilter>
  <tableColumns count="2">
    <tableColumn id="1" xr3:uid="{463B2074-A078-446A-A5B7-A2131DD8E9BC}" name="Data Item" dataDxfId="1157"/>
    <tableColumn id="2" xr3:uid="{443F378E-DE8B-4CF9-8749-AA59BB5BFE67}" name="Factor Table Information" dataDxfId="1156"/>
  </tableColumns>
  <tableStyleInfo name="factors_info_tables" showFirstColumn="1"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2910DA39-9118-419E-9C01-82C9889ABB5B}" name="x_222_template_table_1" displayName="x_222_template_table_1" ref="A6:B21" totalsRowShown="0" headerRowDxfId="1145" dataDxfId="1144">
  <autoFilter ref="A6:B21" xr:uid="{C725761B-DC0A-4807-ABBB-1B10DF3821F0}">
    <filterColumn colId="0" hiddenButton="1"/>
    <filterColumn colId="1" hiddenButton="1"/>
  </autoFilter>
  <tableColumns count="2">
    <tableColumn id="1" xr3:uid="{9E1984F7-0CC2-49C4-80B9-370DE2D7DC9E}" name="Data Item" dataDxfId="1143"/>
    <tableColumn id="2" xr3:uid="{8229FBAF-00ED-44B7-B927-110A5CD04099}" name="Factor Table Information" dataDxfId="1142"/>
  </tableColumns>
  <tableStyleInfo name="factors_info_tables" showFirstColumn="1"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3A32B72D-8B73-4127-9D02-4EE1EE8D88FA}" name="x_224_template_table_1" displayName="x_224_template_table_1" ref="A6:B21" totalsRowShown="0" headerRowDxfId="1131" dataDxfId="1130">
  <autoFilter ref="A6:B21" xr:uid="{C725761B-DC0A-4807-ABBB-1B10DF3821F0}">
    <filterColumn colId="0" hiddenButton="1"/>
    <filterColumn colId="1" hiddenButton="1"/>
  </autoFilter>
  <tableColumns count="2">
    <tableColumn id="1" xr3:uid="{F78509C3-6E65-42CB-B1DA-CE58D0781172}" name="Data Item" dataDxfId="1129"/>
    <tableColumn id="2" xr3:uid="{60259992-5FFB-4A55-98AD-99250B7DA0BE}" name="Factor Table Information" dataDxfId="1128"/>
  </tableColumns>
  <tableStyleInfo name="factors_info_tables" showFirstColumn="1"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40849D03-AF0D-4495-88AA-1D1F94BC5F22}" name="x_225_template_table_1" displayName="x_225_template_table_1" ref="A6:B21" totalsRowShown="0" headerRowDxfId="1119" dataDxfId="1118">
  <autoFilter ref="A6:B21" xr:uid="{C725761B-DC0A-4807-ABBB-1B10DF3821F0}">
    <filterColumn colId="0" hiddenButton="1"/>
    <filterColumn colId="1" hiddenButton="1"/>
  </autoFilter>
  <tableColumns count="2">
    <tableColumn id="1" xr3:uid="{30E5036A-110E-45DB-9A60-35DB63F87242}" name="Data Item" dataDxfId="1117"/>
    <tableColumn id="2" xr3:uid="{BEC59690-FA3C-4D60-AF9B-7D773C28B07F}" name="Factor Table Information" dataDxfId="1116"/>
  </tableColumns>
  <tableStyleInfo name="factors_info_tables" showFirstColumn="1"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658AA455-9D55-4F53-92E4-1D02530510D1}" name="x_226_template_table_1" displayName="x_226_template_table_1" ref="A6:B21" totalsRowShown="0" headerRowDxfId="1107" dataDxfId="1106">
  <autoFilter ref="A6:B21" xr:uid="{C725761B-DC0A-4807-ABBB-1B10DF3821F0}">
    <filterColumn colId="0" hiddenButton="1"/>
    <filterColumn colId="1" hiddenButton="1"/>
  </autoFilter>
  <tableColumns count="2">
    <tableColumn id="1" xr3:uid="{59026AC9-8502-4A74-A115-D9CDEA0E4D82}" name="Data Item" dataDxfId="1105"/>
    <tableColumn id="2" xr3:uid="{7F1671AB-CDFA-460D-9A0F-96B722B9E8A1}" name="Factor Table Information" dataDxfId="1104"/>
  </tableColumns>
  <tableStyleInfo name="factors_info_tables" showFirstColumn="1"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B92FDE71-8B95-407D-9BB5-7D9C036F9725}" name="x_227_template_table_1" displayName="x_227_template_table_1" ref="A6:B21" totalsRowShown="0" headerRowDxfId="1095" dataDxfId="1094">
  <autoFilter ref="A6:B21" xr:uid="{C725761B-DC0A-4807-ABBB-1B10DF3821F0}">
    <filterColumn colId="0" hiddenButton="1"/>
    <filterColumn colId="1" hiddenButton="1"/>
  </autoFilter>
  <tableColumns count="2">
    <tableColumn id="1" xr3:uid="{6EDBE55D-AB7E-48AB-BA06-116556F0C885}" name="Data Item" dataDxfId="1093"/>
    <tableColumn id="2" xr3:uid="{E0838D08-D36A-4C90-9614-E472651CD883}" name="Factor Table Information" dataDxfId="1092"/>
  </tableColumns>
  <tableStyleInfo name="factors_info_tables" showFirstColumn="1"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E8E00510-2DE0-43A3-BB92-8BB52D422BC8}" name="x_228_template_table_1" displayName="x_228_template_table_1" ref="A6:B21" totalsRowShown="0" headerRowDxfId="1083" dataDxfId="1082">
  <autoFilter ref="A6:B21" xr:uid="{C725761B-DC0A-4807-ABBB-1B10DF3821F0}">
    <filterColumn colId="0" hiddenButton="1"/>
    <filterColumn colId="1" hiddenButton="1"/>
  </autoFilter>
  <tableColumns count="2">
    <tableColumn id="1" xr3:uid="{0F314D08-9D6E-4CD0-8EE6-4CC5F90CD4AF}" name="Data Item" dataDxfId="1081"/>
    <tableColumn id="2" xr3:uid="{C7E1162A-8566-4688-AE26-E1EE270E0637}" name="Factor Table Information" dataDxfId="1080"/>
  </tableColumns>
  <tableStyleInfo name="factors_info_tables" showFirstColumn="1"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1664A372-6757-4499-B589-4FCFF976A9BD}" name="x_229_template_table_1" displayName="x_229_template_table_1" ref="A6:B21" totalsRowShown="0" headerRowDxfId="1071" dataDxfId="1070">
  <autoFilter ref="A6:B21" xr:uid="{C725761B-DC0A-4807-ABBB-1B10DF3821F0}">
    <filterColumn colId="0" hiddenButton="1"/>
    <filterColumn colId="1" hiddenButton="1"/>
  </autoFilter>
  <tableColumns count="2">
    <tableColumn id="1" xr3:uid="{DEC04756-141F-4DDB-AB8D-87284E916DE1}" name="Data Item" dataDxfId="1069"/>
    <tableColumn id="2" xr3:uid="{F71CE160-D924-477E-87F7-37930453FA4A}" name="Factor Table Information" dataDxfId="1068"/>
  </tableColumns>
  <tableStyleInfo name="factors_info_tables" showFirstColumn="1"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9A62E3B7-26B7-4592-A1C4-51CCC96B68D1}" name="x_230_template_table_1" displayName="x_230_template_table_1" ref="A6:B21" totalsRowShown="0" headerRowDxfId="1059" dataDxfId="1058">
  <autoFilter ref="A6:B21" xr:uid="{C725761B-DC0A-4807-ABBB-1B10DF3821F0}">
    <filterColumn colId="0" hiddenButton="1"/>
    <filterColumn colId="1" hiddenButton="1"/>
  </autoFilter>
  <tableColumns count="2">
    <tableColumn id="1" xr3:uid="{9DB760FB-3F2A-4676-AE70-E796E3C4A3FA}" name="Data Item" dataDxfId="1057"/>
    <tableColumn id="2" xr3:uid="{A2215A41-1A61-43F6-AF3B-8905D622FBA1}" name="Factor Table Information" dataDxfId="1056"/>
  </tableColumns>
  <tableStyleInfo name="factors_info_tables" showFirstColumn="1"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2B446B59-D3DE-408C-9F59-A2688B54A5B9}" name="x_231_template_table_1" displayName="x_231_template_table_1" ref="A6:B21" totalsRowShown="0" headerRowDxfId="1047" dataDxfId="1046">
  <autoFilter ref="A6:B21" xr:uid="{C725761B-DC0A-4807-ABBB-1B10DF3821F0}">
    <filterColumn colId="0" hiddenButton="1"/>
    <filterColumn colId="1" hiddenButton="1"/>
  </autoFilter>
  <tableColumns count="2">
    <tableColumn id="1" xr3:uid="{6B295848-D872-433B-9FDC-A8F90E6CA744}" name="Data Item" dataDxfId="1045"/>
    <tableColumn id="2" xr3:uid="{E2B93D3C-A51B-4DB4-B2E8-51F5F53C0B5C}" name="Factor Table Information" dataDxfId="1044"/>
  </tableColumns>
  <tableStyleInfo name="factors_info_tables" showFirstColumn="1"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39A30ECE-8389-40E1-B869-AC18F4B04FF7}" name="x_232_template_table_1" displayName="x_232_template_table_1" ref="A6:B21" totalsRowShown="0" headerRowDxfId="1035" dataDxfId="1034">
  <autoFilter ref="A6:B21" xr:uid="{C725761B-DC0A-4807-ABBB-1B10DF3821F0}">
    <filterColumn colId="0" hiddenButton="1"/>
    <filterColumn colId="1" hiddenButton="1"/>
  </autoFilter>
  <tableColumns count="2">
    <tableColumn id="1" xr3:uid="{C5A4A32F-7727-4190-A67B-E5BEC4705909}" name="Data Item" dataDxfId="1033"/>
    <tableColumn id="2" xr3:uid="{D6FBFD46-ECCA-41BE-B728-50DF1AC6FD2B}" name="Factor Table Information" dataDxfId="1032"/>
  </tableColumns>
  <tableStyleInfo name="factors_info_tables" showFirstColumn="1"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C80661A6-C635-4750-82DF-356E3A9DC589}" name="x_301_template_table_1" displayName="x_301_template_table_1" ref="A6:B21" totalsRowShown="0" headerRowDxfId="1021" dataDxfId="1020">
  <autoFilter ref="A6:B21" xr:uid="{C725761B-DC0A-4807-ABBB-1B10DF3821F0}">
    <filterColumn colId="0" hiddenButton="1"/>
    <filterColumn colId="1" hiddenButton="1"/>
  </autoFilter>
  <tableColumns count="2">
    <tableColumn id="1" xr3:uid="{7FA99D37-969E-4096-BCEA-6D13C298D4A9}" name="Data Item" dataDxfId="1019"/>
    <tableColumn id="2" xr3:uid="{725C6ED0-93E7-43E6-8C1D-D2E691122004}" name="Factor Table Information" dataDxfId="1018"/>
  </tableColumns>
  <tableStyleInfo name="factors_info_tables" showFirstColumn="1"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D223699F-7477-4C6B-98E5-34B7D6179A41}" name="x_302_template_table_1" displayName="x_302_template_table_1" ref="A6:B21" totalsRowShown="0" headerRowDxfId="1007" dataDxfId="1006">
  <autoFilter ref="A6:B21" xr:uid="{C725761B-DC0A-4807-ABBB-1B10DF3821F0}">
    <filterColumn colId="0" hiddenButton="1"/>
    <filterColumn colId="1" hiddenButton="1"/>
  </autoFilter>
  <tableColumns count="2">
    <tableColumn id="1" xr3:uid="{29BA74C3-FEDD-49B0-80D5-84CC1CECD0EA}" name="Data Item" dataDxfId="1005"/>
    <tableColumn id="2" xr3:uid="{90514E04-B463-4A4F-91DA-6203A0A9FBD9}" name="Factor Table Information" dataDxfId="1004"/>
  </tableColumns>
  <tableStyleInfo name="factors_info_tables" showFirstColumn="1"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F7B33AB8-3AAC-43B7-A658-76B31F6E3ABE}" name="x_303_template_table_1" displayName="x_303_template_table_1" ref="A6:B21" totalsRowShown="0" headerRowDxfId="993" dataDxfId="992">
  <autoFilter ref="A6:B21" xr:uid="{C725761B-DC0A-4807-ABBB-1B10DF3821F0}">
    <filterColumn colId="0" hiddenButton="1"/>
    <filterColumn colId="1" hiddenButton="1"/>
  </autoFilter>
  <tableColumns count="2">
    <tableColumn id="1" xr3:uid="{6FA06D3A-7B17-472A-A561-6D954BD04B24}" name="Data Item" dataDxfId="991"/>
    <tableColumn id="2" xr3:uid="{415AEA86-D24A-42F3-BB2D-5A147F02A00A}" name="Factor Table Information" dataDxfId="990"/>
  </tableColumns>
  <tableStyleInfo name="factors_info_tables" showFirstColumn="1"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5B87E0FB-5E68-42AC-B8B2-186496B153B0}" name="x_304_template_table_1" displayName="x_304_template_table_1" ref="A6:B21" totalsRowShown="0" headerRowDxfId="979" dataDxfId="978">
  <autoFilter ref="A6:B21" xr:uid="{C725761B-DC0A-4807-ABBB-1B10DF3821F0}">
    <filterColumn colId="0" hiddenButton="1"/>
    <filterColumn colId="1" hiddenButton="1"/>
  </autoFilter>
  <tableColumns count="2">
    <tableColumn id="1" xr3:uid="{8E3E3EE4-AB47-4CD2-892A-F12EC3C0BB7B}" name="Data Item" dataDxfId="977"/>
    <tableColumn id="2" xr3:uid="{89D276BE-4361-45DD-BD6F-3B646274F09E}" name="Factor Table Information" dataDxfId="976"/>
  </tableColumns>
  <tableStyleInfo name="factors_info_tables" showFirstColumn="1"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7C66B5B0-B367-4BDE-8D0A-47599457E227}" name="x_307_template_table_1" displayName="x_307_template_table_1" ref="A6:B21" totalsRowShown="0" headerRowDxfId="965" dataDxfId="964">
  <autoFilter ref="A6:B21" xr:uid="{C725761B-DC0A-4807-ABBB-1B10DF3821F0}">
    <filterColumn colId="0" hiddenButton="1"/>
    <filterColumn colId="1" hiddenButton="1"/>
  </autoFilter>
  <tableColumns count="2">
    <tableColumn id="1" xr3:uid="{B6F78FAC-2E70-4E3E-BCEE-A97F740F2D71}" name="Data Item" dataDxfId="963"/>
    <tableColumn id="2" xr3:uid="{93DC0D8D-0902-449E-8D92-C8F590EB63E6}" name="Factor Table Information" dataDxfId="962"/>
  </tableColumns>
  <tableStyleInfo name="factors_info_tables" showFirstColumn="1"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45D09419-CFC6-4E8F-9D08-797CFB221E6B}" name="x_308_template_table_1" displayName="x_308_template_table_1" ref="A6:B21" totalsRowShown="0" headerRowDxfId="951" dataDxfId="950">
  <autoFilter ref="A6:B21" xr:uid="{C725761B-DC0A-4807-ABBB-1B10DF3821F0}">
    <filterColumn colId="0" hiddenButton="1"/>
    <filterColumn colId="1" hiddenButton="1"/>
  </autoFilter>
  <tableColumns count="2">
    <tableColumn id="1" xr3:uid="{987620E6-44E1-42A1-850C-71A7183A9C43}" name="Data Item" dataDxfId="949"/>
    <tableColumn id="2" xr3:uid="{AF41E1CD-CF47-4262-97C5-EC7CEFDC3892}" name="Factor Table Information" dataDxfId="948"/>
  </tableColumns>
  <tableStyleInfo name="factors_info_tables" showFirstColumn="1"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E2DD4F59-56DC-4BC4-80BB-FDCD2506166A}" name="x_309_template_table_1" displayName="x_309_template_table_1" ref="A6:B21" totalsRowShown="0" headerRowDxfId="937" dataDxfId="936">
  <autoFilter ref="A6:B21" xr:uid="{C725761B-DC0A-4807-ABBB-1B10DF3821F0}">
    <filterColumn colId="0" hiddenButton="1"/>
    <filterColumn colId="1" hiddenButton="1"/>
  </autoFilter>
  <tableColumns count="2">
    <tableColumn id="1" xr3:uid="{90E37F73-19E7-42A3-AF3C-A9F13E25AA57}" name="Data Item" dataDxfId="935"/>
    <tableColumn id="2" xr3:uid="{193464BF-F995-40C4-92BA-1217A8254EE0}" name="Factor Table Information" dataDxfId="934"/>
  </tableColumns>
  <tableStyleInfo name="factors_info_tables" showFirstColumn="1"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D6AABEBC-A834-4E9A-B38E-B1F6E37BB03A}" name="x_310_template_table_1" displayName="x_310_template_table_1" ref="A6:B21" totalsRowShown="0" headerRowDxfId="923" dataDxfId="922">
  <autoFilter ref="A6:B21" xr:uid="{C725761B-DC0A-4807-ABBB-1B10DF3821F0}">
    <filterColumn colId="0" hiddenButton="1"/>
    <filterColumn colId="1" hiddenButton="1"/>
  </autoFilter>
  <tableColumns count="2">
    <tableColumn id="1" xr3:uid="{16451A34-B737-4774-810B-108228B9E919}" name="Data Item" dataDxfId="921"/>
    <tableColumn id="2" xr3:uid="{7496C076-F896-47D7-90FB-F72E6EBEE8BA}" name="Factor Table Information" dataDxfId="920"/>
  </tableColumns>
  <tableStyleInfo name="factors_info_tables" showFirstColumn="1"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FEF1C101-62ED-468E-A847-1F15A30A0550}" name="x_311_template_table_1" displayName="x_311_template_table_1" ref="A6:B21" totalsRowShown="0" headerRowDxfId="909" dataDxfId="908">
  <autoFilter ref="A6:B21" xr:uid="{C725761B-DC0A-4807-ABBB-1B10DF3821F0}">
    <filterColumn colId="0" hiddenButton="1"/>
    <filterColumn colId="1" hiddenButton="1"/>
  </autoFilter>
  <tableColumns count="2">
    <tableColumn id="1" xr3:uid="{2A9B5C72-DCEA-4D36-8098-58BC0717B41D}" name="Data Item" dataDxfId="907"/>
    <tableColumn id="2" xr3:uid="{BCB77591-7EEF-4EBF-BD10-248060D0E2C0}" name="Factor Table Information" dataDxfId="906"/>
  </tableColumns>
  <tableStyleInfo name="factors_info_tables" showFirstColumn="1"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5692CA40-7DF7-4340-8F0F-9D28C9DCB259}" name="x_312_template_table_1" displayName="x_312_template_table_1" ref="A6:B21" totalsRowShown="0" headerRowDxfId="895" dataDxfId="894">
  <autoFilter ref="A6:B21" xr:uid="{C725761B-DC0A-4807-ABBB-1B10DF3821F0}">
    <filterColumn colId="0" hiddenButton="1"/>
    <filterColumn colId="1" hiddenButton="1"/>
  </autoFilter>
  <tableColumns count="2">
    <tableColumn id="1" xr3:uid="{6E0F175A-9CC8-4C35-B86D-629A30B6F1D6}" name="Data Item" dataDxfId="893"/>
    <tableColumn id="2" xr3:uid="{10E37327-976E-4F8A-A842-EAA770727EAB}" name="Factor Table Information" dataDxfId="892"/>
  </tableColumns>
  <tableStyleInfo name="factors_info_tables" showFirstColumn="1"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E50F825A-BCDE-4481-9ED9-9AE076D015BE}" name="x_313_template_table_1" displayName="x_313_template_table_1" ref="A6:B21" totalsRowShown="0" headerRowDxfId="881" dataDxfId="880">
  <autoFilter ref="A6:B21" xr:uid="{C725761B-DC0A-4807-ABBB-1B10DF3821F0}">
    <filterColumn colId="0" hiddenButton="1"/>
    <filterColumn colId="1" hiddenButton="1"/>
  </autoFilter>
  <tableColumns count="2">
    <tableColumn id="1" xr3:uid="{831EC682-426A-492F-824B-600DE8B06F34}" name="Data Item" dataDxfId="879"/>
    <tableColumn id="2" xr3:uid="{C8EA7901-40A6-4464-8DCD-61422A77CF37}" name="Factor Table Information" dataDxfId="878"/>
  </tableColumns>
  <tableStyleInfo name="factors_info_tables" showFirstColumn="1"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5D68AA4D-3249-40A5-BE02-86CC6F8683FA}" name="x_314_template_table_1" displayName="x_314_template_table_1" ref="A6:B21" totalsRowShown="0" headerRowDxfId="867" dataDxfId="866">
  <autoFilter ref="A6:B21" xr:uid="{C725761B-DC0A-4807-ABBB-1B10DF3821F0}">
    <filterColumn colId="0" hiddenButton="1"/>
    <filterColumn colId="1" hiddenButton="1"/>
  </autoFilter>
  <tableColumns count="2">
    <tableColumn id="1" xr3:uid="{92B6DCFD-86E0-4D70-A720-10052A63499E}" name="Data Item" dataDxfId="865"/>
    <tableColumn id="2" xr3:uid="{ACF73BEC-1D41-45DB-8806-B231615A5B41}" name="Factor Table Information" dataDxfId="864"/>
  </tableColumns>
  <tableStyleInfo name="factors_info_tables" showFirstColumn="1"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9579B7FA-10F7-47E7-879C-A9A703239D59}" name="x_315_template_table_1" displayName="x_315_template_table_1" ref="A6:B21" totalsRowShown="0" headerRowDxfId="853" dataDxfId="852">
  <autoFilter ref="A6:B21" xr:uid="{C725761B-DC0A-4807-ABBB-1B10DF3821F0}">
    <filterColumn colId="0" hiddenButton="1"/>
    <filterColumn colId="1" hiddenButton="1"/>
  </autoFilter>
  <tableColumns count="2">
    <tableColumn id="1" xr3:uid="{E3C902AB-A320-43C5-B7AC-2E139911B7A3}" name="Data Item" dataDxfId="851"/>
    <tableColumn id="2" xr3:uid="{1D2F416B-CA1B-48F6-AC5D-7B77FE5BE729}" name="Factor Table Information" dataDxfId="850"/>
  </tableColumns>
  <tableStyleInfo name="factors_info_tables" showFirstColumn="1"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B28F505-25B2-4FB7-8E58-AAEA2351E6BF}" name="x_316_template_table_1" displayName="x_316_template_table_1" ref="A6:B21" totalsRowShown="0" headerRowDxfId="839" dataDxfId="838">
  <autoFilter ref="A6:B21" xr:uid="{C725761B-DC0A-4807-ABBB-1B10DF3821F0}">
    <filterColumn colId="0" hiddenButton="1"/>
    <filterColumn colId="1" hiddenButton="1"/>
  </autoFilter>
  <tableColumns count="2">
    <tableColumn id="1" xr3:uid="{43C29AD8-32FC-48BF-B9A6-1850CB887A7F}" name="Data Item" dataDxfId="837"/>
    <tableColumn id="2" xr3:uid="{1D78A578-EB60-424A-9CA3-37A65C429509}" name="Factor Table Information" dataDxfId="836"/>
  </tableColumns>
  <tableStyleInfo name="factors_info_tables" showFirstColumn="1"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2F447D06-346C-439C-B890-D9DD3B2B5FDC}" name="x_317_template_table_1" displayName="x_317_template_table_1" ref="A6:B21" totalsRowShown="0" headerRowDxfId="825" dataDxfId="824">
  <autoFilter ref="A6:B21" xr:uid="{C725761B-DC0A-4807-ABBB-1B10DF3821F0}">
    <filterColumn colId="0" hiddenButton="1"/>
    <filterColumn colId="1" hiddenButton="1"/>
  </autoFilter>
  <tableColumns count="2">
    <tableColumn id="1" xr3:uid="{ED36A3B8-6C65-4F3C-97E7-C43B8EB77811}" name="Data Item" dataDxfId="823"/>
    <tableColumn id="2" xr3:uid="{49BD91A0-EAEB-4685-B363-83C7882E09DF}" name="Factor Table Information" dataDxfId="822"/>
  </tableColumns>
  <tableStyleInfo name="factors_info_tables" showFirstColumn="1"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D153CE8A-D828-4F04-9C38-CDCAB3E265A9}" name="x_318_template_table_1" displayName="x_318_template_table_1" ref="A6:B21" totalsRowShown="0" headerRowDxfId="811" dataDxfId="810">
  <autoFilter ref="A6:B21" xr:uid="{C725761B-DC0A-4807-ABBB-1B10DF3821F0}">
    <filterColumn colId="0" hiddenButton="1"/>
    <filterColumn colId="1" hiddenButton="1"/>
  </autoFilter>
  <tableColumns count="2">
    <tableColumn id="1" xr3:uid="{2B298612-DDD3-473B-8575-389D9264E82B}" name="Data Item" dataDxfId="809"/>
    <tableColumn id="2" xr3:uid="{08E00208-13CF-4E9B-B7F9-E07978617C85}" name="Factor Table Information" dataDxfId="808"/>
  </tableColumns>
  <tableStyleInfo name="factors_info_tables" showFirstColumn="1"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147F5345-CE7E-4B68-8E9F-C98EF7DCF027}" name="x_401_template_table_1" displayName="x_401_template_table_1" ref="A6:B21" totalsRowShown="0" headerRowDxfId="799" dataDxfId="798">
  <autoFilter ref="A6:B21" xr:uid="{C725761B-DC0A-4807-ABBB-1B10DF3821F0}">
    <filterColumn colId="0" hiddenButton="1"/>
    <filterColumn colId="1" hiddenButton="1"/>
  </autoFilter>
  <tableColumns count="2">
    <tableColumn id="1" xr3:uid="{76A282CB-6B0F-4AAC-91C6-9D9EAC607BFF}" name="Data Item" dataDxfId="797"/>
    <tableColumn id="2" xr3:uid="{99DDF616-0457-440F-8A04-A7BD0C83F039}" name="Factor Table Information" dataDxfId="796"/>
  </tableColumns>
  <tableStyleInfo name="factors_info_tables" showFirstColumn="1"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BB5429E-A54D-4E1F-8DA9-5845BA3A890E}" name="x_402_template_table_1" displayName="x_402_template_table_1" ref="A6:B21" totalsRowShown="0" headerRowDxfId="787" dataDxfId="786">
  <autoFilter ref="A6:B21" xr:uid="{C725761B-DC0A-4807-ABBB-1B10DF3821F0}">
    <filterColumn colId="0" hiddenButton="1"/>
    <filterColumn colId="1" hiddenButton="1"/>
  </autoFilter>
  <tableColumns count="2">
    <tableColumn id="1" xr3:uid="{DB7F94EF-EE57-431B-A6B1-6D1FAC8C88C1}" name="Data Item" dataDxfId="785"/>
    <tableColumn id="2" xr3:uid="{0FCC5FAE-3506-4434-AA71-9D888D4E2DFE}" name="Factor Table Information" dataDxfId="784"/>
  </tableColumns>
  <tableStyleInfo name="factors_info_tables" showFirstColumn="1"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24FFDC51-23DF-4799-AF1D-CD2FED43AC55}" name="x_403_template_table_1" displayName="x_403_template_table_1" ref="A6:B21" totalsRowShown="0" headerRowDxfId="775" dataDxfId="774">
  <autoFilter ref="A6:B21" xr:uid="{C725761B-DC0A-4807-ABBB-1B10DF3821F0}">
    <filterColumn colId="0" hiddenButton="1"/>
    <filterColumn colId="1" hiddenButton="1"/>
  </autoFilter>
  <tableColumns count="2">
    <tableColumn id="1" xr3:uid="{C324CDAF-DC11-4C70-9E31-49C81DB5CB98}" name="Data Item" dataDxfId="773"/>
    <tableColumn id="2" xr3:uid="{26807752-9820-4D43-81E2-C53FA8825F68}" name="Factor Table Information" dataDxfId="772"/>
  </tableColumns>
  <tableStyleInfo name="factors_info_tables" showFirstColumn="1"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6D55C8F-54FD-44D0-B294-A0991278BAD5}" name="x_404_template_table_1" displayName="x_404_template_table_1" ref="A6:B21" totalsRowShown="0" headerRowDxfId="763" dataDxfId="762">
  <autoFilter ref="A6:B21" xr:uid="{C725761B-DC0A-4807-ABBB-1B10DF3821F0}">
    <filterColumn colId="0" hiddenButton="1"/>
    <filterColumn colId="1" hiddenButton="1"/>
  </autoFilter>
  <tableColumns count="2">
    <tableColumn id="1" xr3:uid="{6A579D6B-6414-4151-9F3B-B1AB11225D34}" name="Data Item" dataDxfId="761"/>
    <tableColumn id="2" xr3:uid="{25B60E4A-F9E9-4B32-AD67-C5E12698A7AC}" name="Factor Table Information" dataDxfId="760"/>
  </tableColumns>
  <tableStyleInfo name="factors_info_tables" showFirstColumn="1"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79B7EAD7-8227-4029-B2E7-E9CA9B6D9064}" name="x_405_template_table_1" displayName="x_405_template_table_1" ref="A6:B21" totalsRowShown="0" headerRowDxfId="751" dataDxfId="750">
  <autoFilter ref="A6:B21" xr:uid="{C725761B-DC0A-4807-ABBB-1B10DF3821F0}">
    <filterColumn colId="0" hiddenButton="1"/>
    <filterColumn colId="1" hiddenButton="1"/>
  </autoFilter>
  <tableColumns count="2">
    <tableColumn id="1" xr3:uid="{B3E544F3-7516-4F30-B9C8-E12997D0E7F6}" name="Data Item" dataDxfId="749"/>
    <tableColumn id="2" xr3:uid="{5F643D36-C02F-486A-8B37-E5804ECE69FF}" name="Factor Table Information" dataDxfId="748"/>
  </tableColumns>
  <tableStyleInfo name="factors_info_tables" showFirstColumn="1"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EE0AEED3-385B-48C3-AF2C-D38C6DBEF7B3}" name="x_406_template_table_1" displayName="x_406_template_table_1" ref="A6:B21" totalsRowShown="0" headerRowDxfId="739" dataDxfId="738">
  <autoFilter ref="A6:B21" xr:uid="{C725761B-DC0A-4807-ABBB-1B10DF3821F0}">
    <filterColumn colId="0" hiddenButton="1"/>
    <filterColumn colId="1" hiddenButton="1"/>
  </autoFilter>
  <tableColumns count="2">
    <tableColumn id="1" xr3:uid="{B17433A4-AAAD-4DB2-ACEA-F359CAE7DFE3}" name="Data Item" dataDxfId="737"/>
    <tableColumn id="2" xr3:uid="{A3DE8401-FABE-4ABE-9F15-39C654B4378E}" name="Factor Table Information" dataDxfId="736"/>
  </tableColumns>
  <tableStyleInfo name="factors_info_tables" showFirstColumn="1"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713F5A84-450A-4ABC-8B1C-A23F3022A48E}" name="x_407_template_table_1" displayName="x_407_template_table_1" ref="A6:B21" totalsRowShown="0" headerRowDxfId="727" dataDxfId="726">
  <autoFilter ref="A6:B21" xr:uid="{C725761B-DC0A-4807-ABBB-1B10DF3821F0}">
    <filterColumn colId="0" hiddenButton="1"/>
    <filterColumn colId="1" hiddenButton="1"/>
  </autoFilter>
  <tableColumns count="2">
    <tableColumn id="1" xr3:uid="{E4DAE1D7-E351-407F-86DE-0EF14D7165D2}" name="Data Item" dataDxfId="725"/>
    <tableColumn id="2" xr3:uid="{CF6BE24B-095C-4F7F-80A0-4C4AF6513B96}" name="Factor Table Information" dataDxfId="724"/>
  </tableColumns>
  <tableStyleInfo name="factors_info_tables" showFirstColumn="1"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D9846229-3359-48DF-935C-82EE23AE38DE}" name="x_408_template_table_1" displayName="x_408_template_table_1" ref="A6:B21" totalsRowShown="0" headerRowDxfId="715" dataDxfId="714">
  <autoFilter ref="A6:B21" xr:uid="{C725761B-DC0A-4807-ABBB-1B10DF3821F0}">
    <filterColumn colId="0" hiddenButton="1"/>
    <filterColumn colId="1" hiddenButton="1"/>
  </autoFilter>
  <tableColumns count="2">
    <tableColumn id="1" xr3:uid="{172F2AE2-3C2A-4550-A86C-816617BDC0D4}" name="Data Item" dataDxfId="713"/>
    <tableColumn id="2" xr3:uid="{C80FD6C3-7183-4BDD-9881-7BC7E79FFDE3}" name="Factor Table Information" dataDxfId="712"/>
  </tableColumns>
  <tableStyleInfo name="factors_info_tables" showFirstColumn="1"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2184130C-5114-4240-AF36-7F72528E70A3}" name="x_409_template_table_1" displayName="x_409_template_table_1" ref="A6:B21" totalsRowShown="0" headerRowDxfId="703" dataDxfId="702">
  <autoFilter ref="A6:B21" xr:uid="{C725761B-DC0A-4807-ABBB-1B10DF3821F0}">
    <filterColumn colId="0" hiddenButton="1"/>
    <filterColumn colId="1" hiddenButton="1"/>
  </autoFilter>
  <tableColumns count="2">
    <tableColumn id="1" xr3:uid="{A6E92D9E-3A31-46A7-BF35-64E97D6A2D76}" name="Data Item" dataDxfId="701"/>
    <tableColumn id="2" xr3:uid="{99487BF4-44AF-42BE-B3B0-F5FD7A67936F}" name="Factor Table Information" dataDxfId="700"/>
  </tableColumns>
  <tableStyleInfo name="factors_info_tables" showFirstColumn="1"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D0A95275-AC2D-4489-9E72-F7334B2D75CF}" name="x_410_template_table_1" displayName="x_410_template_table_1" ref="A6:B21" totalsRowShown="0" headerRowDxfId="691" dataDxfId="690">
  <autoFilter ref="A6:B21" xr:uid="{C725761B-DC0A-4807-ABBB-1B10DF3821F0}">
    <filterColumn colId="0" hiddenButton="1"/>
    <filterColumn colId="1" hiddenButton="1"/>
  </autoFilter>
  <tableColumns count="2">
    <tableColumn id="1" xr3:uid="{297DA84F-43EE-4542-9ECD-C3EB1F322776}" name="Data Item" dataDxfId="689"/>
    <tableColumn id="2" xr3:uid="{994F1CCC-223F-457F-8E6C-55D131C003E9}" name="Factor Table Information" dataDxfId="688"/>
  </tableColumns>
  <tableStyleInfo name="factors_info_tables" showFirstColumn="1"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D4FE8A2D-4A85-4C04-9BC1-21D0CAEB8EC8}" name="x_411_template_table_1" displayName="x_411_template_table_1" ref="A6:B21" totalsRowShown="0" headerRowDxfId="679" dataDxfId="678">
  <autoFilter ref="A6:B21" xr:uid="{C725761B-DC0A-4807-ABBB-1B10DF3821F0}">
    <filterColumn colId="0" hiddenButton="1"/>
    <filterColumn colId="1" hiddenButton="1"/>
  </autoFilter>
  <tableColumns count="2">
    <tableColumn id="1" xr3:uid="{01C5638F-C584-43EB-95D1-C9C4904C8B1D}" name="Data Item" dataDxfId="677"/>
    <tableColumn id="2" xr3:uid="{EB3D4ACB-132E-4830-A964-7ADCA5662ACB}" name="Factor Table Information" dataDxfId="676"/>
  </tableColumns>
  <tableStyleInfo name="factors_info_tables" showFirstColumn="1"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29D8203F-B72C-43FE-A4B4-76D2F74527EA}" name="x_412_template_table_1" displayName="x_412_template_table_1" ref="A6:B21" totalsRowShown="0" headerRowDxfId="667" dataDxfId="666">
  <autoFilter ref="A6:B21" xr:uid="{C725761B-DC0A-4807-ABBB-1B10DF3821F0}">
    <filterColumn colId="0" hiddenButton="1"/>
    <filterColumn colId="1" hiddenButton="1"/>
  </autoFilter>
  <tableColumns count="2">
    <tableColumn id="1" xr3:uid="{5201D10C-4148-4AC0-84A5-C5FA916A5E0D}" name="Data Item" dataDxfId="665"/>
    <tableColumn id="2" xr3:uid="{393F3D53-862B-4F47-AF14-4895D88D6C67}" name="Factor Table Information" dataDxfId="664"/>
  </tableColumns>
  <tableStyleInfo name="factors_info_tables" showFirstColumn="1"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33C5BB3F-E419-4985-B96A-54FF11E01CA1}" name="x_413_template_table_1" displayName="x_413_template_table_1" ref="A6:B21" totalsRowShown="0" headerRowDxfId="655" dataDxfId="654">
  <autoFilter ref="A6:B21" xr:uid="{C725761B-DC0A-4807-ABBB-1B10DF3821F0}">
    <filterColumn colId="0" hiddenButton="1"/>
    <filterColumn colId="1" hiddenButton="1"/>
  </autoFilter>
  <tableColumns count="2">
    <tableColumn id="1" xr3:uid="{B4BE1691-1BCF-40D7-8943-5440A5974677}" name="Data Item" dataDxfId="653"/>
    <tableColumn id="2" xr3:uid="{41A7C8B5-3C45-4AF9-93BE-CAD09D8ED323}" name="Factor Table Information" dataDxfId="652"/>
  </tableColumns>
  <tableStyleInfo name="factors_info_tables" showFirstColumn="1"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C8FA3173-E73B-409D-A6EA-4104FC328014}" name="x_414_template_table_1" displayName="x_414_template_table_1" ref="A6:B21" totalsRowShown="0" headerRowDxfId="643" dataDxfId="642">
  <autoFilter ref="A6:B21" xr:uid="{C725761B-DC0A-4807-ABBB-1B10DF3821F0}">
    <filterColumn colId="0" hiddenButton="1"/>
    <filterColumn colId="1" hiddenButton="1"/>
  </autoFilter>
  <tableColumns count="2">
    <tableColumn id="1" xr3:uid="{7265FD43-FD2A-4521-A703-AF241AC99DBE}" name="Data Item" dataDxfId="641"/>
    <tableColumn id="2" xr3:uid="{FAB27EDB-DCBE-46B6-B04C-E2A2FAD1882C}" name="Factor Table Information" dataDxfId="640"/>
  </tableColumns>
  <tableStyleInfo name="factors_info_tables" showFirstColumn="1"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67E5877A-F37D-4D0B-AB7B-05BC35CF4088}" name="x_415_template_table_1" displayName="x_415_template_table_1" ref="A6:B21" totalsRowShown="0" headerRowDxfId="631" dataDxfId="630">
  <autoFilter ref="A6:B21" xr:uid="{C725761B-DC0A-4807-ABBB-1B10DF3821F0}">
    <filterColumn colId="0" hiddenButton="1"/>
    <filterColumn colId="1" hiddenButton="1"/>
  </autoFilter>
  <tableColumns count="2">
    <tableColumn id="1" xr3:uid="{83B16326-FECD-43CC-BF16-E76E13B28179}" name="Data Item" dataDxfId="629"/>
    <tableColumn id="2" xr3:uid="{44A23511-F0A1-4516-A87F-6C298FF03300}" name="Factor Table Information" dataDxfId="628"/>
  </tableColumns>
  <tableStyleInfo name="factors_info_tables" showFirstColumn="1"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A961B2FE-DD17-4BEA-9C1A-506412234897}" name="x_416_template_table_1" displayName="x_416_template_table_1" ref="A6:B21" totalsRowShown="0" headerRowDxfId="619" dataDxfId="618">
  <autoFilter ref="A6:B21" xr:uid="{C725761B-DC0A-4807-ABBB-1B10DF3821F0}">
    <filterColumn colId="0" hiddenButton="1"/>
    <filterColumn colId="1" hiddenButton="1"/>
  </autoFilter>
  <tableColumns count="2">
    <tableColumn id="1" xr3:uid="{3EC047DD-95C6-43AB-9909-5C6CDCBD99C2}" name="Data Item" dataDxfId="617"/>
    <tableColumn id="2" xr3:uid="{2976FC68-2932-447C-B518-B67777C7BBE4}" name="Factor Table Information" dataDxfId="616"/>
  </tableColumns>
  <tableStyleInfo name="factors_info_tables" showFirstColumn="1"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4B22C35C-CE4A-49B6-9CA8-64D994BDA8CD}" name="x_501_template_table_1" displayName="x_501_template_table_1" ref="A6:B21" totalsRowShown="0" headerRowDxfId="607" dataDxfId="606">
  <autoFilter ref="A6:B21" xr:uid="{C725761B-DC0A-4807-ABBB-1B10DF3821F0}">
    <filterColumn colId="0" hiddenButton="1"/>
    <filterColumn colId="1" hiddenButton="1"/>
  </autoFilter>
  <tableColumns count="2">
    <tableColumn id="1" xr3:uid="{133E1C14-CFA8-4F32-9FE4-CC166D9EC083}" name="Data Item" dataDxfId="605"/>
    <tableColumn id="2" xr3:uid="{71C8BFDC-9C4F-42B7-9548-7BAB16D3D821}" name="Factor Table Information" dataDxfId="604"/>
  </tableColumns>
  <tableStyleInfo name="factors_info_tables" showFirstColumn="1"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5DD959D4-6444-43CC-ABBB-635D764B100E}" name="x_502_template_table_1" displayName="x_502_template_table_1" ref="A6:B21" totalsRowShown="0" headerRowDxfId="595" dataDxfId="594">
  <autoFilter ref="A6:B21" xr:uid="{C725761B-DC0A-4807-ABBB-1B10DF3821F0}">
    <filterColumn colId="0" hiddenButton="1"/>
    <filterColumn colId="1" hiddenButton="1"/>
  </autoFilter>
  <tableColumns count="2">
    <tableColumn id="1" xr3:uid="{2EC993D4-2075-4BE7-9F5A-47D2E172438D}" name="Data Item" dataDxfId="593"/>
    <tableColumn id="2" xr3:uid="{5B8FFA04-4211-4480-9DCD-0F4F548542B9}" name="Factor Table Information" dataDxfId="592"/>
  </tableColumns>
  <tableStyleInfo name="factors_info_tables" showFirstColumn="1"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5B0ACAEB-5734-4B0E-98DC-13DC63441297}" name="x_503_template_table_1" displayName="x_503_template_table_1" ref="A6:B21" totalsRowShown="0" headerRowDxfId="583" dataDxfId="582">
  <autoFilter ref="A6:B21" xr:uid="{C725761B-DC0A-4807-ABBB-1B10DF3821F0}">
    <filterColumn colId="0" hiddenButton="1"/>
    <filterColumn colId="1" hiddenButton="1"/>
  </autoFilter>
  <tableColumns count="2">
    <tableColumn id="1" xr3:uid="{336B8E30-BE80-4AC5-A232-BEABA488389F}" name="Data Item" dataDxfId="581"/>
    <tableColumn id="2" xr3:uid="{C1983D45-A1A4-440F-83B3-83151954274E}" name="Factor Table Information" dataDxfId="580"/>
  </tableColumns>
  <tableStyleInfo name="factors_info_tables" showFirstColumn="1"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212E4284-678A-4D02-B6B6-A898606C63E4}" name="x_504_template_table_1" displayName="x_504_template_table_1" ref="A6:B21" totalsRowShown="0" headerRowDxfId="571" dataDxfId="570">
  <autoFilter ref="A6:B21" xr:uid="{C725761B-DC0A-4807-ABBB-1B10DF3821F0}">
    <filterColumn colId="0" hiddenButton="1"/>
    <filterColumn colId="1" hiddenButton="1"/>
  </autoFilter>
  <tableColumns count="2">
    <tableColumn id="1" xr3:uid="{862F7C16-EC5C-4A12-93C5-FFD67FA7500E}" name="Data Item" dataDxfId="569"/>
    <tableColumn id="2" xr3:uid="{23ECE30D-94E5-43E8-967A-C2D91C02255D}" name="Factor Table Information" dataDxfId="568"/>
  </tableColumns>
  <tableStyleInfo name="factors_info_tables" showFirstColumn="1"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5FA3289E-9E93-4900-9EEE-407016DBFD4C}" name="x_505_template_table_1" displayName="x_505_template_table_1" ref="A6:B21" totalsRowShown="0" headerRowDxfId="559" dataDxfId="558">
  <autoFilter ref="A6:B21" xr:uid="{C725761B-DC0A-4807-ABBB-1B10DF3821F0}">
    <filterColumn colId="0" hiddenButton="1"/>
    <filterColumn colId="1" hiddenButton="1"/>
  </autoFilter>
  <tableColumns count="2">
    <tableColumn id="1" xr3:uid="{FF92A1F7-7B68-4320-869A-394E55EA4B9C}" name="Data Item" dataDxfId="557"/>
    <tableColumn id="2" xr3:uid="{5B157657-2B0A-4584-8915-B42206486BB7}" name="Factor Table Information" dataDxfId="556"/>
  </tableColumns>
  <tableStyleInfo name="factors_info_tables" showFirstColumn="1"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CC19F89D-A5A3-4AA4-AC0D-D4D085CB7C60}" name="x_601_template_table_1" displayName="x_601_template_table_1" ref="A6:B21" totalsRowShown="0" headerRowDxfId="547" dataDxfId="546">
  <autoFilter ref="A6:B21" xr:uid="{C725761B-DC0A-4807-ABBB-1B10DF3821F0}">
    <filterColumn colId="0" hiddenButton="1"/>
    <filterColumn colId="1" hiddenButton="1"/>
  </autoFilter>
  <tableColumns count="2">
    <tableColumn id="1" xr3:uid="{E4A35AE8-8853-4738-B6B1-F9E3A594B831}" name="Data Item" dataDxfId="545"/>
    <tableColumn id="2" xr3:uid="{BD093623-ADC6-46C2-8550-0B1A53E44092}" name="Factor Table Information" dataDxfId="544"/>
  </tableColumns>
  <tableStyleInfo name="factors_info_tables" showFirstColumn="1"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3555EB12-E0E8-41FA-897F-23F666D91E14}" name="x_602_template_table_1" displayName="x_602_template_table_1" ref="A6:B21" totalsRowShown="0" headerRowDxfId="535" dataDxfId="534">
  <autoFilter ref="A6:B21" xr:uid="{C725761B-DC0A-4807-ABBB-1B10DF3821F0}">
    <filterColumn colId="0" hiddenButton="1"/>
    <filterColumn colId="1" hiddenButton="1"/>
  </autoFilter>
  <tableColumns count="2">
    <tableColumn id="1" xr3:uid="{AEAAC40B-2D3A-4653-8938-2AB6FA36A17A}" name="Data Item" dataDxfId="533"/>
    <tableColumn id="2" xr3:uid="{93D56FED-8483-47B3-85FE-E46193C3FDA3}" name="Factor Table Information" dataDxfId="532"/>
  </tableColumns>
  <tableStyleInfo name="factors_info_tables" showFirstColumn="1"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C25233F0-AAD2-443A-BBFF-9F1D5FEA1EA9}" name="x_603_template_table_1" displayName="x_603_template_table_1" ref="A6:B21" totalsRowShown="0" headerRowDxfId="523" dataDxfId="522">
  <autoFilter ref="A6:B21" xr:uid="{C725761B-DC0A-4807-ABBB-1B10DF3821F0}">
    <filterColumn colId="0" hiddenButton="1"/>
    <filterColumn colId="1" hiddenButton="1"/>
  </autoFilter>
  <tableColumns count="2">
    <tableColumn id="1" xr3:uid="{41EF712C-9600-4839-8C38-554CD285D1EF}" name="Data Item" dataDxfId="521"/>
    <tableColumn id="2" xr3:uid="{066C6459-FF55-4497-841B-711895854AD1}" name="Factor Table Information" dataDxfId="520"/>
  </tableColumns>
  <tableStyleInfo name="factors_info_tables" showFirstColumn="1"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8648FED0-05B5-48A2-BD82-D75E6763B1E6}" name="x_604_template_table_1" displayName="x_604_template_table_1" ref="A6:B21" totalsRowShown="0" headerRowDxfId="511" dataDxfId="510">
  <autoFilter ref="A6:B21" xr:uid="{C725761B-DC0A-4807-ABBB-1B10DF3821F0}">
    <filterColumn colId="0" hiddenButton="1"/>
    <filterColumn colId="1" hiddenButton="1"/>
  </autoFilter>
  <tableColumns count="2">
    <tableColumn id="1" xr3:uid="{EB8D1E96-80A1-4398-ABFA-34BCDD428D15}" name="Data Item" dataDxfId="509"/>
    <tableColumn id="2" xr3:uid="{26D00045-F6B2-4606-96D6-5737CBB02B0A}" name="Factor Table Information" dataDxfId="508"/>
  </tableColumns>
  <tableStyleInfo name="factors_info_tables" showFirstColumn="1"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E9F72BB8-A16C-44DD-A415-EF96BAE3742F}" name="x_605_template_table_1" displayName="x_605_template_table_1" ref="A6:B21" totalsRowShown="0" headerRowDxfId="499" dataDxfId="498">
  <autoFilter ref="A6:B21" xr:uid="{C725761B-DC0A-4807-ABBB-1B10DF3821F0}">
    <filterColumn colId="0" hiddenButton="1"/>
    <filterColumn colId="1" hiddenButton="1"/>
  </autoFilter>
  <tableColumns count="2">
    <tableColumn id="1" xr3:uid="{C6D887EE-8A8B-453D-BB27-A0FDEFAFFA9B}" name="Data Item" dataDxfId="497"/>
    <tableColumn id="2" xr3:uid="{27E2DB95-DE34-4D13-9220-4C2EDC9F8FC5}" name="Factor Table Information" dataDxfId="496"/>
  </tableColumns>
  <tableStyleInfo name="factors_info_tables" showFirstColumn="1"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86C376FD-6A41-4F21-A209-AEC959D20200}" name="x_606_template_table_1" displayName="x_606_template_table_1" ref="A6:B21" totalsRowShown="0" headerRowDxfId="487" dataDxfId="486">
  <autoFilter ref="A6:B21" xr:uid="{C725761B-DC0A-4807-ABBB-1B10DF3821F0}">
    <filterColumn colId="0" hiddenButton="1"/>
    <filterColumn colId="1" hiddenButton="1"/>
  </autoFilter>
  <tableColumns count="2">
    <tableColumn id="1" xr3:uid="{667BA35B-A4DD-4ED6-93DC-3730E4422BF2}" name="Data Item" dataDxfId="485"/>
    <tableColumn id="2" xr3:uid="{475ACF61-6D7F-4A06-BC99-0F9AA0A4120A}" name="Factor Table Information" dataDxfId="484"/>
  </tableColumns>
  <tableStyleInfo name="factors_info_tables" showFirstColumn="1"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230A25F6-8B33-4838-9870-2F516F2817A3}" name="x_607_template_table_1" displayName="x_607_template_table_1" ref="A6:B21" totalsRowShown="0" headerRowDxfId="475" dataDxfId="474">
  <autoFilter ref="A6:B21" xr:uid="{C725761B-DC0A-4807-ABBB-1B10DF3821F0}">
    <filterColumn colId="0" hiddenButton="1"/>
    <filterColumn colId="1" hiddenButton="1"/>
  </autoFilter>
  <tableColumns count="2">
    <tableColumn id="1" xr3:uid="{52D20194-84AC-4107-905A-CF17F45AB610}" name="Data Item" dataDxfId="473"/>
    <tableColumn id="2" xr3:uid="{10F170C7-08C9-4B43-9B07-948A77493CE3}" name="Factor Table Information" dataDxfId="472"/>
  </tableColumns>
  <tableStyleInfo name="factors_info_tables" showFirstColumn="1"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001D770B-E22B-44B0-9AC4-70DFE8FA7EE0}" name="x_608_template_table_1" displayName="x_608_template_table_1" ref="A6:B21" totalsRowShown="0" headerRowDxfId="463" dataDxfId="462">
  <autoFilter ref="A6:B21" xr:uid="{C725761B-DC0A-4807-ABBB-1B10DF3821F0}">
    <filterColumn colId="0" hiddenButton="1"/>
    <filterColumn colId="1" hiddenButton="1"/>
  </autoFilter>
  <tableColumns count="2">
    <tableColumn id="1" xr3:uid="{8749F1DF-52C5-4708-95E8-39C017E28BF3}" name="Data Item" dataDxfId="461"/>
    <tableColumn id="2" xr3:uid="{6E332562-79E6-4528-8D57-7D401B1EF023}" name="Factor Table Information" dataDxfId="460"/>
  </tableColumns>
  <tableStyleInfo name="factors_info_tables" showFirstColumn="1"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DF977451-B13F-4EA5-B74B-FCCE2955CDDA}" name="x_609_template_table_1" displayName="x_609_template_table_1" ref="A6:B21" totalsRowShown="0" headerRowDxfId="451" dataDxfId="450">
  <autoFilter ref="A6:B21" xr:uid="{C725761B-DC0A-4807-ABBB-1B10DF3821F0}">
    <filterColumn colId="0" hiddenButton="1"/>
    <filterColumn colId="1" hiddenButton="1"/>
  </autoFilter>
  <tableColumns count="2">
    <tableColumn id="1" xr3:uid="{58046693-235E-482E-8D85-6C4DC8F042A2}" name="Data Item" dataDxfId="449"/>
    <tableColumn id="2" xr3:uid="{1C09BF6A-F764-45F6-AF42-634582F8D5AA}" name="Factor Table Information" dataDxfId="448"/>
  </tableColumns>
  <tableStyleInfo name="factors_info_tables" showFirstColumn="1"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2755EC6A-85FE-4540-8BA2-ACA5CB8EB4EA}" name="x_610_template_table_1" displayName="x_610_template_table_1" ref="A6:B21" totalsRowShown="0" headerRowDxfId="443" dataDxfId="442">
  <autoFilter ref="A6:B21" xr:uid="{C725761B-DC0A-4807-ABBB-1B10DF3821F0}">
    <filterColumn colId="0" hiddenButton="1"/>
    <filterColumn colId="1" hiddenButton="1"/>
  </autoFilter>
  <tableColumns count="2">
    <tableColumn id="1" xr3:uid="{3F04122F-0529-48C7-B762-D7E0D4E245EB}" name="Data Item" dataDxfId="441"/>
    <tableColumn id="2" xr3:uid="{D29E5750-58EF-4879-956A-7FC2A0CEE8F3}" name="Factor Table Information" dataDxfId="440"/>
  </tableColumns>
  <tableStyleInfo name="factors_info_tables" showFirstColumn="1"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1" xr:uid="{626FA675-8672-4C2F-876D-F1405EA509BD}" name="x_610_template_table_1122" displayName="x_610_template_table_1122" ref="A6:B21" totalsRowShown="0" headerRowDxfId="435" dataDxfId="434">
  <tableColumns count="2">
    <tableColumn id="1" xr3:uid="{0ECE5211-6D4A-42D8-97B9-4145E8D349F4}" name="Data Item" dataDxfId="433"/>
    <tableColumn id="2" xr3:uid="{5B19B226-2136-4AFD-8B32-2CD589F61EEA}" name="Factor Table Information" dataDxfId="432"/>
  </tableColumns>
  <tableStyleInfo name="factors_info_tables" showFirstColumn="1"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79678396-F3B3-40B8-8CEF-0D2A51D51073}" name="x_612_template_table_1" displayName="x_612_template_table_1" ref="A6:B21" totalsRowShown="0" headerRowDxfId="427" dataDxfId="426">
  <autoFilter ref="A6:B21" xr:uid="{C725761B-DC0A-4807-ABBB-1B10DF3821F0}">
    <filterColumn colId="0" hiddenButton="1"/>
    <filterColumn colId="1" hiddenButton="1"/>
  </autoFilter>
  <tableColumns count="2">
    <tableColumn id="1" xr3:uid="{AA17A892-B348-4473-8965-08094CE00491}" name="Data Item" dataDxfId="425"/>
    <tableColumn id="2" xr3:uid="{E8D75B56-81D1-4BD2-A7C2-EB319F303A3A}" name="Factor Table Information" dataDxfId="424"/>
  </tableColumns>
  <tableStyleInfo name="factors_info_tables" showFirstColumn="1"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2" xr:uid="{E2D25925-3577-45D1-A974-54D78BABF193}" name="x_612_template_table_1123" displayName="x_612_template_table_1123" ref="A6:B21" totalsRowShown="0" headerRowDxfId="419" dataDxfId="418">
  <tableColumns count="2">
    <tableColumn id="1" xr3:uid="{BF42320F-E1F4-45B2-B1F5-D1855655CB70}" name="Data Item" dataDxfId="417"/>
    <tableColumn id="2" xr3:uid="{3341A9BC-8278-4EE3-96A0-CC451B6B3217}" name="Factor Table Information" dataDxfId="416"/>
  </tableColumns>
  <tableStyleInfo name="factors_info_tables" showFirstColumn="1"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2574AE43-193D-484A-BF81-FD8C2DFCBAED}" name="x_702_template_table_1" displayName="x_702_template_table_1" ref="A6:B21" totalsRowShown="0" headerRowDxfId="407" dataDxfId="406">
  <autoFilter ref="A6:B21" xr:uid="{C725761B-DC0A-4807-ABBB-1B10DF3821F0}">
    <filterColumn colId="0" hiddenButton="1"/>
    <filterColumn colId="1" hiddenButton="1"/>
  </autoFilter>
  <tableColumns count="2">
    <tableColumn id="1" xr3:uid="{0E96F462-C1B5-44DC-A6F3-CCDD87B43385}" name="Data Item" dataDxfId="405"/>
    <tableColumn id="2" xr3:uid="{A54A1F0D-D42A-4EE4-854D-AB389AE3F5A9}" name="Factor Table Information" dataDxfId="404"/>
  </tableColumns>
  <tableStyleInfo name="factors_info_tables" showFirstColumn="1"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38C0997E-0BA4-49D0-A919-AD0599D76F5E}" name="x_703_template_table_1" displayName="x_703_template_table_1" ref="A6:B21" totalsRowShown="0" headerRowDxfId="395" dataDxfId="394">
  <autoFilter ref="A6:B21" xr:uid="{C725761B-DC0A-4807-ABBB-1B10DF3821F0}">
    <filterColumn colId="0" hiddenButton="1"/>
    <filterColumn colId="1" hiddenButton="1"/>
  </autoFilter>
  <tableColumns count="2">
    <tableColumn id="1" xr3:uid="{46B95DF3-ECF4-42A7-B4FC-9430C25AE38B}" name="Data Item" dataDxfId="393"/>
    <tableColumn id="2" xr3:uid="{19F98AE2-2187-477C-AB84-49284C01D167}" name="Factor Table Information" dataDxfId="392"/>
  </tableColumns>
  <tableStyleInfo name="factors_info_tables" showFirstColumn="1"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3430A7C8-EA5A-49F7-BDAD-3872A11E6720}" name="x_704_template_table_1" displayName="x_704_template_table_1" ref="A6:B21" totalsRowShown="0" headerRowDxfId="383" dataDxfId="382">
  <autoFilter ref="A6:B21" xr:uid="{C725761B-DC0A-4807-ABBB-1B10DF3821F0}">
    <filterColumn colId="0" hiddenButton="1"/>
    <filterColumn colId="1" hiddenButton="1"/>
  </autoFilter>
  <tableColumns count="2">
    <tableColumn id="1" xr3:uid="{E9548294-E16F-4763-B297-3E32997B60AD}" name="Data Item" dataDxfId="381"/>
    <tableColumn id="2" xr3:uid="{AEB6F1D1-012C-42D5-8CC1-2BD7E120DD2E}" name="Factor Table Information" dataDxfId="380"/>
  </tableColumns>
  <tableStyleInfo name="factors_info_tables" showFirstColumn="1"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61EFF9B5-C20A-4946-87DC-93FF8C01EBC9}" name="x_705_template_table_1" displayName="x_705_template_table_1" ref="A6:B21" totalsRowShown="0" headerRowDxfId="371" dataDxfId="370">
  <autoFilter ref="A6:B21" xr:uid="{C725761B-DC0A-4807-ABBB-1B10DF3821F0}">
    <filterColumn colId="0" hiddenButton="1"/>
    <filterColumn colId="1" hiddenButton="1"/>
  </autoFilter>
  <tableColumns count="2">
    <tableColumn id="1" xr3:uid="{3BDA693F-0039-457D-AD7C-DC5377FCF2B3}" name="Data Item" dataDxfId="369"/>
    <tableColumn id="2" xr3:uid="{03E016D7-9B98-47B5-A471-6121E718113B}" name="Factor Table Information" dataDxfId="368"/>
  </tableColumns>
  <tableStyleInfo name="factors_info_tables" showFirstColumn="1"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6F7645B7-A9F9-4AAC-BF09-DBF73CC73921}" name="x_706_template_table_1" displayName="x_706_template_table_1" ref="A6:B21" totalsRowShown="0" headerRowDxfId="359" dataDxfId="358">
  <autoFilter ref="A6:B21" xr:uid="{C725761B-DC0A-4807-ABBB-1B10DF3821F0}">
    <filterColumn colId="0" hiddenButton="1"/>
    <filterColumn colId="1" hiddenButton="1"/>
  </autoFilter>
  <tableColumns count="2">
    <tableColumn id="1" xr3:uid="{F6E18D54-70B9-487E-9420-C918349E0C8B}" name="Data Item" dataDxfId="357"/>
    <tableColumn id="2" xr3:uid="{02E591DE-E89B-44C6-AD11-3FB2EFCEBA6D}" name="Factor Table Information" dataDxfId="356"/>
  </tableColumns>
  <tableStyleInfo name="factors_info_tables" showFirstColumn="1"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D48D36EB-7F51-479F-B54B-4C0419981241}" name="x_707_template_table_1" displayName="x_707_template_table_1" ref="A6:B21" totalsRowShown="0" headerRowDxfId="347" dataDxfId="346">
  <autoFilter ref="A6:B21" xr:uid="{C725761B-DC0A-4807-ABBB-1B10DF3821F0}">
    <filterColumn colId="0" hiddenButton="1"/>
    <filterColumn colId="1" hiddenButton="1"/>
  </autoFilter>
  <tableColumns count="2">
    <tableColumn id="1" xr3:uid="{1CF4263C-A7C8-411E-BC5F-E85AE0AFB6F5}" name="Data Item" dataDxfId="345"/>
    <tableColumn id="2" xr3:uid="{5B74B82F-2A5D-49D6-AB68-70DDD54D7347}" name="Factor Table Information" dataDxfId="344"/>
  </tableColumns>
  <tableStyleInfo name="factors_info_tables" showFirstColumn="1"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9F6E6D7F-7E33-4181-A4F4-D50804E56A22}" name="x_708_template_table_1" displayName="x_708_template_table_1" ref="A6:B21" totalsRowShown="0" headerRowDxfId="335" dataDxfId="334">
  <autoFilter ref="A6:B21" xr:uid="{C725761B-DC0A-4807-ABBB-1B10DF3821F0}">
    <filterColumn colId="0" hiddenButton="1"/>
    <filterColumn colId="1" hiddenButton="1"/>
  </autoFilter>
  <tableColumns count="2">
    <tableColumn id="1" xr3:uid="{DEA4706F-CDB9-4A5E-98ED-4AD207A94B9A}" name="Data Item" dataDxfId="333"/>
    <tableColumn id="2" xr3:uid="{4ABBABF2-90F0-4A3A-8907-B81D3FBB388C}" name="Factor Table Information" dataDxfId="332"/>
  </tableColumns>
  <tableStyleInfo name="factors_info_tables" showFirstColumn="1"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41414971-1F7F-4AF9-BC0A-44D7E99D9F49}" name="x_709_template_table_1" displayName="x_709_template_table_1" ref="A6:B21" totalsRowShown="0" headerRowDxfId="323" dataDxfId="322">
  <autoFilter ref="A6:B21" xr:uid="{C725761B-DC0A-4807-ABBB-1B10DF3821F0}">
    <filterColumn colId="0" hiddenButton="1"/>
    <filterColumn colId="1" hiddenButton="1"/>
  </autoFilter>
  <tableColumns count="2">
    <tableColumn id="1" xr3:uid="{69F81C78-648C-4557-945C-4FA0B0E726B2}" name="Data Item" dataDxfId="321"/>
    <tableColumn id="2" xr3:uid="{DC50E1AD-16E9-44EC-9737-2E652766DD4F}" name="Factor Table Information" dataDxfId="320"/>
  </tableColumns>
  <tableStyleInfo name="factors_info_tables" showFirstColumn="1"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9EF9DD85-750B-4AB7-8779-DF4AA0F768E4}" name="x_710_template_table_1" displayName="x_710_template_table_1" ref="A6:B21" totalsRowShown="0" headerRowDxfId="311" dataDxfId="310">
  <autoFilter ref="A6:B21" xr:uid="{C725761B-DC0A-4807-ABBB-1B10DF3821F0}">
    <filterColumn colId="0" hiddenButton="1"/>
    <filterColumn colId="1" hiddenButton="1"/>
  </autoFilter>
  <tableColumns count="2">
    <tableColumn id="1" xr3:uid="{44B20FC4-16C9-4657-B3AF-B6E5D4FA154F}" name="Data Item" dataDxfId="309"/>
    <tableColumn id="2" xr3:uid="{3BD331FD-4520-4055-9791-FB4B265DA6BF}" name="Factor Table Information" dataDxfId="308"/>
  </tableColumns>
  <tableStyleInfo name="factors_info_tables" showFirstColumn="1"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9CD34976-7C4D-4006-BC45-8CDC74CA3E33}" name="x_711_template_table_1" displayName="x_711_template_table_1" ref="A6:B21" totalsRowShown="0" headerRowDxfId="299" dataDxfId="298">
  <autoFilter ref="A6:B21" xr:uid="{C725761B-DC0A-4807-ABBB-1B10DF3821F0}">
    <filterColumn colId="0" hiddenButton="1"/>
    <filterColumn colId="1" hiddenButton="1"/>
  </autoFilter>
  <tableColumns count="2">
    <tableColumn id="1" xr3:uid="{76674314-1EAC-4547-80AC-1D8D1AE35F48}" name="Data Item" dataDxfId="297"/>
    <tableColumn id="2" xr3:uid="{00D67645-78EC-435C-912C-5F666E0A8C90}" name="Factor Table Information" dataDxfId="296"/>
  </tableColumns>
  <tableStyleInfo name="factors_info_tables" showFirstColumn="1"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92E12D29-A68B-4109-A774-29F7F67E35FF}" name="x_712_template_table_1" displayName="x_712_template_table_1" ref="A6:B21" totalsRowShown="0" headerRowDxfId="287" dataDxfId="286">
  <autoFilter ref="A6:B21" xr:uid="{C725761B-DC0A-4807-ABBB-1B10DF3821F0}">
    <filterColumn colId="0" hiddenButton="1"/>
    <filterColumn colId="1" hiddenButton="1"/>
  </autoFilter>
  <tableColumns count="2">
    <tableColumn id="1" xr3:uid="{0EE98F29-3EA6-498D-87B6-538E99232FCE}" name="Data Item" dataDxfId="285"/>
    <tableColumn id="2" xr3:uid="{B6366DF9-21C1-4AC0-B746-C4CE75DBCF58}" name="Factor Table Information" dataDxfId="284"/>
  </tableColumns>
  <tableStyleInfo name="factors_info_tables" showFirstColumn="1"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392586A1-2E96-4093-B9FC-11EC64D1BFC4}" name="x_713_template_table_1" displayName="x_713_template_table_1" ref="A6:B21" totalsRowShown="0" headerRowDxfId="275" dataDxfId="274">
  <autoFilter ref="A6:B21" xr:uid="{C725761B-DC0A-4807-ABBB-1B10DF3821F0}">
    <filterColumn colId="0" hiddenButton="1"/>
    <filterColumn colId="1" hiddenButton="1"/>
  </autoFilter>
  <tableColumns count="2">
    <tableColumn id="1" xr3:uid="{B6F1F2FF-A996-4163-887C-E579E330E97F}" name="Data Item" dataDxfId="273"/>
    <tableColumn id="2" xr3:uid="{E580E630-1DC0-4181-B431-04720FC448B5}" name="Factor Table Information" dataDxfId="272"/>
  </tableColumns>
  <tableStyleInfo name="factors_info_tables" showFirstColumn="1"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AE7CC5C1-DB65-4B86-B7DE-F3D9E43B75E0}" name="x_714_template_table_1" displayName="x_714_template_table_1" ref="A6:B21" totalsRowShown="0" headerRowDxfId="263" dataDxfId="262">
  <autoFilter ref="A6:B21" xr:uid="{C725761B-DC0A-4807-ABBB-1B10DF3821F0}">
    <filterColumn colId="0" hiddenButton="1"/>
    <filterColumn colId="1" hiddenButton="1"/>
  </autoFilter>
  <tableColumns count="2">
    <tableColumn id="1" xr3:uid="{0A4A846F-D5E8-4D5D-BF99-5ACF26A41D48}" name="Data Item" dataDxfId="261"/>
    <tableColumn id="2" xr3:uid="{8F458DD6-EE53-49EB-A1FC-4D1962174218}" name="Factor Table Information" dataDxfId="260"/>
  </tableColumns>
  <tableStyleInfo name="factors_info_tables" showFirstColumn="1"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2F3290C5-506F-41F7-8C5B-FBC44846F885}" name="x_715_template_table_1" displayName="x_715_template_table_1" ref="A6:B21" totalsRowShown="0" headerRowDxfId="251" dataDxfId="250">
  <autoFilter ref="A6:B21" xr:uid="{C725761B-DC0A-4807-ABBB-1B10DF3821F0}">
    <filterColumn colId="0" hiddenButton="1"/>
    <filterColumn colId="1" hiddenButton="1"/>
  </autoFilter>
  <tableColumns count="2">
    <tableColumn id="1" xr3:uid="{1DCA716B-E5DA-4B00-BDA1-BE80820F88E4}" name="Data Item" dataDxfId="249"/>
    <tableColumn id="2" xr3:uid="{CC95DC47-8549-453E-A3C9-64A916989DA4}" name="Factor Table Information" dataDxfId="248"/>
  </tableColumns>
  <tableStyleInfo name="factors_info_tables" showFirstColumn="1"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86461B5B-DE4E-453C-81DE-0E019B984EF8}" name="x_716_template_table_1" displayName="x_716_template_table_1" ref="A6:B21" totalsRowShown="0" headerRowDxfId="239" dataDxfId="238">
  <autoFilter ref="A6:B21" xr:uid="{C725761B-DC0A-4807-ABBB-1B10DF3821F0}">
    <filterColumn colId="0" hiddenButton="1"/>
    <filterColumn colId="1" hiddenButton="1"/>
  </autoFilter>
  <tableColumns count="2">
    <tableColumn id="1" xr3:uid="{23673E5C-0713-46EC-AE3D-A033DA962F7D}" name="Data Item" dataDxfId="237"/>
    <tableColumn id="2" xr3:uid="{E13148C8-2865-4B05-895B-D6FDE2A0ACC9}" name="Factor Table Information" dataDxfId="236"/>
  </tableColumns>
  <tableStyleInfo name="factors_info_tables" showFirstColumn="1"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E219FBFB-6AB1-48B6-A688-AFB3C03DF915}" name="x_717_template_table_1" displayName="x_717_template_table_1" ref="A6:B21" totalsRowShown="0" headerRowDxfId="227" dataDxfId="226">
  <autoFilter ref="A6:B21" xr:uid="{C725761B-DC0A-4807-ABBB-1B10DF3821F0}">
    <filterColumn colId="0" hiddenButton="1"/>
    <filterColumn colId="1" hiddenButton="1"/>
  </autoFilter>
  <tableColumns count="2">
    <tableColumn id="1" xr3:uid="{28F35694-C181-430F-BF26-0576A1FB4771}" name="Data Item" dataDxfId="225"/>
    <tableColumn id="2" xr3:uid="{81ABE729-6B20-482C-9EF1-D5969E1D0F0A}" name="Factor Table Information" dataDxfId="224"/>
  </tableColumns>
  <tableStyleInfo name="factors_info_tables" showFirstColumn="1"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1044E3B3-8547-4CA4-9CDE-E7E0D7A1A1C1}" name="x_718_template_table_1" displayName="x_718_template_table_1" ref="A6:B21" totalsRowShown="0" headerRowDxfId="215" dataDxfId="214">
  <autoFilter ref="A6:B21" xr:uid="{C725761B-DC0A-4807-ABBB-1B10DF3821F0}">
    <filterColumn colId="0" hiddenButton="1"/>
    <filterColumn colId="1" hiddenButton="1"/>
  </autoFilter>
  <tableColumns count="2">
    <tableColumn id="1" xr3:uid="{615BBB29-B003-4F02-B5BB-A560B59A6181}" name="Data Item" dataDxfId="213"/>
    <tableColumn id="2" xr3:uid="{73EA143A-0F19-408E-87E7-F0FBCEACB01F}" name="Factor Table Information" dataDxfId="212"/>
  </tableColumns>
  <tableStyleInfo name="factors_info_tables" showFirstColumn="1"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AD8279E6-9433-48E4-9A72-7FD094E9165B}" name="x_719_template_table_1" displayName="x_719_template_table_1" ref="A6:B21" totalsRowShown="0" headerRowDxfId="203" dataDxfId="202">
  <autoFilter ref="A6:B21" xr:uid="{C725761B-DC0A-4807-ABBB-1B10DF3821F0}">
    <filterColumn colId="0" hiddenButton="1"/>
    <filterColumn colId="1" hiddenButton="1"/>
  </autoFilter>
  <tableColumns count="2">
    <tableColumn id="1" xr3:uid="{6537657B-2688-4B90-801A-0D493288CC61}" name="Data Item" dataDxfId="201"/>
    <tableColumn id="2" xr3:uid="{666EA1A3-6471-4E00-8829-6046DF1F5416}" name="Factor Table Information" dataDxfId="200"/>
  </tableColumns>
  <tableStyleInfo name="factors_info_tables" showFirstColumn="1"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4862AD7F-61D7-49CA-A492-36EB0D8F5BFC}" name="x_720_template_table_1" displayName="x_720_template_table_1" ref="A6:B21" totalsRowShown="0" headerRowDxfId="191" dataDxfId="190">
  <autoFilter ref="A6:B21" xr:uid="{C725761B-DC0A-4807-ABBB-1B10DF3821F0}">
    <filterColumn colId="0" hiddenButton="1"/>
    <filterColumn colId="1" hiddenButton="1"/>
  </autoFilter>
  <tableColumns count="2">
    <tableColumn id="1" xr3:uid="{EDA82F8E-260F-4823-BCE6-E3960408F006}" name="Data Item" dataDxfId="189"/>
    <tableColumn id="2" xr3:uid="{6E6DF6DF-999D-4278-A7B4-AB6C623A2A67}" name="Factor Table Information" dataDxfId="188"/>
  </tableColumns>
  <tableStyleInfo name="factors_info_tables" showFirstColumn="1"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1683EAE3-CDD2-4289-83B4-7A4A7DF64E7B}" name="x_721_template_table_1" displayName="x_721_template_table_1" ref="A6:B21" totalsRowShown="0" headerRowDxfId="179" dataDxfId="178">
  <autoFilter ref="A6:B21" xr:uid="{C725761B-DC0A-4807-ABBB-1B10DF3821F0}">
    <filterColumn colId="0" hiddenButton="1"/>
    <filterColumn colId="1" hiddenButton="1"/>
  </autoFilter>
  <tableColumns count="2">
    <tableColumn id="1" xr3:uid="{7589212C-4815-498D-8A48-9E0567B01A70}" name="Data Item" dataDxfId="177"/>
    <tableColumn id="2" xr3:uid="{E5F89813-981C-4B06-B39C-531799165182}" name="Factor Table Information" dataDxfId="176"/>
  </tableColumns>
  <tableStyleInfo name="factors_info_tables" showFirstColumn="1"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EFDC1597-255D-4305-970F-9966024087F6}" name="x_722_template_table_1" displayName="x_722_template_table_1" ref="A6:B21" totalsRowShown="0" headerRowDxfId="167" dataDxfId="166">
  <autoFilter ref="A6:B21" xr:uid="{C725761B-DC0A-4807-ABBB-1B10DF3821F0}">
    <filterColumn colId="0" hiddenButton="1"/>
    <filterColumn colId="1" hiddenButton="1"/>
  </autoFilter>
  <tableColumns count="2">
    <tableColumn id="1" xr3:uid="{0142FFDE-ECA5-45F0-834F-3F7184B6C13E}" name="Data Item" dataDxfId="165"/>
    <tableColumn id="2" xr3:uid="{C679D33B-8240-4547-B6B7-A4AFFA43EFA4}" name="Factor Table Information" dataDxfId="164"/>
  </tableColumns>
  <tableStyleInfo name="factors_info_tables" showFirstColumn="1"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8505AA0F-A27A-4D18-B854-B05717333DF8}" name="x_723_template_table_1" displayName="x_723_template_table_1" ref="A6:B21" totalsRowShown="0" headerRowDxfId="155" dataDxfId="154">
  <autoFilter ref="A6:B21" xr:uid="{C725761B-DC0A-4807-ABBB-1B10DF3821F0}">
    <filterColumn colId="0" hiddenButton="1"/>
    <filterColumn colId="1" hiddenButton="1"/>
  </autoFilter>
  <tableColumns count="2">
    <tableColumn id="1" xr3:uid="{83B89335-7B44-43F6-B174-C0A3681C9117}" name="Data Item" dataDxfId="153"/>
    <tableColumn id="2" xr3:uid="{F12C29E7-9671-466E-904D-535CDDE84B8C}" name="Factor Table Information" dataDxfId="152"/>
  </tableColumns>
  <tableStyleInfo name="factors_info_tables" showFirstColumn="1"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802A72D9-52AC-45B0-9D0C-5D297FB0B3DD}" name="x_724_template_table_1" displayName="x_724_template_table_1" ref="A6:B21" totalsRowShown="0" headerRowDxfId="143" dataDxfId="142">
  <autoFilter ref="A6:B21" xr:uid="{C725761B-DC0A-4807-ABBB-1B10DF3821F0}">
    <filterColumn colId="0" hiddenButton="1"/>
    <filterColumn colId="1" hiddenButton="1"/>
  </autoFilter>
  <tableColumns count="2">
    <tableColumn id="1" xr3:uid="{DD9F8301-8082-42EE-A129-F0548DCB16EE}" name="Data Item" dataDxfId="141"/>
    <tableColumn id="2" xr3:uid="{5E550E76-AB09-4A2E-8A97-EB9FB0F41609}" name="Factor Table Information" dataDxfId="140"/>
  </tableColumns>
  <tableStyleInfo name="factors_info_tables" showFirstColumn="1"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C0BA7B7E-5A64-4045-B1AC-06B84448581D}" name="x_725_template_table_1" displayName="x_725_template_table_1" ref="A6:B21" totalsRowShown="0" headerRowDxfId="131" dataDxfId="130">
  <autoFilter ref="A6:B21" xr:uid="{C725761B-DC0A-4807-ABBB-1B10DF3821F0}">
    <filterColumn colId="0" hiddenButton="1"/>
    <filterColumn colId="1" hiddenButton="1"/>
  </autoFilter>
  <tableColumns count="2">
    <tableColumn id="1" xr3:uid="{469A389E-03ED-4212-B5C7-096C68631E0B}" name="Data Item" dataDxfId="129"/>
    <tableColumn id="2" xr3:uid="{8250770E-F270-4663-803E-87D3677656E8}" name="Factor Table Information" dataDxfId="128"/>
  </tableColumns>
  <tableStyleInfo name="factors_info_tables" showFirstColumn="1"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9" xr:uid="{D6C018D0-57A8-4576-B897-FF6D0BE53EAD}" name="x_726_template_table_1" displayName="x_726_template_table_1" ref="A6:B21" totalsRowShown="0" headerRowDxfId="119" dataDxfId="118">
  <autoFilter ref="A6:B21" xr:uid="{C725761B-DC0A-4807-ABBB-1B10DF3821F0}">
    <filterColumn colId="0" hiddenButton="1"/>
    <filterColumn colId="1" hiddenButton="1"/>
  </autoFilter>
  <tableColumns count="2">
    <tableColumn id="1" xr3:uid="{28B78A1A-6CA9-417B-8FB6-5D3F18F19526}" name="Data Item" dataDxfId="117"/>
    <tableColumn id="2" xr3:uid="{9B862728-3A8E-4049-B154-D67D2EB6A521}" name="Factor Table Information" dataDxfId="116"/>
  </tableColumns>
  <tableStyleInfo name="factors_info_tables" showFirstColumn="1"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0" xr:uid="{3F2DDCBB-C04D-4C9D-B87E-543E29936701}" name="x_727_template_table_1" displayName="x_727_template_table_1" ref="A6:B21" totalsRowShown="0" headerRowDxfId="107" dataDxfId="106">
  <autoFilter ref="A6:B21" xr:uid="{C725761B-DC0A-4807-ABBB-1B10DF3821F0}">
    <filterColumn colId="0" hiddenButton="1"/>
    <filterColumn colId="1" hiddenButton="1"/>
  </autoFilter>
  <tableColumns count="2">
    <tableColumn id="1" xr3:uid="{1FB494AF-280F-4A6E-950B-A07A1E3D0E1B}" name="Data Item" dataDxfId="105"/>
    <tableColumn id="2" xr3:uid="{960E533F-45A0-4570-A5AF-81ACF8CFE9D1}" name="Factor Table Information" dataDxfId="104"/>
  </tableColumns>
  <tableStyleInfo name="factors_info_tables" showFirstColumn="1"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50FA3B3A-3566-4389-A33E-D20358D24E71}" name="x_728_template_table_1" displayName="x_728_template_table_1" ref="A6:B21" totalsRowShown="0" headerRowDxfId="99" dataDxfId="98">
  <autoFilter ref="A6:B21" xr:uid="{C725761B-DC0A-4807-ABBB-1B10DF3821F0}">
    <filterColumn colId="0" hiddenButton="1"/>
    <filterColumn colId="1" hiddenButton="1"/>
  </autoFilter>
  <tableColumns count="2">
    <tableColumn id="1" xr3:uid="{4F902E66-F72F-45A6-8D3E-1E7E6743D8EA}" name="Data Item" dataDxfId="97"/>
    <tableColumn id="2" xr3:uid="{456F1F10-04A3-45C7-839C-D032751504AE}" name="Factor Table Information" dataDxfId="96"/>
  </tableColumns>
  <tableStyleInfo name="factors_info_tables" showFirstColumn="1" showLastColumn="0"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2" xr:uid="{0D0EF490-B76D-498C-8E09-E59781A9AADA}" name="x_729_template_table_1" displayName="x_729_template_table_1" ref="A6:B21" totalsRowShown="0" headerRowDxfId="87" dataDxfId="86">
  <autoFilter ref="A6:B21" xr:uid="{C725761B-DC0A-4807-ABBB-1B10DF3821F0}">
    <filterColumn colId="0" hiddenButton="1"/>
    <filterColumn colId="1" hiddenButton="1"/>
  </autoFilter>
  <tableColumns count="2">
    <tableColumn id="1" xr3:uid="{D8F7F2D2-837C-45B9-8BB6-FD91C2E9C3A0}" name="Data Item" dataDxfId="85"/>
    <tableColumn id="2" xr3:uid="{9510AE29-A120-481B-8469-9759B0D10E17}" name="Factor Table Information" dataDxfId="84"/>
  </tableColumns>
  <tableStyleInfo name="factors_info_tables" showFirstColumn="1" showLastColumn="0"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78FBB1AC-6500-4911-9408-9B21D1DC0132}" name="x_803_template_table_1" displayName="x_803_template_table_1" ref="A6:B21" totalsRowShown="0" headerRowDxfId="75" dataDxfId="74">
  <autoFilter ref="A6:B21" xr:uid="{C725761B-DC0A-4807-ABBB-1B10DF3821F0}">
    <filterColumn colId="0" hiddenButton="1"/>
    <filterColumn colId="1" hiddenButton="1"/>
  </autoFilter>
  <tableColumns count="2">
    <tableColumn id="1" xr3:uid="{74C7CDBF-3261-4B13-BD61-FEE342178863}" name="Data Item" dataDxfId="73"/>
    <tableColumn id="2" xr3:uid="{16D2B832-1B0D-4476-8519-139732B0DA42}" name="Factor Table Information" dataDxfId="72"/>
  </tableColumns>
  <tableStyleInfo name="factors_info_tables" showFirstColumn="1" showLastColumn="0"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AAAC1EF2-642D-4E0F-9474-F0473DF766CD}" name="x_804_template_table_1" displayName="x_804_template_table_1" ref="A6:B21" totalsRowShown="0" headerRowDxfId="63" dataDxfId="62">
  <autoFilter ref="A6:B21" xr:uid="{C725761B-DC0A-4807-ABBB-1B10DF3821F0}">
    <filterColumn colId="0" hiddenButton="1"/>
    <filterColumn colId="1" hiddenButton="1"/>
  </autoFilter>
  <tableColumns count="2">
    <tableColumn id="1" xr3:uid="{01C8F9E4-0FB3-4278-9CD8-659358DF7CCF}" name="Data Item" dataDxfId="61"/>
    <tableColumn id="2" xr3:uid="{74FE4804-F168-48D9-8E3D-838423AD5B33}" name="Factor Table Information" dataDxfId="60"/>
  </tableColumns>
  <tableStyleInfo name="factors_info_tables" showFirstColumn="1" showLastColumn="0" showRowStripes="1" showColumnStripes="0"/>
</table>
</file>

<file path=xl/tables/table1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5" xr:uid="{41A03F9D-9DED-4281-9457-03ADCE3FA21B}" name="x_805_template_table_1" displayName="x_805_template_table_1" ref="A6:B21" totalsRowShown="0" headerRowDxfId="51" dataDxfId="50">
  <autoFilter ref="A6:B21" xr:uid="{C725761B-DC0A-4807-ABBB-1B10DF3821F0}">
    <filterColumn colId="0" hiddenButton="1"/>
    <filterColumn colId="1" hiddenButton="1"/>
  </autoFilter>
  <tableColumns count="2">
    <tableColumn id="1" xr3:uid="{FEFCBA8E-FD07-490A-AE00-D8730769B83C}" name="Data Item" dataDxfId="49"/>
    <tableColumn id="2" xr3:uid="{9687CE0D-EC0C-4A9D-96B6-F4D8E8354E65}" name="Factor Table Information" dataDxfId="48"/>
  </tableColumns>
  <tableStyleInfo name="factors_info_tables" showFirstColumn="1" showLastColumn="0" showRowStripes="1" showColumnStripes="0"/>
</table>
</file>

<file path=xl/tables/table1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DF17A621-4B3F-4E42-A617-3C3B674F3904}" name="x_806_template_table_1" displayName="x_806_template_table_1" ref="A6:B21" totalsRowShown="0" headerRowDxfId="39" dataDxfId="38">
  <autoFilter ref="A6:B21" xr:uid="{C725761B-DC0A-4807-ABBB-1B10DF3821F0}">
    <filterColumn colId="0" hiddenButton="1"/>
    <filterColumn colId="1" hiddenButton="1"/>
  </autoFilter>
  <tableColumns count="2">
    <tableColumn id="1" xr3:uid="{E4EC56DD-0D31-4FCC-B317-B65BA262067C}" name="Data Item" dataDxfId="37"/>
    <tableColumn id="2" xr3:uid="{E2E48340-B3A4-46FE-B692-CF486CC9101B}" name="Factor Table Information" dataDxfId="36"/>
  </tableColumns>
  <tableStyleInfo name="factors_info_tables" showFirstColumn="1" showLastColumn="0" showRowStripes="1" showColumnStripes="0"/>
</table>
</file>

<file path=xl/tables/table1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1C0AF950-3E12-4938-802A-F8E980C63139}" name="x_808_template_table_1" displayName="x_808_template_table_1" ref="A6:B21" totalsRowShown="0" headerRowDxfId="27" dataDxfId="26">
  <autoFilter ref="A6:B21" xr:uid="{C725761B-DC0A-4807-ABBB-1B10DF3821F0}">
    <filterColumn colId="0" hiddenButton="1"/>
    <filterColumn colId="1" hiddenButton="1"/>
  </autoFilter>
  <tableColumns count="2">
    <tableColumn id="1" xr3:uid="{9448D7AD-2A62-4B0B-A466-B88942430CBA}" name="Data Item" dataDxfId="25"/>
    <tableColumn id="2" xr3:uid="{B1A4EFCC-AC9A-415D-950A-C4D208627F3E}" name="Factor Table Information" dataDxfId="24"/>
  </tableColumns>
  <tableStyleInfo name="factors_info_tables" showFirstColumn="1" showLastColumn="0" showRowStripes="1" showColumnStripes="0"/>
</table>
</file>

<file path=xl/tables/table1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8" xr:uid="{7C18C230-B105-415B-9ED3-8F56178AB9CF}" name="x_809_template_table_1" displayName="x_809_template_table_1" ref="A6:B21" totalsRowShown="0" headerRowDxfId="15" dataDxfId="14">
  <autoFilter ref="A6:B21" xr:uid="{C725761B-DC0A-4807-ABBB-1B10DF3821F0}">
    <filterColumn colId="0" hiddenButton="1"/>
    <filterColumn colId="1" hiddenButton="1"/>
  </autoFilter>
  <tableColumns count="2">
    <tableColumn id="1" xr3:uid="{A10678AA-79AC-4078-AB24-01AC552A0332}" name="Data Item" dataDxfId="13"/>
    <tableColumn id="2" xr3:uid="{5440A785-49A3-49EF-8801-ACB567BD8091}" name="Factor Table Information" dataDxfId="12"/>
  </tableColumns>
  <tableStyleInfo name="factors_info_tables" showFirstColumn="1" showLastColumn="0" showRowStripes="1" showColumnStripes="0"/>
</table>
</file>

<file path=xl/tables/table1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9" xr:uid="{341D048A-726C-4F8D-A6A7-52C8A2433D65}" name="x_810_template_table_1" displayName="x_810_template_table_1" ref="A6:B21" totalsRowShown="0" headerRowDxfId="3" dataDxfId="2">
  <autoFilter ref="A6:B21" xr:uid="{C725761B-DC0A-4807-ABBB-1B10DF3821F0}">
    <filterColumn colId="0" hiddenButton="1"/>
    <filterColumn colId="1" hiddenButton="1"/>
  </autoFilter>
  <tableColumns count="2">
    <tableColumn id="1" xr3:uid="{39F7078E-E07C-44CB-9DF0-D35D89A9A8F7}" name="Data Item" dataDxfId="1"/>
    <tableColumn id="2" xr3:uid="{92AE2F5E-AB6C-4687-9B27-1345D2CA9E4E}" name="Factor Table Information" dataDxfId="0"/>
  </tableColumns>
  <tableStyleInfo name="factors_info_tables" showFirstColumn="1" showLastColumn="0" showRowStripes="1" showColumnStripes="0"/>
</table>
</file>

<file path=xl/tables/table1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725761B-DC0A-4807-ABBB-1B10DF3821F0}" name="x_template_table_1" displayName="x_template_table_1" ref="A6:B21" totalsRowShown="0">
  <autoFilter ref="A6:B21" xr:uid="{C725761B-DC0A-4807-ABBB-1B10DF3821F0}">
    <filterColumn colId="0" hiddenButton="1"/>
    <filterColumn colId="1" hiddenButton="1"/>
  </autoFilter>
  <tableColumns count="2">
    <tableColumn id="1" xr3:uid="{CF9C1E95-2192-41E7-A51E-9FBAB92F54E0}" name="Data Item"/>
    <tableColumn id="2" xr3:uid="{D0BF8362-1B49-49CF-A3F4-682A9DF6283E}" name="Factor Table Information"/>
  </tableColumns>
  <tableStyleInfo name="factors_info_tables" showFirstColumn="1" showLastColumn="0" showRowStripes="1" showColumnStripes="0"/>
</table>
</file>

<file path=xl/theme/theme1.xml><?xml version="1.0" encoding="utf-8"?>
<a:theme xmlns:a="http://schemas.openxmlformats.org/drawingml/2006/main" name="Accessible_21">
  <a:themeElements>
    <a:clrScheme name="GAD_theme25">
      <a:dk1>
        <a:srgbClr val="B85FB1"/>
      </a:dk1>
      <a:lt1>
        <a:srgbClr val="44163E"/>
      </a:lt1>
      <a:dk2>
        <a:srgbClr val="3E8989"/>
      </a:dk2>
      <a:lt2>
        <a:srgbClr val="50E28D"/>
      </a:lt2>
      <a:accent1>
        <a:srgbClr val="F1BE46"/>
      </a:accent1>
      <a:accent2>
        <a:srgbClr val="DD852C"/>
      </a:accent2>
      <a:accent3>
        <a:srgbClr val="E54A72"/>
      </a:accent3>
      <a:accent4>
        <a:srgbClr val="2E5266"/>
      </a:accent4>
      <a:accent5>
        <a:srgbClr val="42A1DB"/>
      </a:accent5>
      <a:accent6>
        <a:srgbClr val="8F8E8F"/>
      </a:accent6>
      <a:hlink>
        <a:srgbClr val="6B9F25"/>
      </a:hlink>
      <a:folHlink>
        <a:srgbClr val="B26B02"/>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GAD" id="{FA26CC94-9AB8-43CF-9208-DAD2EEF8E84B}" vid="{AD10AD8E-362D-4DD0-B12A-007E90588632}"/>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8.xml.rels><?xml version="1.0" encoding="UTF-8" standalone="yes"?>
<Relationships xmlns="http://schemas.openxmlformats.org/package/2006/relationships"><Relationship Id="rId1" Type="http://schemas.openxmlformats.org/officeDocument/2006/relationships/table" Target="../tables/table5.xml"/></Relationships>
</file>

<file path=xl/worksheets/_rels/sheet9.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5.xml"/></Relationships>
</file>

<file path=xl/worksheets/_rels/sheet19.xml.rels><?xml version="1.0" encoding="UTF-8" standalone="yes"?>
<Relationships xmlns="http://schemas.openxmlformats.org/package/2006/relationships"><Relationship Id="rId1" Type="http://schemas.openxmlformats.org/officeDocument/2006/relationships/table" Target="../tables/table16.xml"/></Relationships>
</file>

<file path=xl/worksheets/_rels/sheet20.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21.xml.rels><?xml version="1.0" encoding="UTF-8" standalone="yes"?>
<Relationships xmlns="http://schemas.openxmlformats.org/package/2006/relationships"><Relationship Id="rId1" Type="http://schemas.openxmlformats.org/officeDocument/2006/relationships/table" Target="../tables/table18.xml"/></Relationships>
</file>

<file path=xl/worksheets/_rels/sheet22.xml.rels><?xml version="1.0" encoding="UTF-8" standalone="yes"?>
<Relationships xmlns="http://schemas.openxmlformats.org/package/2006/relationships"><Relationship Id="rId1" Type="http://schemas.openxmlformats.org/officeDocument/2006/relationships/table" Target="../tables/table19.xml"/></Relationships>
</file>

<file path=xl/worksheets/_rels/sheet23.xml.rels><?xml version="1.0" encoding="UTF-8" standalone="yes"?>
<Relationships xmlns="http://schemas.openxmlformats.org/package/2006/relationships"><Relationship Id="rId1" Type="http://schemas.openxmlformats.org/officeDocument/2006/relationships/table" Target="../tables/table20.xml"/></Relationships>
</file>

<file path=xl/worksheets/_rels/sheet24.xml.rels><?xml version="1.0" encoding="UTF-8" standalone="yes"?>
<Relationships xmlns="http://schemas.openxmlformats.org/package/2006/relationships"><Relationship Id="rId1" Type="http://schemas.openxmlformats.org/officeDocument/2006/relationships/table" Target="../tables/table21.xml"/></Relationships>
</file>

<file path=xl/worksheets/_rels/sheet25.xml.rels><?xml version="1.0" encoding="UTF-8" standalone="yes"?>
<Relationships xmlns="http://schemas.openxmlformats.org/package/2006/relationships"><Relationship Id="rId1" Type="http://schemas.openxmlformats.org/officeDocument/2006/relationships/table" Target="../tables/table22.xml"/></Relationships>
</file>

<file path=xl/worksheets/_rels/sheet26.xml.rels><?xml version="1.0" encoding="UTF-8" standalone="yes"?>
<Relationships xmlns="http://schemas.openxmlformats.org/package/2006/relationships"><Relationship Id="rId1" Type="http://schemas.openxmlformats.org/officeDocument/2006/relationships/table" Target="../tables/table23.xml"/></Relationships>
</file>

<file path=xl/worksheets/_rels/sheet27.xml.rels><?xml version="1.0" encoding="UTF-8" standalone="yes"?>
<Relationships xmlns="http://schemas.openxmlformats.org/package/2006/relationships"><Relationship Id="rId1" Type="http://schemas.openxmlformats.org/officeDocument/2006/relationships/table" Target="../tables/table24.xml"/></Relationships>
</file>

<file path=xl/worksheets/_rels/sheet28.xml.rels><?xml version="1.0" encoding="UTF-8" standalone="yes"?>
<Relationships xmlns="http://schemas.openxmlformats.org/package/2006/relationships"><Relationship Id="rId1" Type="http://schemas.openxmlformats.org/officeDocument/2006/relationships/table" Target="../tables/table25.xml"/></Relationships>
</file>

<file path=xl/worksheets/_rels/sheet29.xml.rels><?xml version="1.0" encoding="UTF-8" standalone="yes"?>
<Relationships xmlns="http://schemas.openxmlformats.org/package/2006/relationships"><Relationship Id="rId1" Type="http://schemas.openxmlformats.org/officeDocument/2006/relationships/table" Target="../tables/table26.xml"/></Relationships>
</file>

<file path=xl/worksheets/_rels/sheet30.xml.rels><?xml version="1.0" encoding="UTF-8" standalone="yes"?>
<Relationships xmlns="http://schemas.openxmlformats.org/package/2006/relationships"><Relationship Id="rId1" Type="http://schemas.openxmlformats.org/officeDocument/2006/relationships/table" Target="../tables/table27.xml"/></Relationships>
</file>

<file path=xl/worksheets/_rels/sheet31.xml.rels><?xml version="1.0" encoding="UTF-8" standalone="yes"?>
<Relationships xmlns="http://schemas.openxmlformats.org/package/2006/relationships"><Relationship Id="rId1" Type="http://schemas.openxmlformats.org/officeDocument/2006/relationships/table" Target="../tables/table28.xml"/></Relationships>
</file>

<file path=xl/worksheets/_rels/sheet32.xml.rels><?xml version="1.0" encoding="UTF-8" standalone="yes"?>
<Relationships xmlns="http://schemas.openxmlformats.org/package/2006/relationships"><Relationship Id="rId1" Type="http://schemas.openxmlformats.org/officeDocument/2006/relationships/table" Target="../tables/table29.xml"/></Relationships>
</file>

<file path=xl/worksheets/_rels/sheet33.xml.rels><?xml version="1.0" encoding="UTF-8" standalone="yes"?>
<Relationships xmlns="http://schemas.openxmlformats.org/package/2006/relationships"><Relationship Id="rId1" Type="http://schemas.openxmlformats.org/officeDocument/2006/relationships/table" Target="../tables/table30.xml"/></Relationships>
</file>

<file path=xl/worksheets/_rels/sheet34.xml.rels><?xml version="1.0" encoding="UTF-8" standalone="yes"?>
<Relationships xmlns="http://schemas.openxmlformats.org/package/2006/relationships"><Relationship Id="rId1" Type="http://schemas.openxmlformats.org/officeDocument/2006/relationships/table" Target="../tables/table31.xml"/></Relationships>
</file>

<file path=xl/worksheets/_rels/sheet35.xml.rels><?xml version="1.0" encoding="UTF-8" standalone="yes"?>
<Relationships xmlns="http://schemas.openxmlformats.org/package/2006/relationships"><Relationship Id="rId1" Type="http://schemas.openxmlformats.org/officeDocument/2006/relationships/table" Target="../tables/table32.xml"/></Relationships>
</file>

<file path=xl/worksheets/_rels/sheet36.xml.rels><?xml version="1.0" encoding="UTF-8" standalone="yes"?>
<Relationships xmlns="http://schemas.openxmlformats.org/package/2006/relationships"><Relationship Id="rId1" Type="http://schemas.openxmlformats.org/officeDocument/2006/relationships/table" Target="../tables/table33.xml"/></Relationships>
</file>

<file path=xl/worksheets/_rels/sheet37.xml.rels><?xml version="1.0" encoding="UTF-8" standalone="yes"?>
<Relationships xmlns="http://schemas.openxmlformats.org/package/2006/relationships"><Relationship Id="rId1" Type="http://schemas.openxmlformats.org/officeDocument/2006/relationships/table" Target="../tables/table34.xml"/></Relationships>
</file>

<file path=xl/worksheets/_rels/sheet38.xml.rels><?xml version="1.0" encoding="UTF-8" standalone="yes"?>
<Relationships xmlns="http://schemas.openxmlformats.org/package/2006/relationships"><Relationship Id="rId1" Type="http://schemas.openxmlformats.org/officeDocument/2006/relationships/table" Target="../tables/table35.xml"/></Relationships>
</file>

<file path=xl/worksheets/_rels/sheet39.xml.rels><?xml version="1.0" encoding="UTF-8" standalone="yes"?>
<Relationships xmlns="http://schemas.openxmlformats.org/package/2006/relationships"><Relationship Id="rId1" Type="http://schemas.openxmlformats.org/officeDocument/2006/relationships/table" Target="../tables/table36.xml"/></Relationships>
</file>

<file path=xl/worksheets/_rels/sheet40.xml.rels><?xml version="1.0" encoding="UTF-8" standalone="yes"?>
<Relationships xmlns="http://schemas.openxmlformats.org/package/2006/relationships"><Relationship Id="rId1" Type="http://schemas.openxmlformats.org/officeDocument/2006/relationships/table" Target="../tables/table37.xml"/></Relationships>
</file>

<file path=xl/worksheets/_rels/sheet41.xml.rels><?xml version="1.0" encoding="UTF-8" standalone="yes"?>
<Relationships xmlns="http://schemas.openxmlformats.org/package/2006/relationships"><Relationship Id="rId1" Type="http://schemas.openxmlformats.org/officeDocument/2006/relationships/table" Target="../tables/table38.xml"/></Relationships>
</file>

<file path=xl/worksheets/_rels/sheet42.xml.rels><?xml version="1.0" encoding="UTF-8" standalone="yes"?>
<Relationships xmlns="http://schemas.openxmlformats.org/package/2006/relationships"><Relationship Id="rId1" Type="http://schemas.openxmlformats.org/officeDocument/2006/relationships/table" Target="../tables/table39.xml"/></Relationships>
</file>

<file path=xl/worksheets/_rels/sheet43.xml.rels><?xml version="1.0" encoding="UTF-8" standalone="yes"?>
<Relationships xmlns="http://schemas.openxmlformats.org/package/2006/relationships"><Relationship Id="rId1" Type="http://schemas.openxmlformats.org/officeDocument/2006/relationships/table" Target="../tables/table40.xml"/></Relationships>
</file>

<file path=xl/worksheets/_rels/sheet44.xml.rels><?xml version="1.0" encoding="UTF-8" standalone="yes"?>
<Relationships xmlns="http://schemas.openxmlformats.org/package/2006/relationships"><Relationship Id="rId1" Type="http://schemas.openxmlformats.org/officeDocument/2006/relationships/table" Target="../tables/table41.xml"/></Relationships>
</file>

<file path=xl/worksheets/_rels/sheet45.xml.rels><?xml version="1.0" encoding="UTF-8" standalone="yes"?>
<Relationships xmlns="http://schemas.openxmlformats.org/package/2006/relationships"><Relationship Id="rId1" Type="http://schemas.openxmlformats.org/officeDocument/2006/relationships/table" Target="../tables/table42.xml"/></Relationships>
</file>

<file path=xl/worksheets/_rels/sheet46.xml.rels><?xml version="1.0" encoding="UTF-8" standalone="yes"?>
<Relationships xmlns="http://schemas.openxmlformats.org/package/2006/relationships"><Relationship Id="rId1" Type="http://schemas.openxmlformats.org/officeDocument/2006/relationships/table" Target="../tables/table43.xml"/></Relationships>
</file>

<file path=xl/worksheets/_rels/sheet47.xml.rels><?xml version="1.0" encoding="UTF-8" standalone="yes"?>
<Relationships xmlns="http://schemas.openxmlformats.org/package/2006/relationships"><Relationship Id="rId1" Type="http://schemas.openxmlformats.org/officeDocument/2006/relationships/table" Target="../tables/table44.xml"/></Relationships>
</file>

<file path=xl/worksheets/_rels/sheet48.xml.rels><?xml version="1.0" encoding="UTF-8" standalone="yes"?>
<Relationships xmlns="http://schemas.openxmlformats.org/package/2006/relationships"><Relationship Id="rId1" Type="http://schemas.openxmlformats.org/officeDocument/2006/relationships/table" Target="../tables/table45.xml"/></Relationships>
</file>

<file path=xl/worksheets/_rels/sheet49.xml.rels><?xml version="1.0" encoding="UTF-8" standalone="yes"?>
<Relationships xmlns="http://schemas.openxmlformats.org/package/2006/relationships"><Relationship Id="rId1" Type="http://schemas.openxmlformats.org/officeDocument/2006/relationships/table" Target="../tables/table46.xml"/></Relationships>
</file>

<file path=xl/worksheets/_rels/sheet50.xml.rels><?xml version="1.0" encoding="UTF-8" standalone="yes"?>
<Relationships xmlns="http://schemas.openxmlformats.org/package/2006/relationships"><Relationship Id="rId1" Type="http://schemas.openxmlformats.org/officeDocument/2006/relationships/table" Target="../tables/table47.xml"/></Relationships>
</file>

<file path=xl/worksheets/_rels/sheet51.xml.rels><?xml version="1.0" encoding="UTF-8" standalone="yes"?>
<Relationships xmlns="http://schemas.openxmlformats.org/package/2006/relationships"><Relationship Id="rId1" Type="http://schemas.openxmlformats.org/officeDocument/2006/relationships/table" Target="../tables/table48.xml"/></Relationships>
</file>

<file path=xl/worksheets/_rels/sheet52.xml.rels><?xml version="1.0" encoding="UTF-8" standalone="yes"?>
<Relationships xmlns="http://schemas.openxmlformats.org/package/2006/relationships"><Relationship Id="rId1" Type="http://schemas.openxmlformats.org/officeDocument/2006/relationships/table" Target="../tables/table49.xml"/></Relationships>
</file>

<file path=xl/worksheets/_rels/sheet53.xml.rels><?xml version="1.0" encoding="UTF-8" standalone="yes"?>
<Relationships xmlns="http://schemas.openxmlformats.org/package/2006/relationships"><Relationship Id="rId1" Type="http://schemas.openxmlformats.org/officeDocument/2006/relationships/table" Target="../tables/table50.xml"/></Relationships>
</file>

<file path=xl/worksheets/_rels/sheet54.xml.rels><?xml version="1.0" encoding="UTF-8" standalone="yes"?>
<Relationships xmlns="http://schemas.openxmlformats.org/package/2006/relationships"><Relationship Id="rId1" Type="http://schemas.openxmlformats.org/officeDocument/2006/relationships/table" Target="../tables/table51.xml"/></Relationships>
</file>

<file path=xl/worksheets/_rels/sheet55.xml.rels><?xml version="1.0" encoding="UTF-8" standalone="yes"?>
<Relationships xmlns="http://schemas.openxmlformats.org/package/2006/relationships"><Relationship Id="rId1" Type="http://schemas.openxmlformats.org/officeDocument/2006/relationships/table" Target="../tables/table52.xml"/></Relationships>
</file>

<file path=xl/worksheets/_rels/sheet56.xml.rels><?xml version="1.0" encoding="UTF-8" standalone="yes"?>
<Relationships xmlns="http://schemas.openxmlformats.org/package/2006/relationships"><Relationship Id="rId1" Type="http://schemas.openxmlformats.org/officeDocument/2006/relationships/table" Target="../tables/table53.xml"/></Relationships>
</file>

<file path=xl/worksheets/_rels/sheet57.xml.rels><?xml version="1.0" encoding="UTF-8" standalone="yes"?>
<Relationships xmlns="http://schemas.openxmlformats.org/package/2006/relationships"><Relationship Id="rId1" Type="http://schemas.openxmlformats.org/officeDocument/2006/relationships/table" Target="../tables/table54.xml"/></Relationships>
</file>

<file path=xl/worksheets/_rels/sheet58.xml.rels><?xml version="1.0" encoding="UTF-8" standalone="yes"?>
<Relationships xmlns="http://schemas.openxmlformats.org/package/2006/relationships"><Relationship Id="rId1" Type="http://schemas.openxmlformats.org/officeDocument/2006/relationships/table" Target="../tables/table55.xml"/></Relationships>
</file>

<file path=xl/worksheets/_rels/sheet59.xml.rels><?xml version="1.0" encoding="UTF-8" standalone="yes"?>
<Relationships xmlns="http://schemas.openxmlformats.org/package/2006/relationships"><Relationship Id="rId1" Type="http://schemas.openxmlformats.org/officeDocument/2006/relationships/table" Target="../tables/table56.xml"/></Relationships>
</file>

<file path=xl/worksheets/_rels/sheet60.xml.rels><?xml version="1.0" encoding="UTF-8" standalone="yes"?>
<Relationships xmlns="http://schemas.openxmlformats.org/package/2006/relationships"><Relationship Id="rId1" Type="http://schemas.openxmlformats.org/officeDocument/2006/relationships/table" Target="../tables/table57.xml"/></Relationships>
</file>

<file path=xl/worksheets/_rels/sheet61.xml.rels><?xml version="1.0" encoding="UTF-8" standalone="yes"?>
<Relationships xmlns="http://schemas.openxmlformats.org/package/2006/relationships"><Relationship Id="rId1" Type="http://schemas.openxmlformats.org/officeDocument/2006/relationships/table" Target="../tables/table58.xml"/></Relationships>
</file>

<file path=xl/worksheets/_rels/sheet62.xml.rels><?xml version="1.0" encoding="UTF-8" standalone="yes"?>
<Relationships xmlns="http://schemas.openxmlformats.org/package/2006/relationships"><Relationship Id="rId1" Type="http://schemas.openxmlformats.org/officeDocument/2006/relationships/table" Target="../tables/table59.xml"/></Relationships>
</file>

<file path=xl/worksheets/_rels/sheet63.xml.rels><?xml version="1.0" encoding="UTF-8" standalone="yes"?>
<Relationships xmlns="http://schemas.openxmlformats.org/package/2006/relationships"><Relationship Id="rId1" Type="http://schemas.openxmlformats.org/officeDocument/2006/relationships/table" Target="../tables/table60.xml"/></Relationships>
</file>

<file path=xl/worksheets/_rels/sheet64.xml.rels><?xml version="1.0" encoding="UTF-8" standalone="yes"?>
<Relationships xmlns="http://schemas.openxmlformats.org/package/2006/relationships"><Relationship Id="rId1" Type="http://schemas.openxmlformats.org/officeDocument/2006/relationships/table" Target="../tables/table61.xml"/></Relationships>
</file>

<file path=xl/worksheets/_rels/sheet65.xml.rels><?xml version="1.0" encoding="UTF-8" standalone="yes"?>
<Relationships xmlns="http://schemas.openxmlformats.org/package/2006/relationships"><Relationship Id="rId1" Type="http://schemas.openxmlformats.org/officeDocument/2006/relationships/table" Target="../tables/table62.xml"/></Relationships>
</file>

<file path=xl/worksheets/_rels/sheet66.xml.rels><?xml version="1.0" encoding="UTF-8" standalone="yes"?>
<Relationships xmlns="http://schemas.openxmlformats.org/package/2006/relationships"><Relationship Id="rId1" Type="http://schemas.openxmlformats.org/officeDocument/2006/relationships/table" Target="../tables/table63.xml"/></Relationships>
</file>

<file path=xl/worksheets/_rels/sheet67.xml.rels><?xml version="1.0" encoding="UTF-8" standalone="yes"?>
<Relationships xmlns="http://schemas.openxmlformats.org/package/2006/relationships"><Relationship Id="rId1" Type="http://schemas.openxmlformats.org/officeDocument/2006/relationships/table" Target="../tables/table64.xml"/></Relationships>
</file>

<file path=xl/worksheets/_rels/sheet68.xml.rels><?xml version="1.0" encoding="UTF-8" standalone="yes"?>
<Relationships xmlns="http://schemas.openxmlformats.org/package/2006/relationships"><Relationship Id="rId1" Type="http://schemas.openxmlformats.org/officeDocument/2006/relationships/table" Target="../tables/table65.xml"/></Relationships>
</file>

<file path=xl/worksheets/_rels/sheet69.xml.rels><?xml version="1.0" encoding="UTF-8" standalone="yes"?>
<Relationships xmlns="http://schemas.openxmlformats.org/package/2006/relationships"><Relationship Id="rId1" Type="http://schemas.openxmlformats.org/officeDocument/2006/relationships/table" Target="../tables/table66.xml"/></Relationships>
</file>

<file path=xl/worksheets/_rels/sheet70.xml.rels><?xml version="1.0" encoding="UTF-8" standalone="yes"?>
<Relationships xmlns="http://schemas.openxmlformats.org/package/2006/relationships"><Relationship Id="rId1" Type="http://schemas.openxmlformats.org/officeDocument/2006/relationships/table" Target="../tables/table67.xml"/></Relationships>
</file>

<file path=xl/worksheets/_rels/sheet71.xml.rels><?xml version="1.0" encoding="UTF-8" standalone="yes"?>
<Relationships xmlns="http://schemas.openxmlformats.org/package/2006/relationships"><Relationship Id="rId1" Type="http://schemas.openxmlformats.org/officeDocument/2006/relationships/table" Target="../tables/table68.xml"/></Relationships>
</file>

<file path=xl/worksheets/_rels/sheet72.xml.rels><?xml version="1.0" encoding="UTF-8" standalone="yes"?>
<Relationships xmlns="http://schemas.openxmlformats.org/package/2006/relationships"><Relationship Id="rId1" Type="http://schemas.openxmlformats.org/officeDocument/2006/relationships/table" Target="../tables/table69.xml"/></Relationships>
</file>

<file path=xl/worksheets/_rels/sheet73.xml.rels><?xml version="1.0" encoding="UTF-8" standalone="yes"?>
<Relationships xmlns="http://schemas.openxmlformats.org/package/2006/relationships"><Relationship Id="rId1" Type="http://schemas.openxmlformats.org/officeDocument/2006/relationships/table" Target="../tables/table70.xml"/></Relationships>
</file>

<file path=xl/worksheets/_rels/sheet74.xml.rels><?xml version="1.0" encoding="UTF-8" standalone="yes"?>
<Relationships xmlns="http://schemas.openxmlformats.org/package/2006/relationships"><Relationship Id="rId1" Type="http://schemas.openxmlformats.org/officeDocument/2006/relationships/table" Target="../tables/table71.xml"/></Relationships>
</file>

<file path=xl/worksheets/_rels/sheet75.xml.rels><?xml version="1.0" encoding="UTF-8" standalone="yes"?>
<Relationships xmlns="http://schemas.openxmlformats.org/package/2006/relationships"><Relationship Id="rId1" Type="http://schemas.openxmlformats.org/officeDocument/2006/relationships/table" Target="../tables/table72.xml"/></Relationships>
</file>

<file path=xl/worksheets/_rels/sheet76.xml.rels><?xml version="1.0" encoding="UTF-8" standalone="yes"?>
<Relationships xmlns="http://schemas.openxmlformats.org/package/2006/relationships"><Relationship Id="rId1" Type="http://schemas.openxmlformats.org/officeDocument/2006/relationships/table" Target="../tables/table73.xml"/></Relationships>
</file>

<file path=xl/worksheets/_rels/sheet77.xml.rels><?xml version="1.0" encoding="UTF-8" standalone="yes"?>
<Relationships xmlns="http://schemas.openxmlformats.org/package/2006/relationships"><Relationship Id="rId1" Type="http://schemas.openxmlformats.org/officeDocument/2006/relationships/table" Target="../tables/table74.xml"/></Relationships>
</file>

<file path=xl/worksheets/_rels/sheet78.xml.rels><?xml version="1.0" encoding="UTF-8" standalone="yes"?>
<Relationships xmlns="http://schemas.openxmlformats.org/package/2006/relationships"><Relationship Id="rId1" Type="http://schemas.openxmlformats.org/officeDocument/2006/relationships/table" Target="../tables/table75.xml"/></Relationships>
</file>

<file path=xl/worksheets/_rels/sheet79.xml.rels><?xml version="1.0" encoding="UTF-8" standalone="yes"?>
<Relationships xmlns="http://schemas.openxmlformats.org/package/2006/relationships"><Relationship Id="rId1" Type="http://schemas.openxmlformats.org/officeDocument/2006/relationships/table" Target="../tables/table76.xml"/></Relationships>
</file>

<file path=xl/worksheets/_rels/sheet80.xml.rels><?xml version="1.0" encoding="UTF-8" standalone="yes"?>
<Relationships xmlns="http://schemas.openxmlformats.org/package/2006/relationships"><Relationship Id="rId1" Type="http://schemas.openxmlformats.org/officeDocument/2006/relationships/table" Target="../tables/table77.xml"/></Relationships>
</file>

<file path=xl/worksheets/_rels/sheet81.xml.rels><?xml version="1.0" encoding="UTF-8" standalone="yes"?>
<Relationships xmlns="http://schemas.openxmlformats.org/package/2006/relationships"><Relationship Id="rId1" Type="http://schemas.openxmlformats.org/officeDocument/2006/relationships/table" Target="../tables/table78.xml"/></Relationships>
</file>

<file path=xl/worksheets/_rels/sheet82.xml.rels><?xml version="1.0" encoding="UTF-8" standalone="yes"?>
<Relationships xmlns="http://schemas.openxmlformats.org/package/2006/relationships"><Relationship Id="rId1" Type="http://schemas.openxmlformats.org/officeDocument/2006/relationships/table" Target="../tables/table79.xml"/></Relationships>
</file>

<file path=xl/worksheets/_rels/sheet83.xml.rels><?xml version="1.0" encoding="UTF-8" standalone="yes"?>
<Relationships xmlns="http://schemas.openxmlformats.org/package/2006/relationships"><Relationship Id="rId1" Type="http://schemas.openxmlformats.org/officeDocument/2006/relationships/table" Target="../tables/table80.xml"/></Relationships>
</file>

<file path=xl/worksheets/_rels/sheet84.xml.rels><?xml version="1.0" encoding="UTF-8" standalone="yes"?>
<Relationships xmlns="http://schemas.openxmlformats.org/package/2006/relationships"><Relationship Id="rId1" Type="http://schemas.openxmlformats.org/officeDocument/2006/relationships/table" Target="../tables/table81.xml"/></Relationships>
</file>

<file path=xl/worksheets/_rels/sheet85.xml.rels><?xml version="1.0" encoding="UTF-8" standalone="yes"?>
<Relationships xmlns="http://schemas.openxmlformats.org/package/2006/relationships"><Relationship Id="rId1" Type="http://schemas.openxmlformats.org/officeDocument/2006/relationships/table" Target="../tables/table82.xml"/></Relationships>
</file>

<file path=xl/worksheets/_rels/sheet86.xml.rels><?xml version="1.0" encoding="UTF-8" standalone="yes"?>
<Relationships xmlns="http://schemas.openxmlformats.org/package/2006/relationships"><Relationship Id="rId1" Type="http://schemas.openxmlformats.org/officeDocument/2006/relationships/table" Target="../tables/table83.xml"/></Relationships>
</file>

<file path=xl/worksheets/_rels/sheet87.xml.rels><?xml version="1.0" encoding="UTF-8" standalone="yes"?>
<Relationships xmlns="http://schemas.openxmlformats.org/package/2006/relationships"><Relationship Id="rId1" Type="http://schemas.openxmlformats.org/officeDocument/2006/relationships/table" Target="../tables/table84.xml"/></Relationships>
</file>

<file path=xl/worksheets/_rels/sheet88.xml.rels><?xml version="1.0" encoding="UTF-8" standalone="yes"?>
<Relationships xmlns="http://schemas.openxmlformats.org/package/2006/relationships"><Relationship Id="rId1" Type="http://schemas.openxmlformats.org/officeDocument/2006/relationships/table" Target="../tables/table85.xml"/></Relationships>
</file>

<file path=xl/worksheets/_rels/sheet89.xml.rels><?xml version="1.0" encoding="UTF-8" standalone="yes"?>
<Relationships xmlns="http://schemas.openxmlformats.org/package/2006/relationships"><Relationship Id="rId1" Type="http://schemas.openxmlformats.org/officeDocument/2006/relationships/table" Target="../tables/table86.xml"/></Relationships>
</file>

<file path=xl/worksheets/_rels/sheet90.xml.rels><?xml version="1.0" encoding="UTF-8" standalone="yes"?>
<Relationships xmlns="http://schemas.openxmlformats.org/package/2006/relationships"><Relationship Id="rId1" Type="http://schemas.openxmlformats.org/officeDocument/2006/relationships/table" Target="../tables/table87.xml"/></Relationships>
</file>

<file path=xl/worksheets/_rels/sheet91.xml.rels><?xml version="1.0" encoding="UTF-8" standalone="yes"?>
<Relationships xmlns="http://schemas.openxmlformats.org/package/2006/relationships"><Relationship Id="rId1" Type="http://schemas.openxmlformats.org/officeDocument/2006/relationships/table" Target="../tables/table88.xml"/></Relationships>
</file>

<file path=xl/worksheets/_rels/sheet92.xml.rels><?xml version="1.0" encoding="UTF-8" standalone="yes"?>
<Relationships xmlns="http://schemas.openxmlformats.org/package/2006/relationships"><Relationship Id="rId1" Type="http://schemas.openxmlformats.org/officeDocument/2006/relationships/table" Target="../tables/table89.xml"/></Relationships>
</file>

<file path=xl/worksheets/_rels/sheet93.xml.rels><?xml version="1.0" encoding="UTF-8" standalone="yes"?>
<Relationships xmlns="http://schemas.openxmlformats.org/package/2006/relationships"><Relationship Id="rId1" Type="http://schemas.openxmlformats.org/officeDocument/2006/relationships/table" Target="../tables/table90.xml"/></Relationships>
</file>

<file path=xl/worksheets/_rels/sheet94.xml.rels><?xml version="1.0" encoding="UTF-8" standalone="yes"?>
<Relationships xmlns="http://schemas.openxmlformats.org/package/2006/relationships"><Relationship Id="rId1" Type="http://schemas.openxmlformats.org/officeDocument/2006/relationships/table" Target="../tables/table91.xml"/></Relationships>
</file>

<file path=xl/worksheets/_rels/sheet95.xml.rels><?xml version="1.0" encoding="UTF-8" standalone="yes"?>
<Relationships xmlns="http://schemas.openxmlformats.org/package/2006/relationships"><Relationship Id="rId1" Type="http://schemas.openxmlformats.org/officeDocument/2006/relationships/table" Target="../tables/table92.xml"/></Relationships>
</file>

<file path=xl/worksheets/_rels/sheet96.xml.rels><?xml version="1.0" encoding="UTF-8" standalone="yes"?>
<Relationships xmlns="http://schemas.openxmlformats.org/package/2006/relationships"><Relationship Id="rId1" Type="http://schemas.openxmlformats.org/officeDocument/2006/relationships/table" Target="../tables/table93.xml"/></Relationships>
</file>

<file path=xl/worksheets/_rels/sheet97.xml.rels><?xml version="1.0" encoding="UTF-8" standalone="yes"?>
<Relationships xmlns="http://schemas.openxmlformats.org/package/2006/relationships"><Relationship Id="rId1" Type="http://schemas.openxmlformats.org/officeDocument/2006/relationships/table" Target="../tables/table94.xml"/></Relationships>
</file>

<file path=xl/worksheets/_rels/sheet98.xml.rels><?xml version="1.0" encoding="UTF-8" standalone="yes"?>
<Relationships xmlns="http://schemas.openxmlformats.org/package/2006/relationships"><Relationship Id="rId1" Type="http://schemas.openxmlformats.org/officeDocument/2006/relationships/table" Target="../tables/table95.xml"/></Relationships>
</file>

<file path=xl/worksheets/_rels/sheet99.xml.rels><?xml version="1.0" encoding="UTF-8" standalone="yes"?>
<Relationships xmlns="http://schemas.openxmlformats.org/package/2006/relationships"><Relationship Id="rId1" Type="http://schemas.openxmlformats.org/officeDocument/2006/relationships/table" Target="../tables/table96.xml"/></Relationships>
</file>

<file path=xl/worksheets/_rels/sheet100.xml.rels><?xml version="1.0" encoding="UTF-8" standalone="yes"?>
<Relationships xmlns="http://schemas.openxmlformats.org/package/2006/relationships"><Relationship Id="rId1" Type="http://schemas.openxmlformats.org/officeDocument/2006/relationships/table" Target="../tables/table97.xml"/></Relationships>
</file>

<file path=xl/worksheets/_rels/sheet101.xml.rels><?xml version="1.0" encoding="UTF-8" standalone="yes"?>
<Relationships xmlns="http://schemas.openxmlformats.org/package/2006/relationships"><Relationship Id="rId1" Type="http://schemas.openxmlformats.org/officeDocument/2006/relationships/table" Target="../tables/table98.xml"/></Relationships>
</file>

<file path=xl/worksheets/_rels/sheet102.xml.rels><?xml version="1.0" encoding="UTF-8" standalone="yes"?>
<Relationships xmlns="http://schemas.openxmlformats.org/package/2006/relationships"><Relationship Id="rId1" Type="http://schemas.openxmlformats.org/officeDocument/2006/relationships/table" Target="../tables/table99.xml"/></Relationships>
</file>

<file path=xl/worksheets/_rels/sheet103.xml.rels><?xml version="1.0" encoding="UTF-8" standalone="yes"?>
<Relationships xmlns="http://schemas.openxmlformats.org/package/2006/relationships"><Relationship Id="rId1" Type="http://schemas.openxmlformats.org/officeDocument/2006/relationships/table" Target="../tables/table100.xml"/></Relationships>
</file>

<file path=xl/worksheets/_rels/sheet104.xml.rels><?xml version="1.0" encoding="UTF-8" standalone="yes"?>
<Relationships xmlns="http://schemas.openxmlformats.org/package/2006/relationships"><Relationship Id="rId1" Type="http://schemas.openxmlformats.org/officeDocument/2006/relationships/table" Target="../tables/table101.xml"/></Relationships>
</file>

<file path=xl/worksheets/_rels/sheet105.xml.rels><?xml version="1.0" encoding="UTF-8" standalone="yes"?>
<Relationships xmlns="http://schemas.openxmlformats.org/package/2006/relationships"><Relationship Id="rId1" Type="http://schemas.openxmlformats.org/officeDocument/2006/relationships/table" Target="../tables/table102.xml"/></Relationships>
</file>

<file path=xl/worksheets/_rels/sheet106.xml.rels><?xml version="1.0" encoding="UTF-8" standalone="yes"?>
<Relationships xmlns="http://schemas.openxmlformats.org/package/2006/relationships"><Relationship Id="rId1" Type="http://schemas.openxmlformats.org/officeDocument/2006/relationships/table" Target="../tables/table103.xml"/></Relationships>
</file>

<file path=xl/worksheets/_rels/sheet107.xml.rels><?xml version="1.0" encoding="UTF-8" standalone="yes"?>
<Relationships xmlns="http://schemas.openxmlformats.org/package/2006/relationships"><Relationship Id="rId1" Type="http://schemas.openxmlformats.org/officeDocument/2006/relationships/table" Target="../tables/table104.xml"/></Relationships>
</file>

<file path=xl/worksheets/_rels/sheet108.xml.rels><?xml version="1.0" encoding="UTF-8" standalone="yes"?>
<Relationships xmlns="http://schemas.openxmlformats.org/package/2006/relationships"><Relationship Id="rId1" Type="http://schemas.openxmlformats.org/officeDocument/2006/relationships/table" Target="../tables/table105.xml"/></Relationships>
</file>

<file path=xl/worksheets/_rels/sheet109.xml.rels><?xml version="1.0" encoding="UTF-8" standalone="yes"?>
<Relationships xmlns="http://schemas.openxmlformats.org/package/2006/relationships"><Relationship Id="rId1" Type="http://schemas.openxmlformats.org/officeDocument/2006/relationships/table" Target="../tables/table106.xml"/></Relationships>
</file>

<file path=xl/worksheets/_rels/sheet110.xml.rels><?xml version="1.0" encoding="UTF-8" standalone="yes"?>
<Relationships xmlns="http://schemas.openxmlformats.org/package/2006/relationships"><Relationship Id="rId1" Type="http://schemas.openxmlformats.org/officeDocument/2006/relationships/table" Target="../tables/table107.xml"/></Relationships>
</file>

<file path=xl/worksheets/_rels/sheet111.xml.rels><?xml version="1.0" encoding="UTF-8" standalone="yes"?>
<Relationships xmlns="http://schemas.openxmlformats.org/package/2006/relationships"><Relationship Id="rId1" Type="http://schemas.openxmlformats.org/officeDocument/2006/relationships/table" Target="../tables/table108.xml"/></Relationships>
</file>

<file path=xl/worksheets/_rels/sheet112.xml.rels><?xml version="1.0" encoding="UTF-8" standalone="yes"?>
<Relationships xmlns="http://schemas.openxmlformats.org/package/2006/relationships"><Relationship Id="rId1" Type="http://schemas.openxmlformats.org/officeDocument/2006/relationships/table" Target="../tables/table109.xml"/></Relationships>
</file>

<file path=xl/worksheets/_rels/sheet113.xml.rels><?xml version="1.0" encoding="UTF-8" standalone="yes"?>
<Relationships xmlns="http://schemas.openxmlformats.org/package/2006/relationships"><Relationship Id="rId1" Type="http://schemas.openxmlformats.org/officeDocument/2006/relationships/table" Target="../tables/table110.xml"/></Relationships>
</file>

<file path=xl/worksheets/_rels/sheet114.xml.rels><?xml version="1.0" encoding="UTF-8" standalone="yes"?>
<Relationships xmlns="http://schemas.openxmlformats.org/package/2006/relationships"><Relationship Id="rId1" Type="http://schemas.openxmlformats.org/officeDocument/2006/relationships/table" Target="../tables/table111.xml"/></Relationships>
</file>

<file path=xl/worksheets/_rels/sheet115.xml.rels><?xml version="1.0" encoding="UTF-8" standalone="yes"?>
<Relationships xmlns="http://schemas.openxmlformats.org/package/2006/relationships"><Relationship Id="rId1" Type="http://schemas.openxmlformats.org/officeDocument/2006/relationships/table" Target="../tables/table112.xml"/></Relationships>
</file>

<file path=xl/worksheets/_rels/sheet116.xml.rels><?xml version="1.0" encoding="UTF-8" standalone="yes"?>
<Relationships xmlns="http://schemas.openxmlformats.org/package/2006/relationships"><Relationship Id="rId1" Type="http://schemas.openxmlformats.org/officeDocument/2006/relationships/table" Target="../tables/table113.xml"/></Relationships>
</file>

<file path=xl/worksheets/_rels/sheet117.xml.rels><?xml version="1.0" encoding="UTF-8" standalone="yes"?>
<Relationships xmlns="http://schemas.openxmlformats.org/package/2006/relationships"><Relationship Id="rId1" Type="http://schemas.openxmlformats.org/officeDocument/2006/relationships/table" Target="../tables/table114.xml"/></Relationships>
</file>

<file path=xl/worksheets/_rels/sheet118.xml.rels><?xml version="1.0" encoding="UTF-8" standalone="yes"?>
<Relationships xmlns="http://schemas.openxmlformats.org/package/2006/relationships"><Relationship Id="rId1" Type="http://schemas.openxmlformats.org/officeDocument/2006/relationships/table" Target="../tables/table115.xml"/></Relationships>
</file>

<file path=xl/worksheets/_rels/sheet119.xml.rels><?xml version="1.0" encoding="UTF-8" standalone="yes"?>
<Relationships xmlns="http://schemas.openxmlformats.org/package/2006/relationships"><Relationship Id="rId1" Type="http://schemas.openxmlformats.org/officeDocument/2006/relationships/table" Target="../tables/table116.xml"/></Relationships>
</file>

<file path=xl/worksheets/_rels/sheet120.xml.rels><?xml version="1.0" encoding="UTF-8" standalone="yes"?>
<Relationships xmlns="http://schemas.openxmlformats.org/package/2006/relationships"><Relationship Id="rId1" Type="http://schemas.openxmlformats.org/officeDocument/2006/relationships/table" Target="../tables/table117.xml"/></Relationships>
</file>

<file path=xl/worksheets/_rels/sheet121.xml.rels><?xml version="1.0" encoding="UTF-8" standalone="yes"?>
<Relationships xmlns="http://schemas.openxmlformats.org/package/2006/relationships"><Relationship Id="rId1" Type="http://schemas.openxmlformats.org/officeDocument/2006/relationships/table" Target="../tables/table118.xml"/></Relationships>
</file>

<file path=xl/worksheets/_rels/sheet122.xml.rels><?xml version="1.0" encoding="UTF-8" standalone="yes"?>
<Relationships xmlns="http://schemas.openxmlformats.org/package/2006/relationships"><Relationship Id="rId1" Type="http://schemas.openxmlformats.org/officeDocument/2006/relationships/table" Target="../tables/table1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76E9B-4D5E-427B-971B-6F10C719760C}">
  <sheetPr codeName="Sheet5">
    <tabColor theme="2" tint="0.59999389629810485"/>
  </sheetPr>
  <dimension ref="A1:B20"/>
  <sheetViews>
    <sheetView showGridLines="0" showRowColHeaders="0" zoomScaleNormal="100" workbookViewId="0">
      <pane xSplit="1" ySplit="8" topLeftCell="B9" activePane="bottomRight" state="frozen"/>
      <selection pane="bottomRight" activeCell="B6" sqref="B6"/>
      <selection pane="bottomLeft" activeCell="A12" sqref="A12"/>
      <selection pane="topRight" activeCell="B1" sqref="B1"/>
    </sheetView>
  </sheetViews>
  <sheetFormatPr defaultColWidth="9.140625" defaultRowHeight="15.6"/>
  <cols>
    <col min="1" max="1" width="24.5703125" style="12" customWidth="1"/>
    <col min="2" max="2" width="120.5703125" style="4" customWidth="1"/>
    <col min="3" max="16384" width="9.140625" style="1"/>
  </cols>
  <sheetData>
    <row r="1" spans="1:2" ht="20.100000000000001">
      <c r="A1" s="11" t="s">
        <v>0</v>
      </c>
    </row>
    <row r="2" spans="1:2">
      <c r="A2" s="13" t="s">
        <v>1</v>
      </c>
      <c r="B2" s="5" t="str">
        <f>scheme_abbr &amp; " - Consolidated Factor Spreadsheet"</f>
        <v>TPS_S - Consolidated Factor Spreadsheet</v>
      </c>
    </row>
    <row r="3" spans="1:2">
      <c r="A3" s="13" t="s">
        <v>2</v>
      </c>
      <c r="B3" s="5" t="s">
        <v>3</v>
      </c>
    </row>
    <row r="6" spans="1:2">
      <c r="A6" s="13" t="s">
        <v>4</v>
      </c>
      <c r="B6" s="4" t="str">
        <f>"This spreadsheet contains the full suite of factors that are in force for the " &amp; scheme_name &amp; "."</f>
        <v>This spreadsheet contains the full suite of factors that are in force for the Scottish Teachers' Pension Schemes.</v>
      </c>
    </row>
    <row r="8" spans="1:2">
      <c r="A8" s="13" t="s">
        <v>5</v>
      </c>
      <c r="B8" s="6" t="s">
        <v>6</v>
      </c>
    </row>
    <row r="9" spans="1:2">
      <c r="A9" s="14" t="s">
        <v>7</v>
      </c>
      <c r="B9" s="4" t="s">
        <v>8</v>
      </c>
    </row>
    <row r="10" spans="1:2" ht="30.95">
      <c r="A10" s="15" t="s">
        <v>9</v>
      </c>
      <c r="B10" s="4" t="s">
        <v>10</v>
      </c>
    </row>
    <row r="11" spans="1:2">
      <c r="A11" s="16" t="s">
        <v>11</v>
      </c>
      <c r="B11" s="4" t="s">
        <v>12</v>
      </c>
    </row>
    <row r="12" spans="1:2">
      <c r="A12" s="16" t="s">
        <v>13</v>
      </c>
      <c r="B12" s="4" t="s">
        <v>14</v>
      </c>
    </row>
    <row r="13" spans="1:2" ht="30.95">
      <c r="A13" s="12" t="s">
        <v>15</v>
      </c>
      <c r="B13" s="4" t="s">
        <v>16</v>
      </c>
    </row>
    <row r="14" spans="1:2" ht="30.95">
      <c r="A14" s="12" t="s">
        <v>17</v>
      </c>
      <c r="B14" s="4" t="s">
        <v>18</v>
      </c>
    </row>
    <row r="15" spans="1:2" ht="46.5">
      <c r="A15" s="12" t="s">
        <v>19</v>
      </c>
      <c r="B15" s="4" t="s">
        <v>20</v>
      </c>
    </row>
    <row r="16" spans="1:2" ht="30.95">
      <c r="A16" s="12" t="s">
        <v>21</v>
      </c>
      <c r="B16" s="4" t="s">
        <v>22</v>
      </c>
    </row>
    <row r="17" spans="1:2" ht="30.95">
      <c r="A17" s="12" t="s">
        <v>23</v>
      </c>
      <c r="B17" s="4" t="s">
        <v>24</v>
      </c>
    </row>
    <row r="18" spans="1:2" ht="30.95">
      <c r="A18" s="12" t="s">
        <v>25</v>
      </c>
      <c r="B18" s="4" t="s">
        <v>26</v>
      </c>
    </row>
    <row r="19" spans="1:2" ht="46.5">
      <c r="A19" s="12" t="s">
        <v>27</v>
      </c>
      <c r="B19" s="4" t="s">
        <v>28</v>
      </c>
    </row>
    <row r="20" spans="1:2" ht="30.95">
      <c r="A20" s="12" t="s">
        <v>29</v>
      </c>
      <c r="B20" s="4" t="s">
        <v>30</v>
      </c>
    </row>
  </sheetData>
  <pageMargins left="0.7" right="0.7" top="0.75" bottom="0.75" header="0.3" footer="0.3"/>
  <pageSetup paperSize="9" orientation="portrait" r:id="rId1"/>
  <headerFooter>
    <oddHeader>&amp;L&amp;Z&amp;F  [&amp;A]</oddHeader>
    <oddFooter>&amp;LPage &amp;P of &amp;N&amp;R&amp;T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33D9E-D30C-4C9D-977A-0960A313CEF5}">
  <sheetPr codeName="Sheet4">
    <tabColor theme="2" tint="0.59999389629810485"/>
  </sheetPr>
  <dimension ref="A1:B16"/>
  <sheetViews>
    <sheetView showGridLines="0" showRowColHeaders="0" zoomScaleNormal="100" workbookViewId="0">
      <selection activeCell="B17" sqref="B17"/>
    </sheetView>
  </sheetViews>
  <sheetFormatPr defaultColWidth="9.140625" defaultRowHeight="15.6"/>
  <cols>
    <col min="1" max="1" width="16.5703125" style="12" customWidth="1"/>
    <col min="2" max="2" width="120.5703125" style="1" customWidth="1"/>
    <col min="3" max="16384" width="9.140625" style="1"/>
  </cols>
  <sheetData>
    <row r="1" spans="1:2" ht="20.100000000000001">
      <c r="A1" s="11" t="s">
        <v>0</v>
      </c>
    </row>
    <row r="2" spans="1:2">
      <c r="A2" s="13" t="s">
        <v>1</v>
      </c>
      <c r="B2" s="3" t="str">
        <f>wb_title</f>
        <v>TPS_S - Consolidated Factor Spreadsheet</v>
      </c>
    </row>
    <row r="3" spans="1:2">
      <c r="A3" s="13" t="s">
        <v>2</v>
      </c>
      <c r="B3" s="3" t="s">
        <v>7</v>
      </c>
    </row>
    <row r="6" spans="1:2">
      <c r="A6" s="17" t="str">
        <f>"Purpose of the " &amp; client_name &amp; " Consolidated Factor Spreadsheet"</f>
        <v>Purpose of the SPPA Consolidated Factor Spreadsheet</v>
      </c>
      <c r="B6" s="7"/>
    </row>
    <row r="7" spans="1:2">
      <c r="A7" s="18"/>
      <c r="B7" s="8"/>
    </row>
    <row r="8" spans="1:2" ht="123.95">
      <c r="A8" s="18"/>
      <c r="B8" s="9" t="str">
        <f>"This spreadsheet is provided by GAD at the request of " &amp; client_name &amp; " ('" &amp; client_abbr &amp; "').  Its purpose is to set out in one place for convenience the actuarial factors provided by GAD to " &amp; client_abbr &amp; " from time to time in respect of " &amp; scheme_name &amp; _xlfn._LONGTEXT("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 &amp; client_abbr &amp; ")]."</f>
        <v>This spreadsheet is provided by GAD at the request of SPPA ('Scottish Public Pensions Agency').  Its purpose is to set out in one place for convenience the actuarial factors provided by GAD to Scottish Public Pensions Agency from time to time in respect of Scottish Teachers' Pension Schemes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Scottish Public Pensions Agency)].</v>
      </c>
    </row>
    <row r="9" spans="1:2" ht="30.95">
      <c r="A9" s="18"/>
      <c r="B9" s="9" t="str">
        <f>"GAD has no liability for any changes made to this spreadsheet whilst being used by " &amp; client_abbr &amp; " or any other third party."</f>
        <v>GAD has no liability for any changes made to this spreadsheet whilst being used by Scottish Public Pensions Agency or any other third party.</v>
      </c>
    </row>
    <row r="10" spans="1:2">
      <c r="A10" s="18"/>
      <c r="B10" s="9" t="s">
        <v>31</v>
      </c>
    </row>
    <row r="11" spans="1:2">
      <c r="A11" s="19"/>
      <c r="B11" s="10" t="s">
        <v>32</v>
      </c>
    </row>
    <row r="13" spans="1:2">
      <c r="A13" s="26"/>
      <c r="B13" s="27"/>
    </row>
    <row r="14" spans="1:2">
      <c r="A14" s="28"/>
      <c r="B14" s="27"/>
    </row>
    <row r="15" spans="1:2">
      <c r="A15" s="28"/>
      <c r="B15" s="29"/>
    </row>
    <row r="16" spans="1:2">
      <c r="A16" s="28"/>
      <c r="B16" s="29"/>
    </row>
  </sheetData>
  <pageMargins left="0.7" right="0.7" top="0.75" bottom="0.75" header="0.3" footer="0.3"/>
  <pageSetup paperSize="9" orientation="portrait" r:id="rId1"/>
  <headerFooter>
    <oddHeader>&amp;L&amp;Z&amp;F  [&amp;A]</oddHeader>
    <oddFooter>&amp;LPage &amp;P of &amp;N&amp;R&amp;T &amp;D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103C2-F7B2-4261-915A-1147CD17758E}">
  <sheetPr codeName="Sheet7">
    <tabColor theme="4" tint="0.59999389629810485"/>
  </sheetPr>
  <dimension ref="A1:C91"/>
  <sheetViews>
    <sheetView showGridLines="0" zoomScale="80" zoomScaleNormal="80" workbookViewId="0">
      <selection activeCell="A6" sqref="A6"/>
    </sheetView>
  </sheetViews>
  <sheetFormatPr defaultColWidth="9.140625" defaultRowHeight="12.6"/>
  <cols>
    <col min="1" max="1" width="60.5703125" style="38" customWidth="1"/>
    <col min="2" max="2" width="2.5703125" style="38" customWidth="1"/>
    <col min="3" max="3" width="60.5703125" style="38" customWidth="1"/>
    <col min="4" max="16384" width="9.140625" style="38"/>
  </cols>
  <sheetData>
    <row r="1" spans="1:3" s="21" customFormat="1" ht="20.100000000000001">
      <c r="A1" s="20" t="s">
        <v>0</v>
      </c>
    </row>
    <row r="2" spans="1:3" s="21" customFormat="1" ht="15.6">
      <c r="A2" s="25" t="s">
        <v>1</v>
      </c>
      <c r="B2" s="22" t="str">
        <f>wb_title</f>
        <v>TPS_S - Consolidated Factor Spreadsheet</v>
      </c>
    </row>
    <row r="3" spans="1:3" s="21" customFormat="1" ht="15.6">
      <c r="A3" s="25" t="s">
        <v>2</v>
      </c>
      <c r="B3" s="22" t="s">
        <v>33</v>
      </c>
    </row>
    <row r="6" spans="1:3" ht="12.95">
      <c r="A6" s="39" t="s">
        <v>33</v>
      </c>
    </row>
    <row r="8" spans="1:3">
      <c r="A8" s="38" t="str">
        <f>"This sheet is intended to assist " &amp; client_abbr &amp; " in understanding which factors have changed and when."</f>
        <v>This sheet is intended to assist Scottish Public Pensions Agency in understanding which factors have changed and when.</v>
      </c>
    </row>
    <row r="9" spans="1:3">
      <c r="A9" s="38" t="s">
        <v>34</v>
      </c>
    </row>
    <row r="11" spans="1:3" ht="15.6">
      <c r="A11" s="54" t="s">
        <v>35</v>
      </c>
      <c r="B11" s="54"/>
      <c r="C11" s="54"/>
    </row>
    <row r="12" spans="1:3" ht="15.6">
      <c r="A12" s="54" t="s">
        <v>36</v>
      </c>
      <c r="B12" s="54"/>
      <c r="C12" s="55">
        <v>410411</v>
      </c>
    </row>
    <row r="13" spans="1:3" ht="15.6">
      <c r="A13" s="54" t="s">
        <v>37</v>
      </c>
      <c r="B13" s="54"/>
      <c r="C13" s="54" t="s">
        <v>38</v>
      </c>
    </row>
    <row r="14" spans="1:3" ht="15.6">
      <c r="A14" s="54" t="s">
        <v>39</v>
      </c>
      <c r="B14" s="54"/>
      <c r="C14" s="54" t="s">
        <v>40</v>
      </c>
    </row>
    <row r="15" spans="1:3" ht="15.6">
      <c r="A15" s="54" t="s">
        <v>41</v>
      </c>
      <c r="B15" s="54"/>
      <c r="C15" s="54" t="s">
        <v>42</v>
      </c>
    </row>
    <row r="16" spans="1:3" ht="15.6">
      <c r="A16" s="54" t="s">
        <v>43</v>
      </c>
      <c r="B16" s="54"/>
      <c r="C16" s="54" t="s">
        <v>44</v>
      </c>
    </row>
    <row r="17" spans="1:3" ht="15.6">
      <c r="A17" s="54" t="s">
        <v>45</v>
      </c>
      <c r="B17" s="54"/>
      <c r="C17" s="54" t="s">
        <v>46</v>
      </c>
    </row>
    <row r="18" spans="1:3" ht="15.6">
      <c r="A18" s="54" t="s">
        <v>47</v>
      </c>
      <c r="B18" s="54"/>
      <c r="C18" s="54" t="s">
        <v>48</v>
      </c>
    </row>
    <row r="19" spans="1:3" ht="15.6">
      <c r="A19" s="54" t="s">
        <v>49</v>
      </c>
      <c r="B19" s="54"/>
      <c r="C19" s="54" t="s">
        <v>50</v>
      </c>
    </row>
    <row r="20" spans="1:3" ht="15.6">
      <c r="A20" s="54" t="s">
        <v>51</v>
      </c>
      <c r="B20" s="54"/>
      <c r="C20" s="54" t="s">
        <v>50</v>
      </c>
    </row>
    <row r="21" spans="1:3" ht="15.6">
      <c r="A21" s="54" t="s">
        <v>52</v>
      </c>
      <c r="B21" s="54"/>
      <c r="C21" s="54" t="s">
        <v>50</v>
      </c>
    </row>
    <row r="22" spans="1:3" ht="15.6">
      <c r="A22" s="54"/>
      <c r="B22" s="54"/>
      <c r="C22" s="54"/>
    </row>
    <row r="23" spans="1:3" ht="15.6">
      <c r="A23" s="54" t="s">
        <v>53</v>
      </c>
      <c r="B23" s="54"/>
      <c r="C23" s="56">
        <v>44487.713888888888</v>
      </c>
    </row>
    <row r="24" spans="1:3" ht="15.6">
      <c r="A24" s="54" t="s">
        <v>54</v>
      </c>
      <c r="B24" s="54"/>
      <c r="C24" s="54"/>
    </row>
    <row r="26" spans="1:3" ht="15.6">
      <c r="A26" s="54" t="s">
        <v>55</v>
      </c>
      <c r="B26" s="54"/>
      <c r="C26" s="54"/>
    </row>
    <row r="27" spans="1:3" ht="15.6">
      <c r="A27" s="54" t="s">
        <v>36</v>
      </c>
      <c r="B27" s="54"/>
      <c r="C27" s="54" t="s">
        <v>50</v>
      </c>
    </row>
    <row r="28" spans="1:3" ht="15.6">
      <c r="A28" s="54" t="s">
        <v>37</v>
      </c>
      <c r="B28" s="54"/>
      <c r="C28" s="54" t="s">
        <v>56</v>
      </c>
    </row>
    <row r="29" spans="1:3" ht="15.6">
      <c r="A29" s="54" t="s">
        <v>39</v>
      </c>
      <c r="B29" s="54"/>
      <c r="C29" s="54" t="s">
        <v>40</v>
      </c>
    </row>
    <row r="30" spans="1:3" ht="15.6">
      <c r="A30" s="54" t="s">
        <v>41</v>
      </c>
      <c r="B30" s="54"/>
      <c r="C30" s="54" t="s">
        <v>42</v>
      </c>
    </row>
    <row r="31" spans="1:3" ht="15.6">
      <c r="A31" s="54" t="s">
        <v>43</v>
      </c>
      <c r="B31" s="54"/>
      <c r="C31" s="54" t="s">
        <v>44</v>
      </c>
    </row>
    <row r="32" spans="1:3" ht="15.6">
      <c r="A32" s="54" t="s">
        <v>45</v>
      </c>
      <c r="B32" s="54"/>
      <c r="C32" s="54" t="s">
        <v>46</v>
      </c>
    </row>
    <row r="33" spans="1:3" ht="15.6">
      <c r="A33" s="54" t="s">
        <v>47</v>
      </c>
      <c r="B33" s="54"/>
      <c r="C33" s="54" t="s">
        <v>48</v>
      </c>
    </row>
    <row r="34" spans="1:3" ht="15.6">
      <c r="A34" s="54" t="s">
        <v>49</v>
      </c>
      <c r="B34" s="54"/>
      <c r="C34" s="54" t="s">
        <v>50</v>
      </c>
    </row>
    <row r="35" spans="1:3" ht="15.6">
      <c r="A35" s="54" t="s">
        <v>51</v>
      </c>
      <c r="B35" s="54"/>
      <c r="C35" s="54" t="s">
        <v>50</v>
      </c>
    </row>
    <row r="36" spans="1:3" ht="15.6">
      <c r="A36" s="54" t="s">
        <v>52</v>
      </c>
      <c r="B36" s="54"/>
      <c r="C36" s="54" t="s">
        <v>50</v>
      </c>
    </row>
    <row r="37" spans="1:3" ht="15.6">
      <c r="A37" s="54" t="s">
        <v>53</v>
      </c>
      <c r="B37" s="54"/>
      <c r="C37" s="56">
        <v>43630.424305555556</v>
      </c>
    </row>
    <row r="38" spans="1:3" ht="15.6">
      <c r="A38" s="54" t="s">
        <v>57</v>
      </c>
      <c r="B38" s="54"/>
      <c r="C38" s="54"/>
    </row>
    <row r="40" spans="1:3" ht="15.6">
      <c r="A40" s="54" t="s">
        <v>58</v>
      </c>
      <c r="B40" s="54"/>
      <c r="C40" s="54"/>
    </row>
    <row r="41" spans="1:3" ht="15.6">
      <c r="A41" s="54" t="s">
        <v>36</v>
      </c>
      <c r="B41" s="54"/>
      <c r="C41" s="54"/>
    </row>
    <row r="42" spans="1:3" ht="15.6">
      <c r="A42" s="54" t="s">
        <v>59</v>
      </c>
      <c r="B42" s="54"/>
      <c r="C42" s="54" t="s">
        <v>60</v>
      </c>
    </row>
    <row r="43" spans="1:3" ht="15.6">
      <c r="A43" s="54" t="s">
        <v>61</v>
      </c>
      <c r="B43" s="54"/>
      <c r="C43" s="54" t="s">
        <v>62</v>
      </c>
    </row>
    <row r="44" spans="1:3" ht="15.6">
      <c r="A44" s="54" t="s">
        <v>51</v>
      </c>
      <c r="B44" s="54"/>
      <c r="C44" s="54"/>
    </row>
    <row r="45" spans="1:3" ht="15.6">
      <c r="A45" s="54" t="s">
        <v>52</v>
      </c>
      <c r="B45" s="54"/>
      <c r="C45" s="54"/>
    </row>
    <row r="46" spans="1:3" ht="15.6">
      <c r="A46" s="54" t="s">
        <v>63</v>
      </c>
      <c r="B46" s="54"/>
      <c r="C46" s="57">
        <v>45072</v>
      </c>
    </row>
    <row r="48" spans="1:3" ht="15.6">
      <c r="A48" s="54" t="s">
        <v>64</v>
      </c>
      <c r="B48" s="54"/>
      <c r="C48" s="54"/>
    </row>
    <row r="49" spans="1:3" ht="15.6">
      <c r="A49" s="54" t="s">
        <v>36</v>
      </c>
      <c r="B49" s="54"/>
      <c r="C49" s="54"/>
    </row>
    <row r="50" spans="1:3" ht="15.6">
      <c r="A50" s="54" t="s">
        <v>59</v>
      </c>
      <c r="B50" s="54"/>
      <c r="C50" s="54" t="s">
        <v>65</v>
      </c>
    </row>
    <row r="51" spans="1:3" ht="15.6">
      <c r="A51" s="54" t="s">
        <v>61</v>
      </c>
      <c r="B51" s="54"/>
      <c r="C51" s="54" t="s">
        <v>66</v>
      </c>
    </row>
    <row r="52" spans="1:3" ht="15.6">
      <c r="A52" s="54" t="s">
        <v>52</v>
      </c>
      <c r="B52" s="54"/>
      <c r="C52" s="54"/>
    </row>
    <row r="53" spans="1:3" ht="15.6">
      <c r="A53" s="54" t="s">
        <v>63</v>
      </c>
      <c r="B53" s="54"/>
      <c r="C53" s="57">
        <v>45107</v>
      </c>
    </row>
    <row r="55" spans="1:3" ht="15.6">
      <c r="A55" s="54" t="s">
        <v>67</v>
      </c>
      <c r="B55" s="54"/>
      <c r="C55" s="54"/>
    </row>
    <row r="56" spans="1:3" ht="15.6">
      <c r="A56" s="54" t="s">
        <v>36</v>
      </c>
      <c r="B56" s="54"/>
      <c r="C56" s="54"/>
    </row>
    <row r="57" spans="1:3" ht="15.6">
      <c r="A57" s="54" t="s">
        <v>59</v>
      </c>
      <c r="B57" s="54"/>
      <c r="C57" s="54" t="s">
        <v>68</v>
      </c>
    </row>
    <row r="58" spans="1:3" ht="15.6">
      <c r="A58" s="54" t="s">
        <v>61</v>
      </c>
      <c r="B58" s="54"/>
      <c r="C58" s="54"/>
    </row>
    <row r="59" spans="1:3" ht="15.6">
      <c r="A59" s="54" t="s">
        <v>52</v>
      </c>
      <c r="B59" s="54"/>
      <c r="C59" s="54"/>
    </row>
    <row r="60" spans="1:3" ht="15.6">
      <c r="A60" s="54" t="s">
        <v>63</v>
      </c>
      <c r="B60" s="54"/>
      <c r="C60" s="57">
        <v>45135</v>
      </c>
    </row>
    <row r="62" spans="1:3" ht="15.6">
      <c r="A62" s="54" t="s">
        <v>69</v>
      </c>
      <c r="B62" s="54"/>
      <c r="C62" s="54"/>
    </row>
    <row r="63" spans="1:3" ht="15.6">
      <c r="A63" s="54" t="s">
        <v>36</v>
      </c>
      <c r="B63" s="54"/>
      <c r="C63" s="54" t="s">
        <v>70</v>
      </c>
    </row>
    <row r="64" spans="1:3" ht="15.6">
      <c r="A64" s="54" t="s">
        <v>59</v>
      </c>
      <c r="B64" s="54"/>
      <c r="C64" s="54" t="s">
        <v>71</v>
      </c>
    </row>
    <row r="65" spans="1:3" ht="15.6">
      <c r="A65" s="54" t="s">
        <v>51</v>
      </c>
      <c r="B65" s="54"/>
      <c r="C65" s="54" t="s">
        <v>72</v>
      </c>
    </row>
    <row r="66" spans="1:3" ht="15.6">
      <c r="A66" s="54" t="s">
        <v>52</v>
      </c>
      <c r="B66" s="54"/>
      <c r="C66" s="54"/>
    </row>
    <row r="67" spans="1:3" ht="15.6">
      <c r="A67" s="54" t="s">
        <v>63</v>
      </c>
      <c r="B67" s="54"/>
      <c r="C67" s="57">
        <v>45216</v>
      </c>
    </row>
    <row r="68" spans="1:3" ht="15.6">
      <c r="A68" s="54"/>
      <c r="B68" s="54"/>
      <c r="C68" s="54"/>
    </row>
    <row r="70" spans="1:3" ht="15.6">
      <c r="A70" s="54" t="s">
        <v>73</v>
      </c>
      <c r="B70" s="54"/>
      <c r="C70" s="54"/>
    </row>
    <row r="71" spans="1:3" ht="15.6">
      <c r="A71" s="54" t="s">
        <v>36</v>
      </c>
      <c r="B71" s="54" t="s">
        <v>74</v>
      </c>
      <c r="C71" s="54"/>
    </row>
    <row r="72" spans="1:3" ht="15.6">
      <c r="A72" s="54" t="s">
        <v>59</v>
      </c>
      <c r="B72" s="54"/>
      <c r="C72" s="54"/>
    </row>
    <row r="73" spans="1:3" ht="15.6">
      <c r="A73" s="54" t="s">
        <v>61</v>
      </c>
      <c r="B73" s="54"/>
      <c r="C73" s="54"/>
    </row>
    <row r="74" spans="1:3" ht="15.6">
      <c r="A74" s="54" t="s">
        <v>52</v>
      </c>
      <c r="B74" s="54"/>
      <c r="C74" s="54"/>
    </row>
    <row r="75" spans="1:3" ht="15.6">
      <c r="A75" s="54" t="s">
        <v>75</v>
      </c>
      <c r="B75" s="54"/>
      <c r="C75" s="57" t="s">
        <v>76</v>
      </c>
    </row>
    <row r="76" spans="1:3" ht="15.6">
      <c r="A76" s="54" t="s">
        <v>63</v>
      </c>
      <c r="B76" s="54"/>
      <c r="C76" s="57">
        <v>45688</v>
      </c>
    </row>
    <row r="78" spans="1:3" ht="15.6">
      <c r="A78" s="54" t="s">
        <v>73</v>
      </c>
      <c r="B78" s="54"/>
      <c r="C78" s="54"/>
    </row>
    <row r="79" spans="1:3" ht="15.6">
      <c r="A79" s="54" t="s">
        <v>36</v>
      </c>
      <c r="B79" s="54"/>
      <c r="C79" s="54"/>
    </row>
    <row r="80" spans="1:3" ht="15.6">
      <c r="A80" s="54" t="s">
        <v>59</v>
      </c>
      <c r="B80" s="54"/>
      <c r="C80" s="54"/>
    </row>
    <row r="81" spans="1:3" ht="15.6">
      <c r="A81" s="54" t="s">
        <v>61</v>
      </c>
      <c r="B81" s="54" t="s">
        <v>77</v>
      </c>
      <c r="C81" s="54"/>
    </row>
    <row r="82" spans="1:3" ht="15.6">
      <c r="A82" s="54" t="s">
        <v>52</v>
      </c>
      <c r="B82" s="54"/>
      <c r="C82" s="54"/>
    </row>
    <row r="83" spans="1:3" ht="15.6">
      <c r="A83" s="54" t="s">
        <v>75</v>
      </c>
      <c r="B83" s="54"/>
      <c r="C83" s="54" t="s">
        <v>78</v>
      </c>
    </row>
    <row r="84" spans="1:3" ht="15.6">
      <c r="A84" s="54" t="s">
        <v>63</v>
      </c>
      <c r="B84" s="54"/>
      <c r="C84" s="57">
        <v>45709</v>
      </c>
    </row>
    <row r="86" spans="1:3" ht="15.6">
      <c r="A86" s="58" t="s">
        <v>79</v>
      </c>
      <c r="B86" s="59"/>
      <c r="C86" s="59"/>
    </row>
    <row r="87" spans="1:3" ht="15.6">
      <c r="A87" s="59" t="s">
        <v>36</v>
      </c>
      <c r="B87" s="59"/>
      <c r="C87" s="60"/>
    </row>
    <row r="88" spans="1:3" ht="15.6">
      <c r="A88" s="59" t="s">
        <v>59</v>
      </c>
      <c r="B88" s="59"/>
      <c r="C88" s="60" t="s">
        <v>80</v>
      </c>
    </row>
    <row r="89" spans="1:3" ht="15.6">
      <c r="A89" s="59" t="s">
        <v>51</v>
      </c>
      <c r="B89" s="59"/>
      <c r="C89" s="59"/>
    </row>
    <row r="90" spans="1:3" ht="15.6">
      <c r="A90" s="59" t="s">
        <v>52</v>
      </c>
      <c r="B90" s="59"/>
      <c r="C90" s="59"/>
    </row>
    <row r="91" spans="1:3" ht="15.6">
      <c r="A91" s="59" t="s">
        <v>63</v>
      </c>
      <c r="B91" s="98"/>
      <c r="C91" s="98">
        <v>46171</v>
      </c>
    </row>
  </sheetData>
  <sheetProtection algorithmName="SHA-512" hashValue="cB82EIYkeka6VfRDs6rlLDcP/NAZXYlml2Q0mYUrVNYdpNfcyvJoawIqTJId0Hf/yZKhGH1eOKGIYSZGXX7mvA==" saltValue="GKpZKNYXUYZd+DJ0WmHKLQ==" spinCount="100000" sheet="1" objects="1" scenarios="1"/>
  <conditionalFormatting sqref="A11:A24">
    <cfRule type="expression" dxfId="1504" priority="61" stopIfTrue="1">
      <formula>MOD(ROW(),2)=0</formula>
    </cfRule>
    <cfRule type="expression" dxfId="1503" priority="62" stopIfTrue="1">
      <formula>MOD(ROW(),2)&lt;&gt;0</formula>
    </cfRule>
  </conditionalFormatting>
  <conditionalFormatting sqref="B11:C24">
    <cfRule type="expression" dxfId="1502" priority="63" stopIfTrue="1">
      <formula>MOD(ROW(),2)=0</formula>
    </cfRule>
    <cfRule type="expression" dxfId="1501" priority="64" stopIfTrue="1">
      <formula>MOD(ROW(),2)&lt;&gt;0</formula>
    </cfRule>
  </conditionalFormatting>
  <conditionalFormatting sqref="A26:A38">
    <cfRule type="expression" dxfId="1500" priority="65" stopIfTrue="1">
      <formula>MOD(ROW(),2)=0</formula>
    </cfRule>
    <cfRule type="expression" dxfId="1499" priority="66" stopIfTrue="1">
      <formula>MOD(ROW(),2)&lt;&gt;0</formula>
    </cfRule>
  </conditionalFormatting>
  <conditionalFormatting sqref="B26:C38">
    <cfRule type="expression" dxfId="1498" priority="67" stopIfTrue="1">
      <formula>MOD(ROW(),2)=0</formula>
    </cfRule>
    <cfRule type="expression" dxfId="1497" priority="68" stopIfTrue="1">
      <formula>MOD(ROW(),2)&lt;&gt;0</formula>
    </cfRule>
  </conditionalFormatting>
  <conditionalFormatting sqref="A40:A46">
    <cfRule type="expression" dxfId="1496" priority="69" stopIfTrue="1">
      <formula>MOD(ROW(),2)=0</formula>
    </cfRule>
    <cfRule type="expression" dxfId="1495" priority="70" stopIfTrue="1">
      <formula>MOD(ROW(),2)&lt;&gt;0</formula>
    </cfRule>
  </conditionalFormatting>
  <conditionalFormatting sqref="B40:C46">
    <cfRule type="expression" dxfId="1494" priority="71" stopIfTrue="1">
      <formula>MOD(ROW(),2)=0</formula>
    </cfRule>
    <cfRule type="expression" dxfId="1493" priority="72" stopIfTrue="1">
      <formula>MOD(ROW(),2)&lt;&gt;0</formula>
    </cfRule>
  </conditionalFormatting>
  <conditionalFormatting sqref="A48:A53">
    <cfRule type="expression" dxfId="1492" priority="73" stopIfTrue="1">
      <formula>MOD(ROW(),2)=0</formula>
    </cfRule>
    <cfRule type="expression" dxfId="1491" priority="74" stopIfTrue="1">
      <formula>MOD(ROW(),2)&lt;&gt;0</formula>
    </cfRule>
  </conditionalFormatting>
  <conditionalFormatting sqref="B48:C53">
    <cfRule type="expression" dxfId="1490" priority="75" stopIfTrue="1">
      <formula>MOD(ROW(),2)=0</formula>
    </cfRule>
    <cfRule type="expression" dxfId="1489" priority="76" stopIfTrue="1">
      <formula>MOD(ROW(),2)&lt;&gt;0</formula>
    </cfRule>
  </conditionalFormatting>
  <conditionalFormatting sqref="A55:A60">
    <cfRule type="expression" dxfId="1488" priority="77" stopIfTrue="1">
      <formula>MOD(ROW(),2)=0</formula>
    </cfRule>
    <cfRule type="expression" dxfId="1487" priority="78" stopIfTrue="1">
      <formula>MOD(ROW(),2)&lt;&gt;0</formula>
    </cfRule>
  </conditionalFormatting>
  <conditionalFormatting sqref="B55:C60">
    <cfRule type="expression" dxfId="1486" priority="79" stopIfTrue="1">
      <formula>MOD(ROW(),2)=0</formula>
    </cfRule>
    <cfRule type="expression" dxfId="1485" priority="80" stopIfTrue="1">
      <formula>MOD(ROW(),2)&lt;&gt;0</formula>
    </cfRule>
  </conditionalFormatting>
  <conditionalFormatting sqref="A62:A68">
    <cfRule type="expression" dxfId="1484" priority="85" stopIfTrue="1">
      <formula>MOD(ROW(),2)=0</formula>
    </cfRule>
    <cfRule type="expression" dxfId="1483" priority="86" stopIfTrue="1">
      <formula>MOD(ROW(),2)&lt;&gt;0</formula>
    </cfRule>
  </conditionalFormatting>
  <conditionalFormatting sqref="B62:C68">
    <cfRule type="expression" dxfId="1482" priority="87" stopIfTrue="1">
      <formula>MOD(ROW(),2)=0</formula>
    </cfRule>
    <cfRule type="expression" dxfId="1481" priority="88" stopIfTrue="1">
      <formula>MOD(ROW(),2)&lt;&gt;0</formula>
    </cfRule>
  </conditionalFormatting>
  <conditionalFormatting sqref="A70:A76">
    <cfRule type="expression" dxfId="1480" priority="89" stopIfTrue="1">
      <formula>MOD(ROW(),2)=0</formula>
    </cfRule>
    <cfRule type="expression" dxfId="1479" priority="90" stopIfTrue="1">
      <formula>MOD(ROW(),2)&lt;&gt;0</formula>
    </cfRule>
  </conditionalFormatting>
  <conditionalFormatting sqref="B70:C76">
    <cfRule type="expression" dxfId="1478" priority="91" stopIfTrue="1">
      <formula>MOD(ROW(),2)=0</formula>
    </cfRule>
    <cfRule type="expression" dxfId="1477" priority="92" stopIfTrue="1">
      <formula>MOD(ROW(),2)&lt;&gt;0</formula>
    </cfRule>
  </conditionalFormatting>
  <conditionalFormatting sqref="A78:A84">
    <cfRule type="expression" dxfId="1476" priority="93" stopIfTrue="1">
      <formula>MOD(ROW(),2)=0</formula>
    </cfRule>
    <cfRule type="expression" dxfId="1475" priority="94" stopIfTrue="1">
      <formula>MOD(ROW(),2)&lt;&gt;0</formula>
    </cfRule>
  </conditionalFormatting>
  <conditionalFormatting sqref="B78:C84">
    <cfRule type="expression" dxfId="1474" priority="95" stopIfTrue="1">
      <formula>MOD(ROW(),2)=0</formula>
    </cfRule>
    <cfRule type="expression" dxfId="1473" priority="96" stopIfTrue="1">
      <formula>MOD(ROW(),2)&lt;&gt;0</formula>
    </cfRule>
  </conditionalFormatting>
  <conditionalFormatting sqref="A86:A91">
    <cfRule type="expression" dxfId="1472" priority="97" stopIfTrue="1">
      <formula>MOD(ROW(),2)=0</formula>
    </cfRule>
    <cfRule type="expression" dxfId="1471" priority="98" stopIfTrue="1">
      <formula>MOD(ROW(),2)&lt;&gt;0</formula>
    </cfRule>
  </conditionalFormatting>
  <conditionalFormatting sqref="B86:C91">
    <cfRule type="expression" dxfId="1470" priority="99" stopIfTrue="1">
      <formula>MOD(ROW(),2)=0</formula>
    </cfRule>
    <cfRule type="expression" dxfId="1469" priority="100" stopIfTrue="1">
      <formula>MOD(ROW(),2)&lt;&gt;0</formula>
    </cfRule>
  </conditionalFormatting>
  <pageMargins left="0.7" right="0.7" top="0.75" bottom="0.75" header="0.3" footer="0.3"/>
  <pageSetup paperSize="9" orientation="portrait" r:id="rId1"/>
  <headerFooter>
    <oddHeader>&amp;L&amp;Z&amp;F  [&amp;A]</oddHeader>
    <oddFooter>&amp;LPage &amp;P of &amp;N&amp;R&amp;T &amp;D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E9A3E-2118-411F-A800-49823767BCDF}">
  <sheetPr codeName="Sheet2">
    <tabColor theme="8" tint="0.59999389629810485"/>
  </sheetPr>
  <dimension ref="A1:C36"/>
  <sheetViews>
    <sheetView showGridLines="0" zoomScaleNormal="100" workbookViewId="0">
      <selection activeCell="B10" sqref="B10"/>
    </sheetView>
  </sheetViews>
  <sheetFormatPr defaultColWidth="9.140625" defaultRowHeight="15.6"/>
  <cols>
    <col min="1" max="1" width="48.5703125" style="4" customWidth="1"/>
    <col min="2" max="3" width="36.5703125" style="4" customWidth="1"/>
    <col min="4" max="16384" width="9.140625" style="1"/>
  </cols>
  <sheetData>
    <row r="1" spans="1:3" s="21" customFormat="1" ht="20.100000000000001">
      <c r="A1" s="20" t="s">
        <v>0</v>
      </c>
    </row>
    <row r="2" spans="1:3" s="21" customFormat="1">
      <c r="A2" s="25" t="s">
        <v>1</v>
      </c>
      <c r="B2" s="3" t="str">
        <f>wb_title</f>
        <v>TPS_S - Consolidated Factor Spreadsheet</v>
      </c>
    </row>
    <row r="3" spans="1:3" s="21" customFormat="1">
      <c r="A3" s="25" t="s">
        <v>2</v>
      </c>
      <c r="B3" s="22" t="s">
        <v>11</v>
      </c>
    </row>
    <row r="4" spans="1:3" s="32" customFormat="1" ht="12.6">
      <c r="A4" s="35"/>
      <c r="B4" s="35"/>
      <c r="C4" s="35"/>
    </row>
    <row r="5" spans="1:3" s="32" customFormat="1" ht="12.6">
      <c r="A5" s="35"/>
      <c r="B5" s="35"/>
      <c r="C5" s="35"/>
    </row>
    <row r="6" spans="1:3" s="32" customFormat="1" ht="12.95">
      <c r="A6" s="37" t="s">
        <v>81</v>
      </c>
      <c r="B6" s="37" t="s">
        <v>82</v>
      </c>
      <c r="C6" s="37" t="s">
        <v>83</v>
      </c>
    </row>
    <row r="7" spans="1:3" s="32" customFormat="1" ht="12.6">
      <c r="A7" s="35" t="s">
        <v>84</v>
      </c>
      <c r="B7" s="35" t="s">
        <v>85</v>
      </c>
      <c r="C7" s="35" t="s">
        <v>86</v>
      </c>
    </row>
    <row r="8" spans="1:3" s="32" customFormat="1" ht="12.6">
      <c r="A8" s="35" t="s">
        <v>87</v>
      </c>
      <c r="B8" s="35" t="s">
        <v>88</v>
      </c>
      <c r="C8" s="35" t="s">
        <v>89</v>
      </c>
    </row>
    <row r="9" spans="1:3" s="32" customFormat="1" ht="12.6">
      <c r="A9" s="35" t="s">
        <v>90</v>
      </c>
      <c r="B9" s="35" t="s">
        <v>91</v>
      </c>
      <c r="C9" s="35" t="s">
        <v>92</v>
      </c>
    </row>
    <row r="10" spans="1:3" s="32" customFormat="1" ht="12.6">
      <c r="A10" s="35" t="s">
        <v>93</v>
      </c>
      <c r="B10" s="35" t="s">
        <v>85</v>
      </c>
      <c r="C10" s="35" t="s">
        <v>85</v>
      </c>
    </row>
    <row r="11" spans="1:3" s="32" customFormat="1" ht="12.6">
      <c r="A11" s="35" t="s">
        <v>94</v>
      </c>
      <c r="B11" s="35" t="s">
        <v>95</v>
      </c>
      <c r="C11" s="35" t="s">
        <v>96</v>
      </c>
    </row>
    <row r="12" spans="1:3" s="32" customFormat="1" ht="24.95">
      <c r="A12" s="35" t="s">
        <v>97</v>
      </c>
      <c r="B12" s="35" t="s">
        <v>98</v>
      </c>
      <c r="C12" s="35" t="s">
        <v>99</v>
      </c>
    </row>
    <row r="13" spans="1:3" s="32" customFormat="1" ht="12.6">
      <c r="A13" s="35" t="s">
        <v>100</v>
      </c>
      <c r="B13" s="35" t="s">
        <v>101</v>
      </c>
      <c r="C13" s="35" t="s">
        <v>101</v>
      </c>
    </row>
    <row r="14" spans="1:3" s="32" customFormat="1" ht="12.6">
      <c r="A14" s="35" t="s">
        <v>102</v>
      </c>
      <c r="B14" s="35" t="s">
        <v>103</v>
      </c>
      <c r="C14" s="35" t="s">
        <v>103</v>
      </c>
    </row>
    <row r="15" spans="1:3" s="32" customFormat="1" ht="12.6">
      <c r="A15" s="35" t="s">
        <v>104</v>
      </c>
      <c r="B15" s="35" t="s">
        <v>105</v>
      </c>
      <c r="C15" s="35" t="s">
        <v>105</v>
      </c>
    </row>
    <row r="16" spans="1:3" s="32" customFormat="1" ht="12.6">
      <c r="A16" s="35" t="s">
        <v>106</v>
      </c>
      <c r="B16" s="35" t="s">
        <v>107</v>
      </c>
      <c r="C16" s="35" t="s">
        <v>107</v>
      </c>
    </row>
    <row r="17" spans="1:3" s="32" customFormat="1" ht="12.6">
      <c r="A17" s="35" t="s">
        <v>108</v>
      </c>
      <c r="B17" s="35" t="s">
        <v>109</v>
      </c>
      <c r="C17" s="35" t="s">
        <v>109</v>
      </c>
    </row>
    <row r="18" spans="1:3" s="32" customFormat="1" ht="12.6">
      <c r="A18" s="35" t="s">
        <v>110</v>
      </c>
      <c r="B18" s="35" t="s">
        <v>111</v>
      </c>
      <c r="C18" s="35" t="s">
        <v>111</v>
      </c>
    </row>
    <row r="19" spans="1:3" s="32" customFormat="1" ht="12.6">
      <c r="A19" s="35" t="s">
        <v>112</v>
      </c>
      <c r="B19" s="35" t="s">
        <v>113</v>
      </c>
      <c r="C19" s="35" t="s">
        <v>113</v>
      </c>
    </row>
    <row r="20" spans="1:3" s="32" customFormat="1" ht="12.6">
      <c r="A20" s="35" t="s">
        <v>114</v>
      </c>
      <c r="B20" s="35" t="s">
        <v>115</v>
      </c>
      <c r="C20" s="35" t="s">
        <v>115</v>
      </c>
    </row>
    <row r="21" spans="1:3" s="32" customFormat="1" ht="12.6">
      <c r="A21" s="35" t="s">
        <v>116</v>
      </c>
      <c r="B21" s="35" t="s">
        <v>117</v>
      </c>
      <c r="C21" s="35" t="s">
        <v>117</v>
      </c>
    </row>
    <row r="22" spans="1:3" s="32" customFormat="1" ht="12.6">
      <c r="A22" s="35" t="s">
        <v>118</v>
      </c>
      <c r="B22" s="35" t="s">
        <v>119</v>
      </c>
      <c r="C22" s="35" t="s">
        <v>119</v>
      </c>
    </row>
    <row r="23" spans="1:3" s="32" customFormat="1" ht="24.95">
      <c r="A23" s="35" t="s">
        <v>120</v>
      </c>
      <c r="B23" s="35" t="s">
        <v>121</v>
      </c>
      <c r="C23" s="35" t="s">
        <v>122</v>
      </c>
    </row>
    <row r="24" spans="1:3" s="32" customFormat="1" ht="62.45">
      <c r="A24" s="35" t="s">
        <v>123</v>
      </c>
      <c r="B24" s="35">
        <v>2028</v>
      </c>
      <c r="C24" s="35" t="s">
        <v>124</v>
      </c>
    </row>
    <row r="25" spans="1:3" s="32" customFormat="1" ht="24.95">
      <c r="A25" s="35" t="s">
        <v>125</v>
      </c>
      <c r="B25" s="35" t="s">
        <v>126</v>
      </c>
      <c r="C25" s="35" t="s">
        <v>126</v>
      </c>
    </row>
    <row r="26" spans="1:3" s="32" customFormat="1" ht="12.6">
      <c r="A26" s="35" t="s">
        <v>127</v>
      </c>
      <c r="B26" s="35" t="s">
        <v>105</v>
      </c>
      <c r="C26" s="35" t="s">
        <v>105</v>
      </c>
    </row>
    <row r="27" spans="1:3" s="32" customFormat="1" ht="12.6">
      <c r="A27" s="35" t="s">
        <v>128</v>
      </c>
      <c r="B27" s="35" t="s">
        <v>105</v>
      </c>
      <c r="C27" s="35" t="s">
        <v>105</v>
      </c>
    </row>
    <row r="28" spans="1:3" s="32" customFormat="1" ht="12.6">
      <c r="A28" s="35" t="s">
        <v>129</v>
      </c>
      <c r="B28" s="35" t="s">
        <v>130</v>
      </c>
      <c r="C28" s="35" t="s">
        <v>130</v>
      </c>
    </row>
    <row r="29" spans="1:3" s="32" customFormat="1" ht="75">
      <c r="A29" s="35" t="s">
        <v>131</v>
      </c>
      <c r="B29" s="35" t="s">
        <v>132</v>
      </c>
      <c r="C29" s="35" t="s">
        <v>132</v>
      </c>
    </row>
    <row r="30" spans="1:3" s="32" customFormat="1" ht="24.95">
      <c r="A30" s="35" t="s">
        <v>133</v>
      </c>
      <c r="B30" s="35" t="s">
        <v>134</v>
      </c>
      <c r="C30" s="35" t="s">
        <v>134</v>
      </c>
    </row>
    <row r="31" spans="1:3" s="32" customFormat="1" ht="12.6">
      <c r="A31" s="35" t="s">
        <v>135</v>
      </c>
      <c r="B31" s="35" t="s">
        <v>136</v>
      </c>
      <c r="C31" s="35" t="s">
        <v>136</v>
      </c>
    </row>
    <row r="32" spans="1:3" s="32" customFormat="1" ht="12.6">
      <c r="A32" s="35" t="s">
        <v>137</v>
      </c>
      <c r="B32" s="35" t="s">
        <v>136</v>
      </c>
      <c r="C32" s="35" t="s">
        <v>136</v>
      </c>
    </row>
    <row r="33" spans="1:3" s="32" customFormat="1" ht="50.1">
      <c r="A33" s="35" t="s">
        <v>138</v>
      </c>
      <c r="B33" s="35" t="s">
        <v>139</v>
      </c>
      <c r="C33" s="35" t="s">
        <v>139</v>
      </c>
    </row>
    <row r="34" spans="1:3" s="32" customFormat="1" ht="24.95">
      <c r="A34" s="35" t="s">
        <v>140</v>
      </c>
      <c r="B34" s="35" t="s">
        <v>141</v>
      </c>
      <c r="C34" s="35" t="s">
        <v>141</v>
      </c>
    </row>
    <row r="35" spans="1:3" s="32" customFormat="1" ht="12.6">
      <c r="A35" s="35" t="s">
        <v>142</v>
      </c>
      <c r="B35" s="35" t="s">
        <v>143</v>
      </c>
      <c r="C35" s="35" t="s">
        <v>143</v>
      </c>
    </row>
    <row r="36" spans="1:3" s="32" customFormat="1" ht="12.6">
      <c r="A36" s="35" t="s">
        <v>144</v>
      </c>
      <c r="B36" s="35" t="s">
        <v>145</v>
      </c>
      <c r="C36" s="35" t="s">
        <v>145</v>
      </c>
    </row>
  </sheetData>
  <pageMargins left="0.7" right="0.7" top="0.75" bottom="0.75" header="0.3" footer="0.3"/>
  <pageSetup paperSize="9" orientation="portrait" r:id="rId1"/>
  <headerFooter>
    <oddHeader>&amp;L&amp;Z&amp;F  [&amp;A]</oddHeader>
    <oddFooter>&amp;LPage &amp;P of &amp;N&amp;R&amp;T &amp;D</oddFooter>
  </headerFooter>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945E7-850F-4917-BC8C-3B548600CB0D}">
  <sheetPr codeName="Sheet6">
    <tabColor theme="8" tint="0.59999389629810485"/>
  </sheetPr>
  <dimension ref="A1:P123"/>
  <sheetViews>
    <sheetView showGridLines="0" tabSelected="1" zoomScaleNormal="100" workbookViewId="0">
      <selection activeCell="A6" sqref="A6"/>
    </sheetView>
  </sheetViews>
  <sheetFormatPr defaultColWidth="9.140625" defaultRowHeight="12.6"/>
  <cols>
    <col min="1" max="1" width="12.5703125" style="32" customWidth="1"/>
    <col min="2" max="2" width="33.5703125" style="32" customWidth="1"/>
    <col min="3" max="4" width="12.5703125" style="32" customWidth="1"/>
    <col min="5" max="5" width="48.5703125" style="32" customWidth="1"/>
    <col min="6" max="6" width="12.5703125" style="32" customWidth="1"/>
    <col min="7" max="7" width="48.5703125" style="32" customWidth="1"/>
    <col min="8" max="9" width="12.5703125" style="32" customWidth="1"/>
    <col min="10" max="10" width="18.5703125" style="32" customWidth="1"/>
    <col min="11" max="11" width="12.5703125" style="32" customWidth="1"/>
    <col min="12" max="12" width="48.5703125" style="32" customWidth="1"/>
    <col min="13" max="14" width="12.5703125" style="33" customWidth="1"/>
    <col min="15" max="16" width="12.5703125" style="32" customWidth="1"/>
    <col min="17" max="16384" width="9.140625" style="32"/>
  </cols>
  <sheetData>
    <row r="1" spans="1:16" s="1" customFormat="1" ht="20.100000000000001">
      <c r="A1" s="2" t="s">
        <v>0</v>
      </c>
      <c r="M1" s="31"/>
      <c r="N1" s="31"/>
    </row>
    <row r="2" spans="1:16" s="1" customFormat="1" ht="15.6">
      <c r="A2" s="30" t="s">
        <v>1</v>
      </c>
      <c r="B2" s="3" t="str">
        <f>wb_title</f>
        <v>TPS_S - Consolidated Factor Spreadsheet</v>
      </c>
      <c r="M2" s="31"/>
      <c r="N2" s="31"/>
    </row>
    <row r="3" spans="1:16" s="1" customFormat="1" ht="15.6">
      <c r="A3" s="30" t="s">
        <v>2</v>
      </c>
      <c r="B3" s="3" t="s">
        <v>146</v>
      </c>
      <c r="M3" s="31"/>
      <c r="N3" s="31"/>
    </row>
    <row r="6" spans="1:16" ht="12.95">
      <c r="A6" s="34" t="s">
        <v>146</v>
      </c>
    </row>
    <row r="7" spans="1:16" s="35" customFormat="1" ht="37.5">
      <c r="A7" s="35" t="s">
        <v>147</v>
      </c>
      <c r="B7" s="35" t="s">
        <v>148</v>
      </c>
      <c r="C7" s="35" t="s">
        <v>149</v>
      </c>
      <c r="D7" s="35" t="s">
        <v>150</v>
      </c>
      <c r="E7" s="35" t="s">
        <v>6</v>
      </c>
      <c r="F7" s="35" t="s">
        <v>151</v>
      </c>
      <c r="G7" s="35" t="s">
        <v>152</v>
      </c>
      <c r="H7" s="35" t="s">
        <v>153</v>
      </c>
      <c r="I7" s="35" t="s">
        <v>154</v>
      </c>
      <c r="J7" s="35" t="s">
        <v>155</v>
      </c>
      <c r="K7" s="35" t="s">
        <v>156</v>
      </c>
      <c r="L7" s="35" t="s">
        <v>157</v>
      </c>
      <c r="M7" s="36" t="s">
        <v>158</v>
      </c>
      <c r="N7" s="36" t="s">
        <v>159</v>
      </c>
      <c r="O7" s="35" t="s">
        <v>160</v>
      </c>
      <c r="P7" s="35" t="s">
        <v>161</v>
      </c>
    </row>
    <row r="8" spans="1:16" ht="24.6" customHeight="1">
      <c r="A8" s="89" t="str">
        <f>HYPERLINK("#'x-" &amp; factor_list_table[[#This Row],[Series Number]] &amp; "'!A1", "x-" &amp; factor_list_table[[#This Row],[Series Number]])</f>
        <v>x-101</v>
      </c>
      <c r="B8" s="90" t="s">
        <v>162</v>
      </c>
      <c r="C8" s="90" t="s">
        <v>163</v>
      </c>
      <c r="D8" s="90" t="s">
        <v>164</v>
      </c>
      <c r="E8" s="90" t="s">
        <v>165</v>
      </c>
      <c r="F8" s="90" t="s">
        <v>166</v>
      </c>
      <c r="G8" s="90" t="s">
        <v>167</v>
      </c>
      <c r="H8" s="92">
        <v>0</v>
      </c>
      <c r="I8" s="92">
        <v>101</v>
      </c>
      <c r="J8" s="92" t="s">
        <v>168</v>
      </c>
      <c r="K8" s="90" t="s">
        <v>169</v>
      </c>
      <c r="L8" s="90"/>
      <c r="M8" s="91">
        <v>45216</v>
      </c>
      <c r="N8" s="91">
        <v>45200</v>
      </c>
      <c r="O8" s="90" t="s">
        <v>170</v>
      </c>
      <c r="P8" s="90" t="s">
        <v>83</v>
      </c>
    </row>
    <row r="9" spans="1:16" ht="24.95">
      <c r="A9" s="89" t="str">
        <f>HYPERLINK("#'x-" &amp; factor_list_table[[#This Row],[Series Number]] &amp; "'!A1", "x-" &amp; factor_list_table[[#This Row],[Series Number]])</f>
        <v>x-202</v>
      </c>
      <c r="B9" s="90" t="s">
        <v>162</v>
      </c>
      <c r="C9" s="90" t="s">
        <v>171</v>
      </c>
      <c r="D9" s="90" t="s">
        <v>172</v>
      </c>
      <c r="E9" s="90" t="s">
        <v>173</v>
      </c>
      <c r="F9" s="90" t="s">
        <v>174</v>
      </c>
      <c r="G9" s="90" t="s">
        <v>175</v>
      </c>
      <c r="H9" s="92" t="s">
        <v>176</v>
      </c>
      <c r="I9" s="92">
        <v>202</v>
      </c>
      <c r="J9" s="92" t="s">
        <v>177</v>
      </c>
      <c r="K9" s="90" t="s">
        <v>178</v>
      </c>
      <c r="L9" s="90"/>
      <c r="M9" s="91">
        <v>46171</v>
      </c>
      <c r="N9" s="91">
        <v>46161</v>
      </c>
      <c r="O9" s="90" t="s">
        <v>170</v>
      </c>
      <c r="P9" s="90" t="s">
        <v>82</v>
      </c>
    </row>
    <row r="10" spans="1:16" ht="24.95">
      <c r="A10" s="89" t="str">
        <f>HYPERLINK("#'x-" &amp; factor_list_table[[#This Row],[Series Number]] &amp; "'!A1", "x-" &amp; factor_list_table[[#This Row],[Series Number]])</f>
        <v>x-203</v>
      </c>
      <c r="B10" s="90" t="s">
        <v>162</v>
      </c>
      <c r="C10" s="90" t="s">
        <v>171</v>
      </c>
      <c r="D10" s="90" t="s">
        <v>172</v>
      </c>
      <c r="E10" s="90" t="s">
        <v>179</v>
      </c>
      <c r="F10" s="90" t="s">
        <v>180</v>
      </c>
      <c r="G10" s="90" t="s">
        <v>175</v>
      </c>
      <c r="H10" s="92" t="s">
        <v>176</v>
      </c>
      <c r="I10" s="92">
        <v>203</v>
      </c>
      <c r="J10" s="92" t="s">
        <v>181</v>
      </c>
      <c r="K10" s="90" t="s">
        <v>182</v>
      </c>
      <c r="L10" s="90"/>
      <c r="M10" s="91">
        <v>46171</v>
      </c>
      <c r="N10" s="91">
        <v>46161</v>
      </c>
      <c r="O10" s="90" t="s">
        <v>170</v>
      </c>
      <c r="P10" s="90" t="s">
        <v>82</v>
      </c>
    </row>
    <row r="11" spans="1:16" ht="24.95">
      <c r="A11" s="89" t="str">
        <f>HYPERLINK("#'x-" &amp; factor_list_table[[#This Row],[Series Number]] &amp; "'!A1", "x-" &amp; factor_list_table[[#This Row],[Series Number]])</f>
        <v>x-204</v>
      </c>
      <c r="B11" s="90" t="s">
        <v>162</v>
      </c>
      <c r="C11" s="90" t="s">
        <v>163</v>
      </c>
      <c r="D11" s="90" t="s">
        <v>172</v>
      </c>
      <c r="E11" s="90" t="s">
        <v>183</v>
      </c>
      <c r="F11" s="90" t="s">
        <v>174</v>
      </c>
      <c r="G11" s="90" t="s">
        <v>175</v>
      </c>
      <c r="H11" s="92" t="s">
        <v>176</v>
      </c>
      <c r="I11" s="92">
        <v>204</v>
      </c>
      <c r="J11" s="92" t="s">
        <v>184</v>
      </c>
      <c r="K11" s="90" t="s">
        <v>185</v>
      </c>
      <c r="L11" s="90"/>
      <c r="M11" s="91">
        <v>46171</v>
      </c>
      <c r="N11" s="91">
        <v>46161</v>
      </c>
      <c r="O11" s="90" t="s">
        <v>170</v>
      </c>
      <c r="P11" s="90" t="s">
        <v>82</v>
      </c>
    </row>
    <row r="12" spans="1:16" ht="24.95">
      <c r="A12" s="89" t="str">
        <f>HYPERLINK("#'x-" &amp; factor_list_table[[#This Row],[Series Number]] &amp; "'!A1", "x-" &amp; factor_list_table[[#This Row],[Series Number]])</f>
        <v>x-205</v>
      </c>
      <c r="B12" s="90" t="s">
        <v>162</v>
      </c>
      <c r="C12" s="90" t="s">
        <v>163</v>
      </c>
      <c r="D12" s="90" t="s">
        <v>172</v>
      </c>
      <c r="E12" s="90" t="s">
        <v>186</v>
      </c>
      <c r="F12" s="90" t="s">
        <v>180</v>
      </c>
      <c r="G12" s="90" t="s">
        <v>175</v>
      </c>
      <c r="H12" s="92" t="s">
        <v>176</v>
      </c>
      <c r="I12" s="92">
        <v>205</v>
      </c>
      <c r="J12" s="92" t="s">
        <v>187</v>
      </c>
      <c r="K12" s="90" t="s">
        <v>188</v>
      </c>
      <c r="L12" s="90"/>
      <c r="M12" s="91">
        <v>46171</v>
      </c>
      <c r="N12" s="91">
        <v>46161</v>
      </c>
      <c r="O12" s="90" t="s">
        <v>170</v>
      </c>
      <c r="P12" s="90" t="s">
        <v>82</v>
      </c>
    </row>
    <row r="13" spans="1:16" s="97" customFormat="1" ht="24.95">
      <c r="A13" s="94" t="str">
        <f>HYPERLINK("#'x-" &amp; factor_list_table[[#This Row],[Series Number]] &amp; "'!A1", "x-" &amp; factor_list_table[[#This Row],[Series Number]])</f>
        <v>x-206</v>
      </c>
      <c r="B13" s="95" t="s">
        <v>162</v>
      </c>
      <c r="C13" s="95" t="s">
        <v>163</v>
      </c>
      <c r="D13" s="95" t="s">
        <v>172</v>
      </c>
      <c r="E13" s="95" t="s">
        <v>189</v>
      </c>
      <c r="F13" s="95" t="s">
        <v>180</v>
      </c>
      <c r="G13" s="95" t="s">
        <v>175</v>
      </c>
      <c r="H13" s="96" t="s">
        <v>176</v>
      </c>
      <c r="I13" s="96">
        <v>206</v>
      </c>
      <c r="J13" s="96" t="s">
        <v>190</v>
      </c>
      <c r="K13" s="95" t="s">
        <v>191</v>
      </c>
      <c r="L13" s="95"/>
      <c r="M13" s="91">
        <v>46171</v>
      </c>
      <c r="N13" s="91">
        <v>46161</v>
      </c>
      <c r="O13" s="95" t="s">
        <v>170</v>
      </c>
      <c r="P13" s="95" t="s">
        <v>82</v>
      </c>
    </row>
    <row r="14" spans="1:16" ht="24.95">
      <c r="A14" s="89" t="str">
        <f>HYPERLINK("#'x-" &amp; factor_list_table[[#This Row],[Series Number]] &amp; "'!A1", "x-" &amp; factor_list_table[[#This Row],[Series Number]])</f>
        <v>x-207</v>
      </c>
      <c r="B14" s="90" t="s">
        <v>162</v>
      </c>
      <c r="C14" s="90" t="s">
        <v>163</v>
      </c>
      <c r="D14" s="90" t="s">
        <v>172</v>
      </c>
      <c r="E14" s="90" t="s">
        <v>192</v>
      </c>
      <c r="F14" s="90" t="s">
        <v>174</v>
      </c>
      <c r="G14" s="90" t="s">
        <v>175</v>
      </c>
      <c r="H14" s="92" t="s">
        <v>176</v>
      </c>
      <c r="I14" s="92">
        <v>207</v>
      </c>
      <c r="J14" s="92" t="s">
        <v>193</v>
      </c>
      <c r="K14" s="90" t="s">
        <v>194</v>
      </c>
      <c r="L14" s="90"/>
      <c r="M14" s="91">
        <v>46171</v>
      </c>
      <c r="N14" s="91">
        <v>46161</v>
      </c>
      <c r="O14" s="90" t="s">
        <v>170</v>
      </c>
      <c r="P14" s="90" t="s">
        <v>82</v>
      </c>
    </row>
    <row r="15" spans="1:16" ht="24.95">
      <c r="A15" s="89" t="str">
        <f>HYPERLINK("#'x-" &amp; factor_list_table[[#This Row],[Series Number]] &amp; "'!A1", "x-" &amp; factor_list_table[[#This Row],[Series Number]])</f>
        <v>x-208</v>
      </c>
      <c r="B15" s="90" t="s">
        <v>162</v>
      </c>
      <c r="C15" s="90" t="s">
        <v>163</v>
      </c>
      <c r="D15" s="90" t="s">
        <v>172</v>
      </c>
      <c r="E15" s="90" t="s">
        <v>195</v>
      </c>
      <c r="F15" s="90" t="s">
        <v>174</v>
      </c>
      <c r="G15" s="90" t="s">
        <v>175</v>
      </c>
      <c r="H15" s="92" t="s">
        <v>176</v>
      </c>
      <c r="I15" s="92">
        <v>208</v>
      </c>
      <c r="J15" s="92" t="s">
        <v>196</v>
      </c>
      <c r="K15" s="90" t="s">
        <v>197</v>
      </c>
      <c r="L15" s="90"/>
      <c r="M15" s="91">
        <v>46171</v>
      </c>
      <c r="N15" s="91">
        <v>46161</v>
      </c>
      <c r="O15" s="90" t="s">
        <v>170</v>
      </c>
      <c r="P15" s="90" t="s">
        <v>82</v>
      </c>
    </row>
    <row r="16" spans="1:16" ht="24.95">
      <c r="A16" s="89" t="str">
        <f>HYPERLINK("#'x-" &amp; factor_list_table[[#This Row],[Series Number]] &amp; "'!A1", "x-" &amp; factor_list_table[[#This Row],[Series Number]])</f>
        <v>x-209</v>
      </c>
      <c r="B16" s="90" t="s">
        <v>162</v>
      </c>
      <c r="C16" s="90" t="s">
        <v>163</v>
      </c>
      <c r="D16" s="90" t="s">
        <v>172</v>
      </c>
      <c r="E16" s="90" t="s">
        <v>198</v>
      </c>
      <c r="F16" s="90" t="s">
        <v>180</v>
      </c>
      <c r="G16" s="90" t="s">
        <v>175</v>
      </c>
      <c r="H16" s="92" t="s">
        <v>176</v>
      </c>
      <c r="I16" s="92">
        <v>209</v>
      </c>
      <c r="J16" s="92" t="s">
        <v>199</v>
      </c>
      <c r="K16" s="90" t="s">
        <v>200</v>
      </c>
      <c r="L16" s="90"/>
      <c r="M16" s="91">
        <v>46171</v>
      </c>
      <c r="N16" s="91">
        <v>46161</v>
      </c>
      <c r="O16" s="90" t="s">
        <v>170</v>
      </c>
      <c r="P16" s="90" t="s">
        <v>82</v>
      </c>
    </row>
    <row r="17" spans="1:16" ht="24.95">
      <c r="A17" s="89" t="str">
        <f>HYPERLINK("#'x-" &amp; factor_list_table[[#This Row],[Series Number]] &amp; "'!A1", "x-" &amp; factor_list_table[[#This Row],[Series Number]])</f>
        <v>x-210</v>
      </c>
      <c r="B17" s="90" t="s">
        <v>162</v>
      </c>
      <c r="C17" s="90" t="s">
        <v>163</v>
      </c>
      <c r="D17" s="90" t="s">
        <v>172</v>
      </c>
      <c r="E17" s="90" t="s">
        <v>201</v>
      </c>
      <c r="F17" s="90" t="s">
        <v>180</v>
      </c>
      <c r="G17" s="90" t="s">
        <v>175</v>
      </c>
      <c r="H17" s="92" t="s">
        <v>176</v>
      </c>
      <c r="I17" s="92">
        <v>210</v>
      </c>
      <c r="J17" s="92" t="s">
        <v>202</v>
      </c>
      <c r="K17" s="90" t="s">
        <v>203</v>
      </c>
      <c r="L17" s="90"/>
      <c r="M17" s="91">
        <v>46171</v>
      </c>
      <c r="N17" s="91">
        <v>46161</v>
      </c>
      <c r="O17" s="90" t="s">
        <v>170</v>
      </c>
      <c r="P17" s="90" t="s">
        <v>82</v>
      </c>
    </row>
    <row r="18" spans="1:16" ht="24.95">
      <c r="A18" s="89" t="str">
        <f>HYPERLINK("#'x-" &amp; factor_list_table[[#This Row],[Series Number]] &amp; "'!A1", "x-" &amp; factor_list_table[[#This Row],[Series Number]])</f>
        <v>x-211</v>
      </c>
      <c r="B18" s="90" t="s">
        <v>162</v>
      </c>
      <c r="C18" s="90" t="s">
        <v>163</v>
      </c>
      <c r="D18" s="90" t="s">
        <v>172</v>
      </c>
      <c r="E18" s="90" t="s">
        <v>204</v>
      </c>
      <c r="F18" s="90" t="s">
        <v>174</v>
      </c>
      <c r="G18" s="90" t="s">
        <v>175</v>
      </c>
      <c r="H18" s="92" t="s">
        <v>176</v>
      </c>
      <c r="I18" s="92">
        <v>211</v>
      </c>
      <c r="J18" s="92" t="s">
        <v>205</v>
      </c>
      <c r="K18" s="90" t="s">
        <v>206</v>
      </c>
      <c r="L18" s="90"/>
      <c r="M18" s="91">
        <v>46171</v>
      </c>
      <c r="N18" s="91">
        <v>46161</v>
      </c>
      <c r="O18" s="90" t="s">
        <v>170</v>
      </c>
      <c r="P18" s="90" t="s">
        <v>82</v>
      </c>
    </row>
    <row r="19" spans="1:16" ht="24.95">
      <c r="A19" s="89" t="str">
        <f>HYPERLINK("#'x-" &amp; factor_list_table[[#This Row],[Series Number]] &amp; "'!A1", "x-" &amp; factor_list_table[[#This Row],[Series Number]])</f>
        <v>x-212</v>
      </c>
      <c r="B19" s="90" t="s">
        <v>162</v>
      </c>
      <c r="C19" s="90" t="s">
        <v>163</v>
      </c>
      <c r="D19" s="90" t="s">
        <v>172</v>
      </c>
      <c r="E19" s="90" t="s">
        <v>207</v>
      </c>
      <c r="F19" s="90" t="s">
        <v>174</v>
      </c>
      <c r="G19" s="90" t="s">
        <v>175</v>
      </c>
      <c r="H19" s="92" t="s">
        <v>176</v>
      </c>
      <c r="I19" s="92">
        <v>212</v>
      </c>
      <c r="J19" s="92" t="s">
        <v>208</v>
      </c>
      <c r="K19" s="90" t="s">
        <v>209</v>
      </c>
      <c r="L19" s="90"/>
      <c r="M19" s="91">
        <v>46171</v>
      </c>
      <c r="N19" s="91">
        <v>46161</v>
      </c>
      <c r="O19" s="90" t="s">
        <v>170</v>
      </c>
      <c r="P19" s="90" t="s">
        <v>82</v>
      </c>
    </row>
    <row r="20" spans="1:16" ht="24.95">
      <c r="A20" s="89" t="str">
        <f>HYPERLINK("#'x-" &amp; factor_list_table[[#This Row],[Series Number]] &amp; "'!A1", "x-" &amp; factor_list_table[[#This Row],[Series Number]])</f>
        <v>x-213</v>
      </c>
      <c r="B20" s="90" t="s">
        <v>162</v>
      </c>
      <c r="C20" s="90" t="s">
        <v>163</v>
      </c>
      <c r="D20" s="90" t="s">
        <v>172</v>
      </c>
      <c r="E20" s="90" t="s">
        <v>210</v>
      </c>
      <c r="F20" s="90" t="s">
        <v>180</v>
      </c>
      <c r="G20" s="90" t="s">
        <v>175</v>
      </c>
      <c r="H20" s="92" t="s">
        <v>176</v>
      </c>
      <c r="I20" s="92">
        <v>213</v>
      </c>
      <c r="J20" s="92" t="s">
        <v>211</v>
      </c>
      <c r="K20" s="90" t="s">
        <v>212</v>
      </c>
      <c r="L20" s="90"/>
      <c r="M20" s="91">
        <v>46171</v>
      </c>
      <c r="N20" s="91">
        <v>46161</v>
      </c>
      <c r="O20" s="90" t="s">
        <v>170</v>
      </c>
      <c r="P20" s="90" t="s">
        <v>82</v>
      </c>
    </row>
    <row r="21" spans="1:16" ht="24.95">
      <c r="A21" s="89" t="str">
        <f>HYPERLINK("#'x-" &amp; factor_list_table[[#This Row],[Series Number]] &amp; "'!A1", "x-" &amp; factor_list_table[[#This Row],[Series Number]])</f>
        <v>x-214</v>
      </c>
      <c r="B21" s="90" t="s">
        <v>162</v>
      </c>
      <c r="C21" s="90" t="s">
        <v>163</v>
      </c>
      <c r="D21" s="90" t="s">
        <v>172</v>
      </c>
      <c r="E21" s="90" t="s">
        <v>213</v>
      </c>
      <c r="F21" s="90" t="s">
        <v>180</v>
      </c>
      <c r="G21" s="90" t="s">
        <v>175</v>
      </c>
      <c r="H21" s="92" t="s">
        <v>176</v>
      </c>
      <c r="I21" s="92">
        <v>214</v>
      </c>
      <c r="J21" s="92" t="s">
        <v>214</v>
      </c>
      <c r="K21" s="90" t="s">
        <v>215</v>
      </c>
      <c r="L21" s="90"/>
      <c r="M21" s="91">
        <v>46171</v>
      </c>
      <c r="N21" s="91">
        <v>46161</v>
      </c>
      <c r="O21" s="90" t="s">
        <v>170</v>
      </c>
      <c r="P21" s="90" t="s">
        <v>82</v>
      </c>
    </row>
    <row r="22" spans="1:16" ht="24.95">
      <c r="A22" s="89" t="str">
        <f>HYPERLINK("#'x-" &amp; factor_list_table[[#This Row],[Series Number]] &amp; "'!A1", "x-" &amp; factor_list_table[[#This Row],[Series Number]])</f>
        <v>x-215</v>
      </c>
      <c r="B22" s="90" t="s">
        <v>162</v>
      </c>
      <c r="C22" s="90" t="s">
        <v>163</v>
      </c>
      <c r="D22" s="90" t="s">
        <v>172</v>
      </c>
      <c r="E22" s="90" t="s">
        <v>216</v>
      </c>
      <c r="F22" s="90" t="s">
        <v>174</v>
      </c>
      <c r="G22" s="90" t="s">
        <v>175</v>
      </c>
      <c r="H22" s="92" t="s">
        <v>176</v>
      </c>
      <c r="I22" s="92">
        <v>215</v>
      </c>
      <c r="J22" s="92" t="s">
        <v>217</v>
      </c>
      <c r="K22" s="90" t="s">
        <v>218</v>
      </c>
      <c r="L22" s="90"/>
      <c r="M22" s="91">
        <v>46171</v>
      </c>
      <c r="N22" s="91">
        <v>46161</v>
      </c>
      <c r="O22" s="90" t="s">
        <v>170</v>
      </c>
      <c r="P22" s="90" t="s">
        <v>82</v>
      </c>
    </row>
    <row r="23" spans="1:16" ht="24.95">
      <c r="A23" s="89" t="str">
        <f>HYPERLINK("#'x-" &amp; factor_list_table[[#This Row],[Series Number]] &amp; "'!A1", "x-" &amp; factor_list_table[[#This Row],[Series Number]])</f>
        <v>x-216</v>
      </c>
      <c r="B23" s="90" t="s">
        <v>162</v>
      </c>
      <c r="C23" s="90" t="s">
        <v>163</v>
      </c>
      <c r="D23" s="90" t="s">
        <v>172</v>
      </c>
      <c r="E23" s="90" t="s">
        <v>219</v>
      </c>
      <c r="F23" s="90" t="s">
        <v>174</v>
      </c>
      <c r="G23" s="90" t="s">
        <v>175</v>
      </c>
      <c r="H23" s="92" t="s">
        <v>176</v>
      </c>
      <c r="I23" s="92">
        <v>216</v>
      </c>
      <c r="J23" s="92" t="s">
        <v>220</v>
      </c>
      <c r="K23" s="90" t="s">
        <v>221</v>
      </c>
      <c r="L23" s="90"/>
      <c r="M23" s="91">
        <v>46171</v>
      </c>
      <c r="N23" s="91">
        <v>46161</v>
      </c>
      <c r="O23" s="90" t="s">
        <v>170</v>
      </c>
      <c r="P23" s="90" t="s">
        <v>82</v>
      </c>
    </row>
    <row r="24" spans="1:16" ht="24.95">
      <c r="A24" s="89" t="str">
        <f>HYPERLINK("#'x-" &amp; factor_list_table[[#This Row],[Series Number]] &amp; "'!A1", "x-" &amp; factor_list_table[[#This Row],[Series Number]])</f>
        <v>x-217</v>
      </c>
      <c r="B24" s="90" t="s">
        <v>162</v>
      </c>
      <c r="C24" s="90" t="s">
        <v>163</v>
      </c>
      <c r="D24" s="90" t="s">
        <v>172</v>
      </c>
      <c r="E24" s="90" t="s">
        <v>222</v>
      </c>
      <c r="F24" s="90" t="s">
        <v>180</v>
      </c>
      <c r="G24" s="90" t="s">
        <v>175</v>
      </c>
      <c r="H24" s="92" t="s">
        <v>176</v>
      </c>
      <c r="I24" s="92">
        <v>217</v>
      </c>
      <c r="J24" s="92" t="s">
        <v>223</v>
      </c>
      <c r="K24" s="90" t="s">
        <v>224</v>
      </c>
      <c r="L24" s="90"/>
      <c r="M24" s="91">
        <v>46171</v>
      </c>
      <c r="N24" s="91">
        <v>46161</v>
      </c>
      <c r="O24" s="90" t="s">
        <v>170</v>
      </c>
      <c r="P24" s="90" t="s">
        <v>82</v>
      </c>
    </row>
    <row r="25" spans="1:16" ht="24.95">
      <c r="A25" s="89" t="str">
        <f>HYPERLINK("#'x-" &amp; factor_list_table[[#This Row],[Series Number]] &amp; "'!A1", "x-" &amp; factor_list_table[[#This Row],[Series Number]])</f>
        <v>x-218</v>
      </c>
      <c r="B25" s="90" t="s">
        <v>162</v>
      </c>
      <c r="C25" s="90" t="s">
        <v>163</v>
      </c>
      <c r="D25" s="90" t="s">
        <v>172</v>
      </c>
      <c r="E25" s="90" t="s">
        <v>225</v>
      </c>
      <c r="F25" s="90" t="s">
        <v>180</v>
      </c>
      <c r="G25" s="90" t="s">
        <v>175</v>
      </c>
      <c r="H25" s="92" t="s">
        <v>176</v>
      </c>
      <c r="I25" s="92">
        <v>218</v>
      </c>
      <c r="J25" s="92" t="s">
        <v>226</v>
      </c>
      <c r="K25" s="90" t="s">
        <v>227</v>
      </c>
      <c r="L25" s="90"/>
      <c r="M25" s="91">
        <v>46171</v>
      </c>
      <c r="N25" s="91">
        <v>46161</v>
      </c>
      <c r="O25" s="90" t="s">
        <v>170</v>
      </c>
      <c r="P25" s="90" t="s">
        <v>82</v>
      </c>
    </row>
    <row r="26" spans="1:16" ht="24.95">
      <c r="A26" s="89" t="str">
        <f>HYPERLINK("#'x-" &amp; factor_list_table[[#This Row],[Series Number]] &amp; "'!A1", "x-" &amp; factor_list_table[[#This Row],[Series Number]])</f>
        <v>x-219</v>
      </c>
      <c r="B26" s="90" t="s">
        <v>162</v>
      </c>
      <c r="C26" s="90" t="s">
        <v>171</v>
      </c>
      <c r="D26" s="90" t="s">
        <v>172</v>
      </c>
      <c r="E26" s="90" t="s">
        <v>228</v>
      </c>
      <c r="F26" s="90" t="s">
        <v>174</v>
      </c>
      <c r="G26" s="90" t="s">
        <v>175</v>
      </c>
      <c r="H26" s="92" t="s">
        <v>176</v>
      </c>
      <c r="I26" s="92">
        <v>219</v>
      </c>
      <c r="J26" s="92" t="s">
        <v>229</v>
      </c>
      <c r="K26" s="90" t="s">
        <v>230</v>
      </c>
      <c r="L26" s="90"/>
      <c r="M26" s="91">
        <v>46171</v>
      </c>
      <c r="N26" s="91">
        <v>46161</v>
      </c>
      <c r="O26" s="90" t="s">
        <v>170</v>
      </c>
      <c r="P26" s="90" t="s">
        <v>82</v>
      </c>
    </row>
    <row r="27" spans="1:16" ht="24.95">
      <c r="A27" s="89" t="str">
        <f>HYPERLINK("#'x-" &amp; factor_list_table[[#This Row],[Series Number]] &amp; "'!A1", "x-" &amp; factor_list_table[[#This Row],[Series Number]])</f>
        <v>x-220</v>
      </c>
      <c r="B27" s="90" t="s">
        <v>162</v>
      </c>
      <c r="C27" s="90" t="s">
        <v>171</v>
      </c>
      <c r="D27" s="90" t="s">
        <v>172</v>
      </c>
      <c r="E27" s="90" t="s">
        <v>231</v>
      </c>
      <c r="F27" s="90" t="s">
        <v>180</v>
      </c>
      <c r="G27" s="90" t="s">
        <v>175</v>
      </c>
      <c r="H27" s="92" t="s">
        <v>176</v>
      </c>
      <c r="I27" s="92">
        <v>220</v>
      </c>
      <c r="J27" s="92" t="s">
        <v>232</v>
      </c>
      <c r="K27" s="90" t="s">
        <v>233</v>
      </c>
      <c r="L27" s="90"/>
      <c r="M27" s="91">
        <v>46171</v>
      </c>
      <c r="N27" s="91">
        <v>46161</v>
      </c>
      <c r="O27" s="90" t="s">
        <v>170</v>
      </c>
      <c r="P27" s="90" t="s">
        <v>82</v>
      </c>
    </row>
    <row r="28" spans="1:16" ht="24.95">
      <c r="A28" s="89" t="str">
        <f>HYPERLINK("#'x-" &amp; factor_list_table[[#This Row],[Series Number]] &amp; "'!A1", "x-" &amp; factor_list_table[[#This Row],[Series Number]])</f>
        <v>x-221</v>
      </c>
      <c r="B28" s="90" t="s">
        <v>162</v>
      </c>
      <c r="C28" s="90" t="s">
        <v>171</v>
      </c>
      <c r="D28" s="90" t="s">
        <v>172</v>
      </c>
      <c r="E28" s="90" t="s">
        <v>234</v>
      </c>
      <c r="F28" s="90" t="s">
        <v>174</v>
      </c>
      <c r="G28" s="90" t="s">
        <v>175</v>
      </c>
      <c r="H28" s="92" t="s">
        <v>176</v>
      </c>
      <c r="I28" s="92">
        <v>221</v>
      </c>
      <c r="J28" s="92" t="s">
        <v>235</v>
      </c>
      <c r="K28" s="90" t="s">
        <v>236</v>
      </c>
      <c r="L28" s="90"/>
      <c r="M28" s="91">
        <v>46171</v>
      </c>
      <c r="N28" s="91">
        <v>46161</v>
      </c>
      <c r="O28" s="90" t="s">
        <v>170</v>
      </c>
      <c r="P28" s="90" t="s">
        <v>82</v>
      </c>
    </row>
    <row r="29" spans="1:16" ht="24.95">
      <c r="A29" s="89" t="str">
        <f>HYPERLINK("#'x-" &amp; factor_list_table[[#This Row],[Series Number]] &amp; "'!A1", "x-" &amp; factor_list_table[[#This Row],[Series Number]])</f>
        <v>x-222</v>
      </c>
      <c r="B29" s="90" t="s">
        <v>162</v>
      </c>
      <c r="C29" s="90" t="s">
        <v>171</v>
      </c>
      <c r="D29" s="90" t="s">
        <v>172</v>
      </c>
      <c r="E29" s="90" t="s">
        <v>237</v>
      </c>
      <c r="F29" s="90" t="s">
        <v>180</v>
      </c>
      <c r="G29" s="90" t="s">
        <v>175</v>
      </c>
      <c r="H29" s="92" t="s">
        <v>176</v>
      </c>
      <c r="I29" s="92">
        <v>222</v>
      </c>
      <c r="J29" s="92" t="s">
        <v>238</v>
      </c>
      <c r="K29" s="90" t="s">
        <v>239</v>
      </c>
      <c r="L29" s="90"/>
      <c r="M29" s="91">
        <v>46171</v>
      </c>
      <c r="N29" s="91">
        <v>46161</v>
      </c>
      <c r="O29" s="90" t="s">
        <v>170</v>
      </c>
      <c r="P29" s="90" t="s">
        <v>82</v>
      </c>
    </row>
    <row r="30" spans="1:16" ht="24.95">
      <c r="A30" s="89" t="str">
        <f>HYPERLINK("#'x-" &amp; factor_list_table[[#This Row],[Series Number]] &amp; "'!A1", "x-" &amp; factor_list_table[[#This Row],[Series Number]])</f>
        <v>x-224</v>
      </c>
      <c r="B30" s="90" t="s">
        <v>162</v>
      </c>
      <c r="C30" s="90" t="s">
        <v>163</v>
      </c>
      <c r="D30" s="90" t="s">
        <v>172</v>
      </c>
      <c r="E30" s="90" t="s">
        <v>240</v>
      </c>
      <c r="F30" s="90" t="s">
        <v>241</v>
      </c>
      <c r="G30" s="90" t="s">
        <v>242</v>
      </c>
      <c r="H30" s="92" t="s">
        <v>176</v>
      </c>
      <c r="I30" s="92">
        <v>224</v>
      </c>
      <c r="J30" s="92" t="s">
        <v>243</v>
      </c>
      <c r="K30" s="90" t="s">
        <v>244</v>
      </c>
      <c r="L30" s="90"/>
      <c r="M30" s="91">
        <v>46171</v>
      </c>
      <c r="N30" s="91">
        <v>46161</v>
      </c>
      <c r="O30" s="90" t="s">
        <v>170</v>
      </c>
      <c r="P30" s="90" t="s">
        <v>82</v>
      </c>
    </row>
    <row r="31" spans="1:16" ht="37.5">
      <c r="A31" s="89" t="str">
        <f>HYPERLINK("#'x-" &amp; factor_list_table[[#This Row],[Series Number]] &amp; "'!A1", "x-" &amp; factor_list_table[[#This Row],[Series Number]])</f>
        <v>x-225</v>
      </c>
      <c r="B31" s="90" t="s">
        <v>162</v>
      </c>
      <c r="C31" s="90" t="s">
        <v>163</v>
      </c>
      <c r="D31" s="90" t="s">
        <v>245</v>
      </c>
      <c r="E31" s="90" t="s">
        <v>246</v>
      </c>
      <c r="F31" s="90" t="s">
        <v>174</v>
      </c>
      <c r="G31" s="90" t="s">
        <v>175</v>
      </c>
      <c r="H31" s="92">
        <v>0</v>
      </c>
      <c r="I31" s="92">
        <v>225</v>
      </c>
      <c r="J31" s="92" t="s">
        <v>247</v>
      </c>
      <c r="K31" s="90" t="s">
        <v>248</v>
      </c>
      <c r="L31" s="90"/>
      <c r="M31" s="91">
        <v>45107</v>
      </c>
      <c r="N31" s="91">
        <v>45014</v>
      </c>
      <c r="O31" s="90" t="s">
        <v>170</v>
      </c>
      <c r="P31" s="90" t="s">
        <v>83</v>
      </c>
    </row>
    <row r="32" spans="1:16" ht="37.5">
      <c r="A32" s="89" t="str">
        <f>HYPERLINK("#'x-" &amp; factor_list_table[[#This Row],[Series Number]] &amp; "'!A1", "x-" &amp; factor_list_table[[#This Row],[Series Number]])</f>
        <v>x-226</v>
      </c>
      <c r="B32" s="90" t="s">
        <v>162</v>
      </c>
      <c r="C32" s="90" t="s">
        <v>163</v>
      </c>
      <c r="D32" s="90" t="s">
        <v>245</v>
      </c>
      <c r="E32" s="90" t="s">
        <v>249</v>
      </c>
      <c r="F32" s="90" t="s">
        <v>180</v>
      </c>
      <c r="G32" s="90" t="s">
        <v>175</v>
      </c>
      <c r="H32" s="92">
        <v>0</v>
      </c>
      <c r="I32" s="92">
        <v>226</v>
      </c>
      <c r="J32" s="92" t="s">
        <v>250</v>
      </c>
      <c r="K32" s="90" t="s">
        <v>251</v>
      </c>
      <c r="L32" s="90"/>
      <c r="M32" s="91">
        <v>45107</v>
      </c>
      <c r="N32" s="91">
        <v>45014</v>
      </c>
      <c r="O32" s="90" t="s">
        <v>170</v>
      </c>
      <c r="P32" s="90" t="s">
        <v>83</v>
      </c>
    </row>
    <row r="33" spans="1:16" ht="37.5">
      <c r="A33" s="89" t="str">
        <f>HYPERLINK("#'x-" &amp; factor_list_table[[#This Row],[Series Number]] &amp; "'!A1", "x-" &amp; factor_list_table[[#This Row],[Series Number]])</f>
        <v>x-227</v>
      </c>
      <c r="B33" s="90" t="s">
        <v>162</v>
      </c>
      <c r="C33" s="90" t="s">
        <v>163</v>
      </c>
      <c r="D33" s="90" t="s">
        <v>245</v>
      </c>
      <c r="E33" s="90" t="s">
        <v>252</v>
      </c>
      <c r="F33" s="90" t="s">
        <v>174</v>
      </c>
      <c r="G33" s="90" t="s">
        <v>175</v>
      </c>
      <c r="H33" s="92">
        <v>0</v>
      </c>
      <c r="I33" s="92">
        <v>227</v>
      </c>
      <c r="J33" s="92" t="s">
        <v>253</v>
      </c>
      <c r="K33" s="90" t="s">
        <v>254</v>
      </c>
      <c r="L33" s="90"/>
      <c r="M33" s="91">
        <v>45107</v>
      </c>
      <c r="N33" s="91">
        <v>45014</v>
      </c>
      <c r="O33" s="90" t="s">
        <v>170</v>
      </c>
      <c r="P33" s="90" t="s">
        <v>83</v>
      </c>
    </row>
    <row r="34" spans="1:16" ht="37.5">
      <c r="A34" s="89" t="str">
        <f>HYPERLINK("#'x-" &amp; factor_list_table[[#This Row],[Series Number]] &amp; "'!A1", "x-" &amp; factor_list_table[[#This Row],[Series Number]])</f>
        <v>x-228</v>
      </c>
      <c r="B34" s="90" t="s">
        <v>162</v>
      </c>
      <c r="C34" s="90" t="s">
        <v>163</v>
      </c>
      <c r="D34" s="90" t="s">
        <v>245</v>
      </c>
      <c r="E34" s="90" t="s">
        <v>255</v>
      </c>
      <c r="F34" s="90" t="s">
        <v>180</v>
      </c>
      <c r="G34" s="90" t="s">
        <v>175</v>
      </c>
      <c r="H34" s="92">
        <v>0</v>
      </c>
      <c r="I34" s="92">
        <v>228</v>
      </c>
      <c r="J34" s="92" t="s">
        <v>256</v>
      </c>
      <c r="K34" s="90" t="s">
        <v>257</v>
      </c>
      <c r="L34" s="90"/>
      <c r="M34" s="91">
        <v>45107</v>
      </c>
      <c r="N34" s="91">
        <v>45014</v>
      </c>
      <c r="O34" s="90" t="s">
        <v>170</v>
      </c>
      <c r="P34" s="90" t="s">
        <v>83</v>
      </c>
    </row>
    <row r="35" spans="1:16" ht="37.5">
      <c r="A35" s="89" t="str">
        <f>HYPERLINK("#'x-" &amp; factor_list_table[[#This Row],[Series Number]] &amp; "'!A1", "x-" &amp; factor_list_table[[#This Row],[Series Number]])</f>
        <v>x-229</v>
      </c>
      <c r="B35" s="90" t="s">
        <v>162</v>
      </c>
      <c r="C35" s="90" t="s">
        <v>163</v>
      </c>
      <c r="D35" s="90" t="s">
        <v>245</v>
      </c>
      <c r="E35" s="90" t="s">
        <v>258</v>
      </c>
      <c r="F35" s="90" t="s">
        <v>174</v>
      </c>
      <c r="G35" s="90" t="s">
        <v>175</v>
      </c>
      <c r="H35" s="92">
        <v>0</v>
      </c>
      <c r="I35" s="92">
        <v>229</v>
      </c>
      <c r="J35" s="92" t="s">
        <v>259</v>
      </c>
      <c r="K35" s="90" t="s">
        <v>260</v>
      </c>
      <c r="L35" s="90"/>
      <c r="M35" s="91">
        <v>45107</v>
      </c>
      <c r="N35" s="91">
        <v>45014</v>
      </c>
      <c r="O35" s="90" t="s">
        <v>170</v>
      </c>
      <c r="P35" s="90" t="s">
        <v>83</v>
      </c>
    </row>
    <row r="36" spans="1:16" ht="37.5">
      <c r="A36" s="89" t="str">
        <f>HYPERLINK("#'x-" &amp; factor_list_table[[#This Row],[Series Number]] &amp; "'!A1", "x-" &amp; factor_list_table[[#This Row],[Series Number]])</f>
        <v>x-230</v>
      </c>
      <c r="B36" s="90" t="s">
        <v>162</v>
      </c>
      <c r="C36" s="90" t="s">
        <v>163</v>
      </c>
      <c r="D36" s="90" t="s">
        <v>245</v>
      </c>
      <c r="E36" s="90" t="s">
        <v>261</v>
      </c>
      <c r="F36" s="90" t="s">
        <v>180</v>
      </c>
      <c r="G36" s="90" t="s">
        <v>175</v>
      </c>
      <c r="H36" s="92">
        <v>0</v>
      </c>
      <c r="I36" s="92">
        <v>230</v>
      </c>
      <c r="J36" s="92" t="s">
        <v>262</v>
      </c>
      <c r="K36" s="90" t="s">
        <v>263</v>
      </c>
      <c r="L36" s="90"/>
      <c r="M36" s="91">
        <v>45107</v>
      </c>
      <c r="N36" s="91">
        <v>45014</v>
      </c>
      <c r="O36" s="90" t="s">
        <v>170</v>
      </c>
      <c r="P36" s="90" t="s">
        <v>83</v>
      </c>
    </row>
    <row r="37" spans="1:16" ht="37.5">
      <c r="A37" s="89" t="str">
        <f>HYPERLINK("#'x-" &amp; factor_list_table[[#This Row],[Series Number]] &amp; "'!A1", "x-" &amp; factor_list_table[[#This Row],[Series Number]])</f>
        <v>x-231</v>
      </c>
      <c r="B37" s="90" t="s">
        <v>162</v>
      </c>
      <c r="C37" s="90" t="s">
        <v>163</v>
      </c>
      <c r="D37" s="90" t="s">
        <v>245</v>
      </c>
      <c r="E37" s="90" t="s">
        <v>264</v>
      </c>
      <c r="F37" s="90" t="s">
        <v>174</v>
      </c>
      <c r="G37" s="90" t="s">
        <v>175</v>
      </c>
      <c r="H37" s="92">
        <v>0</v>
      </c>
      <c r="I37" s="92">
        <v>231</v>
      </c>
      <c r="J37" s="92" t="s">
        <v>265</v>
      </c>
      <c r="K37" s="90" t="s">
        <v>266</v>
      </c>
      <c r="L37" s="90"/>
      <c r="M37" s="91">
        <v>45107</v>
      </c>
      <c r="N37" s="91">
        <v>45014</v>
      </c>
      <c r="O37" s="90" t="s">
        <v>170</v>
      </c>
      <c r="P37" s="90" t="s">
        <v>83</v>
      </c>
    </row>
    <row r="38" spans="1:16" ht="37.5">
      <c r="A38" s="89" t="str">
        <f>HYPERLINK("#'x-" &amp; factor_list_table[[#This Row],[Series Number]] &amp; "'!A1", "x-" &amp; factor_list_table[[#This Row],[Series Number]])</f>
        <v>x-232</v>
      </c>
      <c r="B38" s="90" t="s">
        <v>162</v>
      </c>
      <c r="C38" s="90" t="s">
        <v>163</v>
      </c>
      <c r="D38" s="90" t="s">
        <v>245</v>
      </c>
      <c r="E38" s="90" t="s">
        <v>267</v>
      </c>
      <c r="F38" s="90" t="s">
        <v>180</v>
      </c>
      <c r="G38" s="90" t="s">
        <v>175</v>
      </c>
      <c r="H38" s="92">
        <v>0</v>
      </c>
      <c r="I38" s="92">
        <v>232</v>
      </c>
      <c r="J38" s="92" t="s">
        <v>268</v>
      </c>
      <c r="K38" s="90" t="s">
        <v>269</v>
      </c>
      <c r="L38" s="90"/>
      <c r="M38" s="91">
        <v>45107</v>
      </c>
      <c r="N38" s="91">
        <v>45014</v>
      </c>
      <c r="O38" s="90" t="s">
        <v>170</v>
      </c>
      <c r="P38" s="90" t="s">
        <v>83</v>
      </c>
    </row>
    <row r="39" spans="1:16" ht="37.5">
      <c r="A39" s="89" t="str">
        <f>HYPERLINK("#'x-" &amp; factor_list_table[[#This Row],[Series Number]] &amp; "'!A1", "x-" &amp; factor_list_table[[#This Row],[Series Number]])</f>
        <v>x-301</v>
      </c>
      <c r="B39" s="90" t="s">
        <v>162</v>
      </c>
      <c r="C39" s="90" t="s">
        <v>270</v>
      </c>
      <c r="D39" s="90" t="s">
        <v>271</v>
      </c>
      <c r="E39" s="90" t="s">
        <v>272</v>
      </c>
      <c r="F39" s="90" t="s">
        <v>174</v>
      </c>
      <c r="G39" s="90" t="s">
        <v>175</v>
      </c>
      <c r="H39" s="92" t="s">
        <v>176</v>
      </c>
      <c r="I39" s="92">
        <v>301</v>
      </c>
      <c r="J39" s="92" t="s">
        <v>273</v>
      </c>
      <c r="K39" s="92">
        <v>303</v>
      </c>
      <c r="L39" s="90"/>
      <c r="M39" s="91">
        <v>46171</v>
      </c>
      <c r="N39" s="91">
        <v>46161</v>
      </c>
      <c r="O39" s="90" t="s">
        <v>170</v>
      </c>
      <c r="P39" s="90" t="s">
        <v>82</v>
      </c>
    </row>
    <row r="40" spans="1:16" ht="37.5">
      <c r="A40" s="89" t="str">
        <f>HYPERLINK("#'x-" &amp; factor_list_table[[#This Row],[Series Number]] &amp; "'!A1", "x-" &amp; factor_list_table[[#This Row],[Series Number]])</f>
        <v>x-302</v>
      </c>
      <c r="B40" s="90" t="s">
        <v>162</v>
      </c>
      <c r="C40" s="90" t="s">
        <v>270</v>
      </c>
      <c r="D40" s="90" t="s">
        <v>271</v>
      </c>
      <c r="E40" s="90" t="s">
        <v>274</v>
      </c>
      <c r="F40" s="90" t="s">
        <v>180</v>
      </c>
      <c r="G40" s="90" t="s">
        <v>175</v>
      </c>
      <c r="H40" s="92" t="s">
        <v>176</v>
      </c>
      <c r="I40" s="92">
        <v>302</v>
      </c>
      <c r="J40" s="92" t="s">
        <v>275</v>
      </c>
      <c r="K40" s="92">
        <v>313</v>
      </c>
      <c r="L40" s="90"/>
      <c r="M40" s="91">
        <v>46171</v>
      </c>
      <c r="N40" s="91">
        <v>46161</v>
      </c>
      <c r="O40" s="90" t="s">
        <v>170</v>
      </c>
      <c r="P40" s="90" t="s">
        <v>82</v>
      </c>
    </row>
    <row r="41" spans="1:16" ht="24.95">
      <c r="A41" s="89" t="str">
        <f>HYPERLINK("#'x-" &amp; factor_list_table[[#This Row],[Series Number]] &amp; "'!A1", "x-" &amp; factor_list_table[[#This Row],[Series Number]])</f>
        <v>x-303</v>
      </c>
      <c r="B41" s="90" t="s">
        <v>162</v>
      </c>
      <c r="C41" s="90" t="s">
        <v>270</v>
      </c>
      <c r="D41" s="90" t="s">
        <v>271</v>
      </c>
      <c r="E41" s="90" t="s">
        <v>276</v>
      </c>
      <c r="F41" s="90" t="s">
        <v>174</v>
      </c>
      <c r="G41" s="90" t="s">
        <v>175</v>
      </c>
      <c r="H41" s="92" t="s">
        <v>176</v>
      </c>
      <c r="I41" s="92">
        <v>303</v>
      </c>
      <c r="J41" s="92" t="s">
        <v>277</v>
      </c>
      <c r="K41" s="92">
        <v>323</v>
      </c>
      <c r="L41" s="90"/>
      <c r="M41" s="91">
        <v>46171</v>
      </c>
      <c r="N41" s="91">
        <v>46161</v>
      </c>
      <c r="O41" s="90" t="s">
        <v>170</v>
      </c>
      <c r="P41" s="90" t="s">
        <v>82</v>
      </c>
    </row>
    <row r="42" spans="1:16" ht="24.95">
      <c r="A42" s="89" t="str">
        <f>HYPERLINK("#'x-" &amp; factor_list_table[[#This Row],[Series Number]] &amp; "'!A1", "x-" &amp; factor_list_table[[#This Row],[Series Number]])</f>
        <v>x-304</v>
      </c>
      <c r="B42" s="90" t="s">
        <v>162</v>
      </c>
      <c r="C42" s="90" t="s">
        <v>270</v>
      </c>
      <c r="D42" s="90" t="s">
        <v>271</v>
      </c>
      <c r="E42" s="90" t="s">
        <v>276</v>
      </c>
      <c r="F42" s="90" t="s">
        <v>180</v>
      </c>
      <c r="G42" s="90" t="s">
        <v>175</v>
      </c>
      <c r="H42" s="92" t="s">
        <v>176</v>
      </c>
      <c r="I42" s="92">
        <v>304</v>
      </c>
      <c r="J42" s="92" t="s">
        <v>278</v>
      </c>
      <c r="K42" s="92">
        <v>333</v>
      </c>
      <c r="L42" s="90"/>
      <c r="M42" s="91">
        <v>46171</v>
      </c>
      <c r="N42" s="91">
        <v>46161</v>
      </c>
      <c r="O42" s="90" t="s">
        <v>170</v>
      </c>
      <c r="P42" s="90" t="s">
        <v>82</v>
      </c>
    </row>
    <row r="43" spans="1:16" ht="24.95">
      <c r="A43" s="89" t="str">
        <f>HYPERLINK("#'x-" &amp; factor_list_table[[#This Row],[Series Number]] &amp; "'!A1", "x-" &amp; factor_list_table[[#This Row],[Series Number]])</f>
        <v>x-307</v>
      </c>
      <c r="B43" s="90" t="s">
        <v>162</v>
      </c>
      <c r="C43" s="90" t="s">
        <v>163</v>
      </c>
      <c r="D43" s="90" t="s">
        <v>279</v>
      </c>
      <c r="E43" s="90" t="s">
        <v>280</v>
      </c>
      <c r="F43" s="90" t="s">
        <v>174</v>
      </c>
      <c r="G43" s="90" t="s">
        <v>175</v>
      </c>
      <c r="H43" s="92" t="s">
        <v>176</v>
      </c>
      <c r="I43" s="92">
        <v>307</v>
      </c>
      <c r="J43" s="92" t="s">
        <v>281</v>
      </c>
      <c r="K43" s="90" t="s">
        <v>282</v>
      </c>
      <c r="L43" s="90"/>
      <c r="M43" s="91">
        <v>46171</v>
      </c>
      <c r="N43" s="91">
        <v>46161</v>
      </c>
      <c r="O43" s="90" t="s">
        <v>170</v>
      </c>
      <c r="P43" s="90" t="s">
        <v>82</v>
      </c>
    </row>
    <row r="44" spans="1:16" ht="24.95">
      <c r="A44" s="89" t="str">
        <f>HYPERLINK("#'x-" &amp; factor_list_table[[#This Row],[Series Number]] &amp; "'!A1", "x-" &amp; factor_list_table[[#This Row],[Series Number]])</f>
        <v>x-308</v>
      </c>
      <c r="B44" s="90" t="s">
        <v>162</v>
      </c>
      <c r="C44" s="90" t="s">
        <v>163</v>
      </c>
      <c r="D44" s="90" t="s">
        <v>279</v>
      </c>
      <c r="E44" s="90" t="s">
        <v>283</v>
      </c>
      <c r="F44" s="90" t="s">
        <v>180</v>
      </c>
      <c r="G44" s="90" t="s">
        <v>175</v>
      </c>
      <c r="H44" s="92" t="s">
        <v>176</v>
      </c>
      <c r="I44" s="92">
        <v>308</v>
      </c>
      <c r="J44" s="92" t="s">
        <v>284</v>
      </c>
      <c r="K44" s="90" t="s">
        <v>285</v>
      </c>
      <c r="L44" s="90"/>
      <c r="M44" s="91">
        <v>46171</v>
      </c>
      <c r="N44" s="91">
        <v>46161</v>
      </c>
      <c r="O44" s="90" t="s">
        <v>170</v>
      </c>
      <c r="P44" s="90" t="s">
        <v>82</v>
      </c>
    </row>
    <row r="45" spans="1:16" ht="24.95">
      <c r="A45" s="89" t="str">
        <f>HYPERLINK("#'x-" &amp; factor_list_table[[#This Row],[Series Number]] &amp; "'!A1", "x-" &amp; factor_list_table[[#This Row],[Series Number]])</f>
        <v>x-309</v>
      </c>
      <c r="B45" s="90" t="s">
        <v>162</v>
      </c>
      <c r="C45" s="90" t="s">
        <v>163</v>
      </c>
      <c r="D45" s="90" t="s">
        <v>279</v>
      </c>
      <c r="E45" s="90" t="s">
        <v>286</v>
      </c>
      <c r="F45" s="90" t="s">
        <v>174</v>
      </c>
      <c r="G45" s="90" t="s">
        <v>175</v>
      </c>
      <c r="H45" s="92" t="s">
        <v>176</v>
      </c>
      <c r="I45" s="92">
        <v>309</v>
      </c>
      <c r="J45" s="92" t="s">
        <v>287</v>
      </c>
      <c r="K45" s="90" t="s">
        <v>288</v>
      </c>
      <c r="L45" s="90"/>
      <c r="M45" s="91">
        <v>46171</v>
      </c>
      <c r="N45" s="91">
        <v>46161</v>
      </c>
      <c r="O45" s="90" t="s">
        <v>170</v>
      </c>
      <c r="P45" s="90" t="s">
        <v>82</v>
      </c>
    </row>
    <row r="46" spans="1:16" ht="24.95">
      <c r="A46" s="89" t="str">
        <f>HYPERLINK("#'x-" &amp; factor_list_table[[#This Row],[Series Number]] &amp; "'!A1", "x-" &amp; factor_list_table[[#This Row],[Series Number]])</f>
        <v>x-310</v>
      </c>
      <c r="B46" s="90" t="s">
        <v>162</v>
      </c>
      <c r="C46" s="90" t="s">
        <v>163</v>
      </c>
      <c r="D46" s="90" t="s">
        <v>279</v>
      </c>
      <c r="E46" s="90" t="s">
        <v>289</v>
      </c>
      <c r="F46" s="90" t="s">
        <v>180</v>
      </c>
      <c r="G46" s="90" t="s">
        <v>175</v>
      </c>
      <c r="H46" s="92" t="s">
        <v>176</v>
      </c>
      <c r="I46" s="92">
        <v>310</v>
      </c>
      <c r="J46" s="92" t="s">
        <v>290</v>
      </c>
      <c r="K46" s="90" t="s">
        <v>291</v>
      </c>
      <c r="L46" s="90"/>
      <c r="M46" s="91">
        <v>46171</v>
      </c>
      <c r="N46" s="91">
        <v>46161</v>
      </c>
      <c r="O46" s="90" t="s">
        <v>170</v>
      </c>
      <c r="P46" s="90" t="s">
        <v>82</v>
      </c>
    </row>
    <row r="47" spans="1:16" ht="24.95">
      <c r="A47" s="89" t="str">
        <f>HYPERLINK("#'x-" &amp; factor_list_table[[#This Row],[Series Number]] &amp; "'!A1", "x-" &amp; factor_list_table[[#This Row],[Series Number]])</f>
        <v>x-311</v>
      </c>
      <c r="B47" s="90" t="s">
        <v>162</v>
      </c>
      <c r="C47" s="90" t="s">
        <v>163</v>
      </c>
      <c r="D47" s="90" t="s">
        <v>279</v>
      </c>
      <c r="E47" s="90" t="s">
        <v>292</v>
      </c>
      <c r="F47" s="90" t="s">
        <v>174</v>
      </c>
      <c r="G47" s="90" t="s">
        <v>175</v>
      </c>
      <c r="H47" s="92" t="s">
        <v>176</v>
      </c>
      <c r="I47" s="92">
        <v>311</v>
      </c>
      <c r="J47" s="92" t="s">
        <v>293</v>
      </c>
      <c r="K47" s="90" t="s">
        <v>294</v>
      </c>
      <c r="L47" s="90"/>
      <c r="M47" s="91">
        <v>46171</v>
      </c>
      <c r="N47" s="91">
        <v>46161</v>
      </c>
      <c r="O47" s="90" t="s">
        <v>170</v>
      </c>
      <c r="P47" s="90" t="s">
        <v>82</v>
      </c>
    </row>
    <row r="48" spans="1:16" ht="24.95">
      <c r="A48" s="89" t="str">
        <f>HYPERLINK("#'x-" &amp; factor_list_table[[#This Row],[Series Number]] &amp; "'!A1", "x-" &amp; factor_list_table[[#This Row],[Series Number]])</f>
        <v>x-312</v>
      </c>
      <c r="B48" s="90" t="s">
        <v>162</v>
      </c>
      <c r="C48" s="90" t="s">
        <v>163</v>
      </c>
      <c r="D48" s="90" t="s">
        <v>279</v>
      </c>
      <c r="E48" s="90" t="s">
        <v>295</v>
      </c>
      <c r="F48" s="90" t="s">
        <v>180</v>
      </c>
      <c r="G48" s="90" t="s">
        <v>175</v>
      </c>
      <c r="H48" s="92" t="s">
        <v>176</v>
      </c>
      <c r="I48" s="92">
        <v>312</v>
      </c>
      <c r="J48" s="92" t="s">
        <v>296</v>
      </c>
      <c r="K48" s="90" t="s">
        <v>297</v>
      </c>
      <c r="L48" s="90"/>
      <c r="M48" s="91">
        <v>46171</v>
      </c>
      <c r="N48" s="91">
        <v>46161</v>
      </c>
      <c r="O48" s="90" t="s">
        <v>170</v>
      </c>
      <c r="P48" s="90" t="s">
        <v>82</v>
      </c>
    </row>
    <row r="49" spans="1:16" ht="24.95">
      <c r="A49" s="89" t="str">
        <f>HYPERLINK("#'x-" &amp; factor_list_table[[#This Row],[Series Number]] &amp; "'!A1", "x-" &amp; factor_list_table[[#This Row],[Series Number]])</f>
        <v>x-313</v>
      </c>
      <c r="B49" s="90" t="s">
        <v>162</v>
      </c>
      <c r="C49" s="90" t="s">
        <v>171</v>
      </c>
      <c r="D49" s="90" t="s">
        <v>279</v>
      </c>
      <c r="E49" s="90" t="s">
        <v>298</v>
      </c>
      <c r="F49" s="90" t="s">
        <v>174</v>
      </c>
      <c r="G49" s="90" t="s">
        <v>175</v>
      </c>
      <c r="H49" s="92" t="s">
        <v>176</v>
      </c>
      <c r="I49" s="92">
        <v>313</v>
      </c>
      <c r="J49" s="92" t="s">
        <v>299</v>
      </c>
      <c r="K49" s="90" t="s">
        <v>300</v>
      </c>
      <c r="L49" s="90"/>
      <c r="M49" s="91">
        <v>46171</v>
      </c>
      <c r="N49" s="91">
        <v>46161</v>
      </c>
      <c r="O49" s="90" t="s">
        <v>170</v>
      </c>
      <c r="P49" s="90" t="s">
        <v>82</v>
      </c>
    </row>
    <row r="50" spans="1:16" ht="24.95">
      <c r="A50" s="89" t="str">
        <f>HYPERLINK("#'x-" &amp; factor_list_table[[#This Row],[Series Number]] &amp; "'!A1", "x-" &amp; factor_list_table[[#This Row],[Series Number]])</f>
        <v>x-314</v>
      </c>
      <c r="B50" s="90" t="s">
        <v>162</v>
      </c>
      <c r="C50" s="90" t="s">
        <v>171</v>
      </c>
      <c r="D50" s="90" t="s">
        <v>279</v>
      </c>
      <c r="E50" s="90" t="s">
        <v>301</v>
      </c>
      <c r="F50" s="90" t="s">
        <v>180</v>
      </c>
      <c r="G50" s="90" t="s">
        <v>175</v>
      </c>
      <c r="H50" s="92" t="s">
        <v>176</v>
      </c>
      <c r="I50" s="92">
        <v>314</v>
      </c>
      <c r="J50" s="92" t="s">
        <v>302</v>
      </c>
      <c r="K50" s="90" t="s">
        <v>303</v>
      </c>
      <c r="L50" s="90"/>
      <c r="M50" s="91">
        <v>46171</v>
      </c>
      <c r="N50" s="91">
        <v>46161</v>
      </c>
      <c r="O50" s="90" t="s">
        <v>170</v>
      </c>
      <c r="P50" s="90" t="s">
        <v>82</v>
      </c>
    </row>
    <row r="51" spans="1:16" ht="24.95">
      <c r="A51" s="89" t="str">
        <f>HYPERLINK("#'x-" &amp; factor_list_table[[#This Row],[Series Number]] &amp; "'!A1", "x-" &amp; factor_list_table[[#This Row],[Series Number]])</f>
        <v>x-315</v>
      </c>
      <c r="B51" s="90" t="s">
        <v>162</v>
      </c>
      <c r="C51" s="90" t="s">
        <v>171</v>
      </c>
      <c r="D51" s="90" t="s">
        <v>279</v>
      </c>
      <c r="E51" s="90" t="s">
        <v>304</v>
      </c>
      <c r="F51" s="90" t="s">
        <v>174</v>
      </c>
      <c r="G51" s="90" t="s">
        <v>175</v>
      </c>
      <c r="H51" s="92" t="s">
        <v>176</v>
      </c>
      <c r="I51" s="92">
        <v>315</v>
      </c>
      <c r="J51" s="92" t="s">
        <v>305</v>
      </c>
      <c r="K51" s="90" t="s">
        <v>306</v>
      </c>
      <c r="L51" s="90"/>
      <c r="M51" s="91">
        <v>46171</v>
      </c>
      <c r="N51" s="91">
        <v>46161</v>
      </c>
      <c r="O51" s="90" t="s">
        <v>170</v>
      </c>
      <c r="P51" s="90" t="s">
        <v>82</v>
      </c>
    </row>
    <row r="52" spans="1:16" ht="24.95">
      <c r="A52" s="89" t="str">
        <f>HYPERLINK("#'x-" &amp; factor_list_table[[#This Row],[Series Number]] &amp; "'!A1", "x-" &amp; factor_list_table[[#This Row],[Series Number]])</f>
        <v>x-316</v>
      </c>
      <c r="B52" s="90" t="s">
        <v>162</v>
      </c>
      <c r="C52" s="90" t="s">
        <v>171</v>
      </c>
      <c r="D52" s="90" t="s">
        <v>279</v>
      </c>
      <c r="E52" s="90" t="s">
        <v>307</v>
      </c>
      <c r="F52" s="90" t="s">
        <v>180</v>
      </c>
      <c r="G52" s="90" t="s">
        <v>175</v>
      </c>
      <c r="H52" s="92" t="s">
        <v>176</v>
      </c>
      <c r="I52" s="92">
        <v>316</v>
      </c>
      <c r="J52" s="92" t="s">
        <v>308</v>
      </c>
      <c r="K52" s="90" t="s">
        <v>309</v>
      </c>
      <c r="L52" s="90"/>
      <c r="M52" s="91">
        <v>46171</v>
      </c>
      <c r="N52" s="91">
        <v>46161</v>
      </c>
      <c r="O52" s="90" t="s">
        <v>170</v>
      </c>
      <c r="P52" s="90" t="s">
        <v>82</v>
      </c>
    </row>
    <row r="53" spans="1:16" ht="24.95">
      <c r="A53" s="89" t="str">
        <f>HYPERLINK("#'x-" &amp; factor_list_table[[#This Row],[Series Number]] &amp; "'!A1", "x-" &amp; factor_list_table[[#This Row],[Series Number]])</f>
        <v>x-317</v>
      </c>
      <c r="B53" s="90" t="s">
        <v>162</v>
      </c>
      <c r="C53" s="90" t="s">
        <v>270</v>
      </c>
      <c r="D53" s="90" t="s">
        <v>279</v>
      </c>
      <c r="E53" s="90" t="s">
        <v>310</v>
      </c>
      <c r="F53" s="90" t="s">
        <v>174</v>
      </c>
      <c r="G53" s="90" t="s">
        <v>175</v>
      </c>
      <c r="H53" s="92" t="s">
        <v>176</v>
      </c>
      <c r="I53" s="92">
        <v>317</v>
      </c>
      <c r="J53" s="92" t="s">
        <v>311</v>
      </c>
      <c r="K53" s="90" t="s">
        <v>312</v>
      </c>
      <c r="L53" s="90"/>
      <c r="M53" s="91">
        <v>46171</v>
      </c>
      <c r="N53" s="91">
        <v>46161</v>
      </c>
      <c r="O53" s="90" t="s">
        <v>170</v>
      </c>
      <c r="P53" s="90" t="s">
        <v>82</v>
      </c>
    </row>
    <row r="54" spans="1:16" ht="24.95">
      <c r="A54" s="89" t="str">
        <f>HYPERLINK("#'x-" &amp; factor_list_table[[#This Row],[Series Number]] &amp; "'!A1", "x-" &amp; factor_list_table[[#This Row],[Series Number]])</f>
        <v>x-318</v>
      </c>
      <c r="B54" s="90" t="s">
        <v>162</v>
      </c>
      <c r="C54" s="90" t="s">
        <v>270</v>
      </c>
      <c r="D54" s="90" t="s">
        <v>279</v>
      </c>
      <c r="E54" s="90" t="s">
        <v>313</v>
      </c>
      <c r="F54" s="90" t="s">
        <v>180</v>
      </c>
      <c r="G54" s="90" t="s">
        <v>175</v>
      </c>
      <c r="H54" s="92" t="s">
        <v>176</v>
      </c>
      <c r="I54" s="92">
        <v>318</v>
      </c>
      <c r="J54" s="92" t="s">
        <v>314</v>
      </c>
      <c r="K54" s="90" t="s">
        <v>315</v>
      </c>
      <c r="L54" s="90"/>
      <c r="M54" s="91">
        <v>46171</v>
      </c>
      <c r="N54" s="91">
        <v>46161</v>
      </c>
      <c r="O54" s="90" t="s">
        <v>170</v>
      </c>
      <c r="P54" s="90" t="s">
        <v>82</v>
      </c>
    </row>
    <row r="55" spans="1:16" ht="24.95">
      <c r="A55" s="89" t="str">
        <f>HYPERLINK("#'x-" &amp; factor_list_table[[#This Row],[Series Number]] &amp; "'!A1", "x-" &amp; factor_list_table[[#This Row],[Series Number]])</f>
        <v>x-401</v>
      </c>
      <c r="B55" s="90" t="s">
        <v>162</v>
      </c>
      <c r="C55" s="90" t="s">
        <v>171</v>
      </c>
      <c r="D55" s="90" t="s">
        <v>316</v>
      </c>
      <c r="E55" s="90" t="s">
        <v>317</v>
      </c>
      <c r="F55" s="90" t="s">
        <v>241</v>
      </c>
      <c r="G55" s="90" t="s">
        <v>318</v>
      </c>
      <c r="H55" s="92">
        <v>1</v>
      </c>
      <c r="I55" s="92">
        <v>401</v>
      </c>
      <c r="J55" s="92" t="s">
        <v>319</v>
      </c>
      <c r="K55" s="90" t="s">
        <v>320</v>
      </c>
      <c r="L55" s="90"/>
      <c r="M55" s="91">
        <v>45107</v>
      </c>
      <c r="N55" s="91">
        <v>45110</v>
      </c>
      <c r="O55" s="90" t="s">
        <v>170</v>
      </c>
      <c r="P55" s="90" t="s">
        <v>83</v>
      </c>
    </row>
    <row r="56" spans="1:16" ht="24.95">
      <c r="A56" s="89" t="str">
        <f>HYPERLINK("#'x-" &amp; factor_list_table[[#This Row],[Series Number]] &amp; "'!A1", "x-" &amp; factor_list_table[[#This Row],[Series Number]])</f>
        <v>x-402</v>
      </c>
      <c r="B56" s="90" t="s">
        <v>162</v>
      </c>
      <c r="C56" s="90" t="s">
        <v>171</v>
      </c>
      <c r="D56" s="90" t="s">
        <v>316</v>
      </c>
      <c r="E56" s="90" t="s">
        <v>321</v>
      </c>
      <c r="F56" s="90" t="s">
        <v>241</v>
      </c>
      <c r="G56" s="90" t="s">
        <v>318</v>
      </c>
      <c r="H56" s="92">
        <v>1</v>
      </c>
      <c r="I56" s="92">
        <v>402</v>
      </c>
      <c r="J56" s="92" t="s">
        <v>322</v>
      </c>
      <c r="K56" s="90" t="s">
        <v>323</v>
      </c>
      <c r="L56" s="90"/>
      <c r="M56" s="91">
        <v>45107</v>
      </c>
      <c r="N56" s="91">
        <v>45110</v>
      </c>
      <c r="O56" s="90" t="s">
        <v>170</v>
      </c>
      <c r="P56" s="90" t="s">
        <v>83</v>
      </c>
    </row>
    <row r="57" spans="1:16" ht="24.95">
      <c r="A57" s="89" t="str">
        <f>HYPERLINK("#'x-" &amp; factor_list_table[[#This Row],[Series Number]] &amp; "'!A1", "x-" &amp; factor_list_table[[#This Row],[Series Number]])</f>
        <v>x-403</v>
      </c>
      <c r="B57" s="90" t="s">
        <v>162</v>
      </c>
      <c r="C57" s="90" t="s">
        <v>171</v>
      </c>
      <c r="D57" s="90" t="s">
        <v>316</v>
      </c>
      <c r="E57" s="90" t="s">
        <v>324</v>
      </c>
      <c r="F57" s="90" t="s">
        <v>241</v>
      </c>
      <c r="G57" s="90" t="s">
        <v>318</v>
      </c>
      <c r="H57" s="92">
        <v>1</v>
      </c>
      <c r="I57" s="92">
        <v>403</v>
      </c>
      <c r="J57" s="92" t="s">
        <v>325</v>
      </c>
      <c r="K57" s="90" t="s">
        <v>326</v>
      </c>
      <c r="L57" s="90"/>
      <c r="M57" s="91">
        <v>45107</v>
      </c>
      <c r="N57" s="91">
        <v>45110</v>
      </c>
      <c r="O57" s="90" t="s">
        <v>170</v>
      </c>
      <c r="P57" s="90" t="s">
        <v>83</v>
      </c>
    </row>
    <row r="58" spans="1:16" ht="24.95">
      <c r="A58" s="89" t="str">
        <f>HYPERLINK("#'x-" &amp; factor_list_table[[#This Row],[Series Number]] &amp; "'!A1", "x-" &amp; factor_list_table[[#This Row],[Series Number]])</f>
        <v>x-404</v>
      </c>
      <c r="B58" s="90" t="s">
        <v>162</v>
      </c>
      <c r="C58" s="90" t="s">
        <v>171</v>
      </c>
      <c r="D58" s="90" t="s">
        <v>316</v>
      </c>
      <c r="E58" s="90" t="s">
        <v>327</v>
      </c>
      <c r="F58" s="90" t="s">
        <v>241</v>
      </c>
      <c r="G58" s="90" t="s">
        <v>318</v>
      </c>
      <c r="H58" s="92">
        <v>1</v>
      </c>
      <c r="I58" s="92">
        <v>404</v>
      </c>
      <c r="J58" s="92" t="s">
        <v>328</v>
      </c>
      <c r="K58" s="90" t="s">
        <v>329</v>
      </c>
      <c r="L58" s="90"/>
      <c r="M58" s="91">
        <v>45107</v>
      </c>
      <c r="N58" s="91">
        <v>45110</v>
      </c>
      <c r="O58" s="90" t="s">
        <v>170</v>
      </c>
      <c r="P58" s="90" t="s">
        <v>83</v>
      </c>
    </row>
    <row r="59" spans="1:16" ht="24.95">
      <c r="A59" s="89" t="str">
        <f>HYPERLINK("#'x-" &amp; factor_list_table[[#This Row],[Series Number]] &amp; "'!A1", "x-" &amp; factor_list_table[[#This Row],[Series Number]])</f>
        <v>x-405</v>
      </c>
      <c r="B59" s="90" t="s">
        <v>162</v>
      </c>
      <c r="C59" s="90" t="s">
        <v>171</v>
      </c>
      <c r="D59" s="90" t="s">
        <v>316</v>
      </c>
      <c r="E59" s="90" t="s">
        <v>330</v>
      </c>
      <c r="F59" s="90" t="s">
        <v>241</v>
      </c>
      <c r="G59" s="90" t="s">
        <v>318</v>
      </c>
      <c r="H59" s="92">
        <v>1</v>
      </c>
      <c r="I59" s="92">
        <v>405</v>
      </c>
      <c r="J59" s="92" t="s">
        <v>331</v>
      </c>
      <c r="K59" s="90" t="s">
        <v>332</v>
      </c>
      <c r="L59" s="90"/>
      <c r="M59" s="91">
        <v>45107</v>
      </c>
      <c r="N59" s="91">
        <v>45110</v>
      </c>
      <c r="O59" s="90" t="s">
        <v>170</v>
      </c>
      <c r="P59" s="90" t="s">
        <v>83</v>
      </c>
    </row>
    <row r="60" spans="1:16" ht="24.95">
      <c r="A60" s="89" t="str">
        <f>HYPERLINK("#'x-" &amp; factor_list_table[[#This Row],[Series Number]] &amp; "'!A1", "x-" &amp; factor_list_table[[#This Row],[Series Number]])</f>
        <v>x-406</v>
      </c>
      <c r="B60" s="90" t="s">
        <v>162</v>
      </c>
      <c r="C60" s="90" t="s">
        <v>171</v>
      </c>
      <c r="D60" s="90" t="s">
        <v>316</v>
      </c>
      <c r="E60" s="90" t="s">
        <v>333</v>
      </c>
      <c r="F60" s="90" t="s">
        <v>241</v>
      </c>
      <c r="G60" s="90" t="s">
        <v>318</v>
      </c>
      <c r="H60" s="92">
        <v>1</v>
      </c>
      <c r="I60" s="92">
        <v>406</v>
      </c>
      <c r="J60" s="92" t="s">
        <v>334</v>
      </c>
      <c r="K60" s="90" t="s">
        <v>335</v>
      </c>
      <c r="L60" s="90"/>
      <c r="M60" s="91">
        <v>45107</v>
      </c>
      <c r="N60" s="91">
        <v>45110</v>
      </c>
      <c r="O60" s="90" t="s">
        <v>170</v>
      </c>
      <c r="P60" s="90" t="s">
        <v>83</v>
      </c>
    </row>
    <row r="61" spans="1:16" ht="24.95">
      <c r="A61" s="89" t="str">
        <f>HYPERLINK("#'x-" &amp; factor_list_table[[#This Row],[Series Number]] &amp; "'!A1", "x-" &amp; factor_list_table[[#This Row],[Series Number]])</f>
        <v>x-407</v>
      </c>
      <c r="B61" s="90" t="s">
        <v>162</v>
      </c>
      <c r="C61" s="90" t="s">
        <v>163</v>
      </c>
      <c r="D61" s="90" t="s">
        <v>316</v>
      </c>
      <c r="E61" s="90" t="s">
        <v>336</v>
      </c>
      <c r="F61" s="90" t="s">
        <v>241</v>
      </c>
      <c r="G61" s="90" t="s">
        <v>318</v>
      </c>
      <c r="H61" s="92">
        <v>0</v>
      </c>
      <c r="I61" s="92">
        <v>407</v>
      </c>
      <c r="J61" s="92" t="s">
        <v>337</v>
      </c>
      <c r="K61" s="90" t="s">
        <v>338</v>
      </c>
      <c r="L61" s="90"/>
      <c r="M61" s="91">
        <v>45107</v>
      </c>
      <c r="N61" s="91">
        <v>45110</v>
      </c>
      <c r="O61" s="90" t="s">
        <v>170</v>
      </c>
      <c r="P61" s="90" t="s">
        <v>83</v>
      </c>
    </row>
    <row r="62" spans="1:16" ht="50.1">
      <c r="A62" s="89" t="str">
        <f>HYPERLINK("#'x-" &amp; factor_list_table[[#This Row],[Series Number]] &amp; "'!A1", "x-" &amp; factor_list_table[[#This Row],[Series Number]])</f>
        <v>x-408</v>
      </c>
      <c r="B62" s="90" t="s">
        <v>162</v>
      </c>
      <c r="C62" s="90" t="s">
        <v>163</v>
      </c>
      <c r="D62" s="90" t="s">
        <v>316</v>
      </c>
      <c r="E62" s="90" t="s">
        <v>339</v>
      </c>
      <c r="F62" s="90" t="s">
        <v>241</v>
      </c>
      <c r="G62" s="90" t="s">
        <v>340</v>
      </c>
      <c r="H62" s="92">
        <v>0</v>
      </c>
      <c r="I62" s="92">
        <v>408</v>
      </c>
      <c r="J62" s="92" t="s">
        <v>341</v>
      </c>
      <c r="K62" s="90" t="s">
        <v>342</v>
      </c>
      <c r="L62" s="90"/>
      <c r="M62" s="91">
        <v>45107</v>
      </c>
      <c r="N62" s="91">
        <v>45110</v>
      </c>
      <c r="O62" s="90" t="s">
        <v>170</v>
      </c>
      <c r="P62" s="90" t="s">
        <v>83</v>
      </c>
    </row>
    <row r="63" spans="1:16" ht="24.95">
      <c r="A63" s="89" t="str">
        <f>HYPERLINK("#'x-" &amp; factor_list_table[[#This Row],[Series Number]] &amp; "'!A1", "x-" &amp; factor_list_table[[#This Row],[Series Number]])</f>
        <v>x-409</v>
      </c>
      <c r="B63" s="90" t="s">
        <v>162</v>
      </c>
      <c r="C63" s="90" t="s">
        <v>163</v>
      </c>
      <c r="D63" s="90" t="s">
        <v>316</v>
      </c>
      <c r="E63" s="90" t="s">
        <v>343</v>
      </c>
      <c r="F63" s="90" t="s">
        <v>241</v>
      </c>
      <c r="G63" s="90" t="s">
        <v>318</v>
      </c>
      <c r="H63" s="92">
        <v>0</v>
      </c>
      <c r="I63" s="92">
        <v>409</v>
      </c>
      <c r="J63" s="92" t="s">
        <v>344</v>
      </c>
      <c r="K63" s="90" t="s">
        <v>345</v>
      </c>
      <c r="L63" s="90"/>
      <c r="M63" s="91">
        <v>45107</v>
      </c>
      <c r="N63" s="91">
        <v>45110</v>
      </c>
      <c r="O63" s="90" t="s">
        <v>170</v>
      </c>
      <c r="P63" s="90" t="s">
        <v>83</v>
      </c>
    </row>
    <row r="64" spans="1:16" ht="37.5">
      <c r="A64" s="89" t="str">
        <f>HYPERLINK("#'x-" &amp; factor_list_table[[#This Row],[Series Number]] &amp; "'!A1", "x-" &amp; factor_list_table[[#This Row],[Series Number]])</f>
        <v>x-410</v>
      </c>
      <c r="B64" s="90" t="s">
        <v>162</v>
      </c>
      <c r="C64" s="90" t="s">
        <v>163</v>
      </c>
      <c r="D64" s="90" t="s">
        <v>346</v>
      </c>
      <c r="E64" s="90" t="s">
        <v>347</v>
      </c>
      <c r="F64" s="90" t="s">
        <v>241</v>
      </c>
      <c r="G64" s="90" t="s">
        <v>348</v>
      </c>
      <c r="H64" s="92">
        <v>0</v>
      </c>
      <c r="I64" s="92">
        <v>410</v>
      </c>
      <c r="J64" s="92" t="s">
        <v>349</v>
      </c>
      <c r="K64" s="90" t="s">
        <v>350</v>
      </c>
      <c r="L64" s="90"/>
      <c r="M64" s="91">
        <v>45107</v>
      </c>
      <c r="N64" s="91">
        <v>45110</v>
      </c>
      <c r="O64" s="90" t="s">
        <v>170</v>
      </c>
      <c r="P64" s="90" t="s">
        <v>83</v>
      </c>
    </row>
    <row r="65" spans="1:16" ht="50.1">
      <c r="A65" s="89" t="str">
        <f>HYPERLINK("#'x-" &amp; factor_list_table[[#This Row],[Series Number]] &amp; "'!A1", "x-" &amp; factor_list_table[[#This Row],[Series Number]])</f>
        <v>x-411</v>
      </c>
      <c r="B65" s="90" t="s">
        <v>162</v>
      </c>
      <c r="C65" s="90" t="s">
        <v>163</v>
      </c>
      <c r="D65" s="90" t="s">
        <v>346</v>
      </c>
      <c r="E65" s="90" t="s">
        <v>351</v>
      </c>
      <c r="F65" s="90" t="s">
        <v>241</v>
      </c>
      <c r="G65" s="90" t="s">
        <v>348</v>
      </c>
      <c r="H65" s="92">
        <v>0</v>
      </c>
      <c r="I65" s="92">
        <v>411</v>
      </c>
      <c r="J65" s="92" t="s">
        <v>352</v>
      </c>
      <c r="K65" s="90" t="s">
        <v>353</v>
      </c>
      <c r="L65" s="90"/>
      <c r="M65" s="91">
        <v>45107</v>
      </c>
      <c r="N65" s="91">
        <v>45110</v>
      </c>
      <c r="O65" s="90" t="s">
        <v>170</v>
      </c>
      <c r="P65" s="90" t="s">
        <v>83</v>
      </c>
    </row>
    <row r="66" spans="1:16" ht="24.95">
      <c r="A66" s="89" t="str">
        <f>HYPERLINK("#'x-" &amp; factor_list_table[[#This Row],[Series Number]] &amp; "'!A1", "x-" &amp; factor_list_table[[#This Row],[Series Number]])</f>
        <v>x-412</v>
      </c>
      <c r="B66" s="90" t="s">
        <v>162</v>
      </c>
      <c r="C66" s="90" t="s">
        <v>171</v>
      </c>
      <c r="D66" s="90" t="s">
        <v>346</v>
      </c>
      <c r="E66" s="90" t="s">
        <v>354</v>
      </c>
      <c r="F66" s="90" t="s">
        <v>241</v>
      </c>
      <c r="G66" s="90" t="s">
        <v>318</v>
      </c>
      <c r="H66" s="92">
        <v>1</v>
      </c>
      <c r="I66" s="92">
        <v>412</v>
      </c>
      <c r="J66" s="92" t="s">
        <v>355</v>
      </c>
      <c r="K66" s="90" t="s">
        <v>356</v>
      </c>
      <c r="L66" s="90"/>
      <c r="M66" s="91">
        <v>45107</v>
      </c>
      <c r="N66" s="91">
        <v>45110</v>
      </c>
      <c r="O66" s="90" t="s">
        <v>170</v>
      </c>
      <c r="P66" s="90" t="s">
        <v>83</v>
      </c>
    </row>
    <row r="67" spans="1:16" ht="24.95">
      <c r="A67" s="89" t="str">
        <f>HYPERLINK("#'x-" &amp; factor_list_table[[#This Row],[Series Number]] &amp; "'!A1", "x-" &amp; factor_list_table[[#This Row],[Series Number]])</f>
        <v>x-413</v>
      </c>
      <c r="B67" s="90" t="s">
        <v>162</v>
      </c>
      <c r="C67" s="90" t="s">
        <v>171</v>
      </c>
      <c r="D67" s="90" t="s">
        <v>346</v>
      </c>
      <c r="E67" s="90" t="s">
        <v>357</v>
      </c>
      <c r="F67" s="90" t="s">
        <v>241</v>
      </c>
      <c r="G67" s="90" t="s">
        <v>318</v>
      </c>
      <c r="H67" s="92">
        <v>1</v>
      </c>
      <c r="I67" s="92">
        <v>413</v>
      </c>
      <c r="J67" s="92" t="s">
        <v>358</v>
      </c>
      <c r="K67" s="90" t="s">
        <v>359</v>
      </c>
      <c r="L67" s="90"/>
      <c r="M67" s="91">
        <v>45107</v>
      </c>
      <c r="N67" s="91">
        <v>45110</v>
      </c>
      <c r="O67" s="90" t="s">
        <v>170</v>
      </c>
      <c r="P67" s="90" t="s">
        <v>83</v>
      </c>
    </row>
    <row r="68" spans="1:16" ht="24.95">
      <c r="A68" s="89" t="str">
        <f>HYPERLINK("#'x-" &amp; factor_list_table[[#This Row],[Series Number]] &amp; "'!A1", "x-" &amp; factor_list_table[[#This Row],[Series Number]])</f>
        <v>x-414</v>
      </c>
      <c r="B68" s="90" t="s">
        <v>162</v>
      </c>
      <c r="C68" s="90" t="s">
        <v>171</v>
      </c>
      <c r="D68" s="90" t="s">
        <v>346</v>
      </c>
      <c r="E68" s="90" t="s">
        <v>360</v>
      </c>
      <c r="F68" s="90" t="s">
        <v>241</v>
      </c>
      <c r="G68" s="90" t="s">
        <v>318</v>
      </c>
      <c r="H68" s="92">
        <v>1</v>
      </c>
      <c r="I68" s="92">
        <v>414</v>
      </c>
      <c r="J68" s="92" t="s">
        <v>361</v>
      </c>
      <c r="K68" s="90" t="s">
        <v>362</v>
      </c>
      <c r="L68" s="90"/>
      <c r="M68" s="91">
        <v>45107</v>
      </c>
      <c r="N68" s="91">
        <v>45110</v>
      </c>
      <c r="O68" s="90" t="s">
        <v>170</v>
      </c>
      <c r="P68" s="90" t="s">
        <v>83</v>
      </c>
    </row>
    <row r="69" spans="1:16" ht="37.5">
      <c r="A69" s="89" t="str">
        <f>HYPERLINK("#'x-" &amp; factor_list_table[[#This Row],[Series Number]] &amp; "'!A1", "x-" &amp; factor_list_table[[#This Row],[Series Number]])</f>
        <v>x-415</v>
      </c>
      <c r="B69" s="90" t="s">
        <v>162</v>
      </c>
      <c r="C69" s="90" t="s">
        <v>171</v>
      </c>
      <c r="D69" s="90" t="s">
        <v>316</v>
      </c>
      <c r="E69" s="90" t="s">
        <v>363</v>
      </c>
      <c r="F69" s="90" t="s">
        <v>241</v>
      </c>
      <c r="G69" s="90" t="s">
        <v>318</v>
      </c>
      <c r="H69" s="92">
        <v>1</v>
      </c>
      <c r="I69" s="92">
        <v>415</v>
      </c>
      <c r="J69" s="92" t="s">
        <v>364</v>
      </c>
      <c r="K69" s="90" t="s">
        <v>365</v>
      </c>
      <c r="L69" s="90"/>
      <c r="M69" s="91">
        <v>45107</v>
      </c>
      <c r="N69" s="91">
        <v>45110</v>
      </c>
      <c r="O69" s="90" t="s">
        <v>170</v>
      </c>
      <c r="P69" s="90" t="s">
        <v>83</v>
      </c>
    </row>
    <row r="70" spans="1:16" ht="50.1">
      <c r="A70" s="89" t="str">
        <f>HYPERLINK("#'x-" &amp; factor_list_table[[#This Row],[Series Number]] &amp; "'!A1", "x-" &amp; factor_list_table[[#This Row],[Series Number]])</f>
        <v>x-416</v>
      </c>
      <c r="B70" s="90" t="s">
        <v>162</v>
      </c>
      <c r="C70" s="90" t="s">
        <v>171</v>
      </c>
      <c r="D70" s="90" t="s">
        <v>316</v>
      </c>
      <c r="E70" s="90" t="s">
        <v>366</v>
      </c>
      <c r="F70" s="90" t="s">
        <v>241</v>
      </c>
      <c r="G70" s="90" t="s">
        <v>367</v>
      </c>
      <c r="H70" s="92">
        <v>1</v>
      </c>
      <c r="I70" s="92">
        <v>416</v>
      </c>
      <c r="J70" s="92" t="s">
        <v>368</v>
      </c>
      <c r="K70" s="90" t="s">
        <v>369</v>
      </c>
      <c r="L70" s="90"/>
      <c r="M70" s="91">
        <v>45107</v>
      </c>
      <c r="N70" s="91">
        <v>45110</v>
      </c>
      <c r="O70" s="90" t="s">
        <v>170</v>
      </c>
      <c r="P70" s="90" t="s">
        <v>83</v>
      </c>
    </row>
    <row r="71" spans="1:16" ht="24.95">
      <c r="A71" s="89" t="str">
        <f>HYPERLINK("#'x-" &amp; factor_list_table[[#This Row],[Series Number]] &amp; "'!A1", "x-" &amp; factor_list_table[[#This Row],[Series Number]])</f>
        <v>x-501</v>
      </c>
      <c r="B71" s="90" t="s">
        <v>162</v>
      </c>
      <c r="C71" s="90" t="s">
        <v>270</v>
      </c>
      <c r="D71" s="90" t="s">
        <v>370</v>
      </c>
      <c r="E71" s="90" t="s">
        <v>371</v>
      </c>
      <c r="F71" s="90" t="s">
        <v>241</v>
      </c>
      <c r="G71" s="90" t="s">
        <v>167</v>
      </c>
      <c r="H71" s="92">
        <v>0</v>
      </c>
      <c r="I71" s="92">
        <v>501</v>
      </c>
      <c r="J71" s="92" t="s">
        <v>372</v>
      </c>
      <c r="K71" s="90" t="s">
        <v>373</v>
      </c>
      <c r="L71" s="90"/>
      <c r="M71" s="91">
        <v>45135</v>
      </c>
      <c r="N71" s="91">
        <v>45135</v>
      </c>
      <c r="O71" s="90" t="s">
        <v>170</v>
      </c>
      <c r="P71" s="90" t="s">
        <v>83</v>
      </c>
    </row>
    <row r="72" spans="1:16" ht="24.95">
      <c r="A72" s="89" t="str">
        <f>HYPERLINK("#'x-" &amp; factor_list_table[[#This Row],[Series Number]] &amp; "'!A1", "x-" &amp; factor_list_table[[#This Row],[Series Number]])</f>
        <v>x-502</v>
      </c>
      <c r="B72" s="90" t="s">
        <v>162</v>
      </c>
      <c r="C72" s="90" t="s">
        <v>270</v>
      </c>
      <c r="D72" s="90" t="s">
        <v>370</v>
      </c>
      <c r="E72" s="90" t="s">
        <v>374</v>
      </c>
      <c r="F72" s="90" t="s">
        <v>241</v>
      </c>
      <c r="G72" s="90" t="s">
        <v>167</v>
      </c>
      <c r="H72" s="92">
        <v>0</v>
      </c>
      <c r="I72" s="92">
        <v>502</v>
      </c>
      <c r="J72" s="92" t="s">
        <v>375</v>
      </c>
      <c r="K72" s="90" t="s">
        <v>376</v>
      </c>
      <c r="L72" s="90"/>
      <c r="M72" s="91">
        <v>45135</v>
      </c>
      <c r="N72" s="91">
        <v>45135</v>
      </c>
      <c r="O72" s="90" t="s">
        <v>170</v>
      </c>
      <c r="P72" s="90" t="s">
        <v>83</v>
      </c>
    </row>
    <row r="73" spans="1:16" ht="24.95">
      <c r="A73" s="89" t="str">
        <f>HYPERLINK("#'x-" &amp; factor_list_table[[#This Row],[Series Number]] &amp; "'!A1", "x-" &amp; factor_list_table[[#This Row],[Series Number]])</f>
        <v>x-503</v>
      </c>
      <c r="B73" s="90" t="s">
        <v>162</v>
      </c>
      <c r="C73" s="90" t="s">
        <v>270</v>
      </c>
      <c r="D73" s="90" t="s">
        <v>370</v>
      </c>
      <c r="E73" s="90" t="s">
        <v>377</v>
      </c>
      <c r="F73" s="90" t="s">
        <v>241</v>
      </c>
      <c r="G73" s="90" t="s">
        <v>167</v>
      </c>
      <c r="H73" s="92">
        <v>0</v>
      </c>
      <c r="I73" s="92">
        <v>503</v>
      </c>
      <c r="J73" s="92" t="s">
        <v>378</v>
      </c>
      <c r="K73" s="90" t="s">
        <v>379</v>
      </c>
      <c r="L73" s="90"/>
      <c r="M73" s="91">
        <v>45135</v>
      </c>
      <c r="N73" s="91">
        <v>45135</v>
      </c>
      <c r="O73" s="90" t="s">
        <v>170</v>
      </c>
      <c r="P73" s="90" t="s">
        <v>83</v>
      </c>
    </row>
    <row r="74" spans="1:16" ht="24.95">
      <c r="A74" s="89" t="str">
        <f>HYPERLINK("#'x-" &amp; factor_list_table[[#This Row],[Series Number]] &amp; "'!A1", "x-" &amp; factor_list_table[[#This Row],[Series Number]])</f>
        <v>x-504</v>
      </c>
      <c r="B74" s="90" t="s">
        <v>162</v>
      </c>
      <c r="C74" s="90" t="s">
        <v>171</v>
      </c>
      <c r="D74" s="90" t="s">
        <v>380</v>
      </c>
      <c r="E74" s="90" t="s">
        <v>381</v>
      </c>
      <c r="F74" s="90" t="s">
        <v>241</v>
      </c>
      <c r="G74" s="90" t="s">
        <v>167</v>
      </c>
      <c r="H74" s="92">
        <v>1</v>
      </c>
      <c r="I74" s="92">
        <v>504</v>
      </c>
      <c r="J74" s="92" t="s">
        <v>382</v>
      </c>
      <c r="K74" s="90" t="s">
        <v>373</v>
      </c>
      <c r="L74" s="90"/>
      <c r="M74" s="91">
        <v>45135</v>
      </c>
      <c r="N74" s="91">
        <v>45135</v>
      </c>
      <c r="O74" s="90" t="s">
        <v>170</v>
      </c>
      <c r="P74" s="90" t="s">
        <v>83</v>
      </c>
    </row>
    <row r="75" spans="1:16" ht="24.95">
      <c r="A75" s="89" t="str">
        <f>HYPERLINK("#'x-" &amp; factor_list_table[[#This Row],[Series Number]] &amp; "'!A1", "x-" &amp; factor_list_table[[#This Row],[Series Number]])</f>
        <v>x-505</v>
      </c>
      <c r="B75" s="90" t="s">
        <v>162</v>
      </c>
      <c r="C75" s="90" t="s">
        <v>163</v>
      </c>
      <c r="D75" s="90" t="s">
        <v>380</v>
      </c>
      <c r="E75" s="90" t="s">
        <v>383</v>
      </c>
      <c r="F75" s="90" t="s">
        <v>241</v>
      </c>
      <c r="G75" s="90" t="s">
        <v>167</v>
      </c>
      <c r="H75" s="92">
        <v>0</v>
      </c>
      <c r="I75" s="92">
        <v>505</v>
      </c>
      <c r="J75" s="92" t="s">
        <v>384</v>
      </c>
      <c r="K75" s="90" t="s">
        <v>376</v>
      </c>
      <c r="L75" s="90"/>
      <c r="M75" s="91">
        <v>45135</v>
      </c>
      <c r="N75" s="91">
        <v>45135</v>
      </c>
      <c r="O75" s="90" t="s">
        <v>170</v>
      </c>
      <c r="P75" s="90" t="s">
        <v>83</v>
      </c>
    </row>
    <row r="76" spans="1:16" ht="24.95">
      <c r="A76" s="89" t="str">
        <f>HYPERLINK("#'x-" &amp; factor_list_table[[#This Row],[Series Number]] &amp; "'!A1", "x-" &amp; factor_list_table[[#This Row],[Series Number]])</f>
        <v>x-601</v>
      </c>
      <c r="B76" s="90" t="s">
        <v>162</v>
      </c>
      <c r="C76" s="90" t="s">
        <v>171</v>
      </c>
      <c r="D76" s="90" t="s">
        <v>385</v>
      </c>
      <c r="E76" s="90" t="s">
        <v>386</v>
      </c>
      <c r="F76" s="90" t="s">
        <v>241</v>
      </c>
      <c r="G76" s="90" t="s">
        <v>175</v>
      </c>
      <c r="H76" s="92">
        <v>1</v>
      </c>
      <c r="I76" s="92">
        <v>601</v>
      </c>
      <c r="J76" s="92" t="s">
        <v>387</v>
      </c>
      <c r="K76" s="90" t="s">
        <v>388</v>
      </c>
      <c r="L76" s="90"/>
      <c r="M76" s="91">
        <v>45135</v>
      </c>
      <c r="N76" s="91">
        <v>45135</v>
      </c>
      <c r="O76" s="90" t="s">
        <v>170</v>
      </c>
      <c r="P76" s="90" t="s">
        <v>83</v>
      </c>
    </row>
    <row r="77" spans="1:16" ht="24.95">
      <c r="A77" s="89" t="str">
        <f>HYPERLINK("#'x-" &amp; factor_list_table[[#This Row],[Series Number]] &amp; "'!A1", "x-" &amp; factor_list_table[[#This Row],[Series Number]])</f>
        <v>x-602</v>
      </c>
      <c r="B77" s="90" t="s">
        <v>162</v>
      </c>
      <c r="C77" s="90" t="s">
        <v>171</v>
      </c>
      <c r="D77" s="90" t="s">
        <v>385</v>
      </c>
      <c r="E77" s="90" t="s">
        <v>389</v>
      </c>
      <c r="F77" s="90" t="s">
        <v>241</v>
      </c>
      <c r="G77" s="90" t="s">
        <v>175</v>
      </c>
      <c r="H77" s="92">
        <v>1</v>
      </c>
      <c r="I77" s="92">
        <v>602</v>
      </c>
      <c r="J77" s="92" t="s">
        <v>390</v>
      </c>
      <c r="K77" s="90" t="s">
        <v>391</v>
      </c>
      <c r="L77" s="90"/>
      <c r="M77" s="91">
        <v>45135</v>
      </c>
      <c r="N77" s="91">
        <v>45135</v>
      </c>
      <c r="O77" s="90" t="s">
        <v>170</v>
      </c>
      <c r="P77" s="90" t="s">
        <v>83</v>
      </c>
    </row>
    <row r="78" spans="1:16" ht="24.95">
      <c r="A78" s="89" t="str">
        <f>HYPERLINK("#'x-" &amp; factor_list_table[[#This Row],[Series Number]] &amp; "'!A1", "x-" &amp; factor_list_table[[#This Row],[Series Number]])</f>
        <v>x-603</v>
      </c>
      <c r="B78" s="90" t="s">
        <v>162</v>
      </c>
      <c r="C78" s="90" t="s">
        <v>171</v>
      </c>
      <c r="D78" s="90" t="s">
        <v>385</v>
      </c>
      <c r="E78" s="90" t="s">
        <v>392</v>
      </c>
      <c r="F78" s="90" t="s">
        <v>241</v>
      </c>
      <c r="G78" s="90" t="s">
        <v>393</v>
      </c>
      <c r="H78" s="92">
        <v>0</v>
      </c>
      <c r="I78" s="92">
        <v>603</v>
      </c>
      <c r="J78" s="92" t="s">
        <v>394</v>
      </c>
      <c r="K78" s="90" t="s">
        <v>395</v>
      </c>
      <c r="L78" s="90"/>
      <c r="M78" s="91">
        <v>45135</v>
      </c>
      <c r="N78" s="91">
        <v>45135</v>
      </c>
      <c r="O78" s="90" t="s">
        <v>170</v>
      </c>
      <c r="P78" s="90" t="s">
        <v>83</v>
      </c>
    </row>
    <row r="79" spans="1:16" ht="24.95">
      <c r="A79" s="89" t="str">
        <f>HYPERLINK("#'x-" &amp; factor_list_table[[#This Row],[Series Number]] &amp; "'!A1", "x-" &amp; factor_list_table[[#This Row],[Series Number]])</f>
        <v>x-604</v>
      </c>
      <c r="B79" s="90" t="s">
        <v>162</v>
      </c>
      <c r="C79" s="90" t="s">
        <v>171</v>
      </c>
      <c r="D79" s="90" t="s">
        <v>385</v>
      </c>
      <c r="E79" s="90" t="s">
        <v>396</v>
      </c>
      <c r="F79" s="90" t="s">
        <v>241</v>
      </c>
      <c r="G79" s="90" t="s">
        <v>393</v>
      </c>
      <c r="H79" s="92">
        <v>0</v>
      </c>
      <c r="I79" s="92">
        <v>604</v>
      </c>
      <c r="J79" s="92" t="s">
        <v>397</v>
      </c>
      <c r="K79" s="90" t="s">
        <v>398</v>
      </c>
      <c r="L79" s="90"/>
      <c r="M79" s="91">
        <v>45135</v>
      </c>
      <c r="N79" s="91">
        <v>45135</v>
      </c>
      <c r="O79" s="90" t="s">
        <v>170</v>
      </c>
      <c r="P79" s="90" t="s">
        <v>83</v>
      </c>
    </row>
    <row r="80" spans="1:16" ht="24.95">
      <c r="A80" s="89" t="str">
        <f>HYPERLINK("#'x-" &amp; factor_list_table[[#This Row],[Series Number]] &amp; "'!A1", "x-" &amp; factor_list_table[[#This Row],[Series Number]])</f>
        <v>x-605</v>
      </c>
      <c r="B80" s="90" t="s">
        <v>162</v>
      </c>
      <c r="C80" s="90" t="s">
        <v>163</v>
      </c>
      <c r="D80" s="90" t="s">
        <v>385</v>
      </c>
      <c r="E80" s="90" t="s">
        <v>389</v>
      </c>
      <c r="F80" s="90" t="s">
        <v>241</v>
      </c>
      <c r="G80" s="90" t="s">
        <v>175</v>
      </c>
      <c r="H80" s="92">
        <v>0</v>
      </c>
      <c r="I80" s="92">
        <v>605</v>
      </c>
      <c r="J80" s="92" t="s">
        <v>399</v>
      </c>
      <c r="K80" s="90" t="s">
        <v>400</v>
      </c>
      <c r="L80" s="90"/>
      <c r="M80" s="91">
        <v>45135</v>
      </c>
      <c r="N80" s="91">
        <v>45135</v>
      </c>
      <c r="O80" s="90" t="s">
        <v>170</v>
      </c>
      <c r="P80" s="90" t="s">
        <v>83</v>
      </c>
    </row>
    <row r="81" spans="1:16" ht="24.95">
      <c r="A81" s="89" t="str">
        <f>HYPERLINK("#'x-" &amp; factor_list_table[[#This Row],[Series Number]] &amp; "'!A1", "x-" &amp; factor_list_table[[#This Row],[Series Number]])</f>
        <v>x-606</v>
      </c>
      <c r="B81" s="90" t="s">
        <v>162</v>
      </c>
      <c r="C81" s="90" t="s">
        <v>163</v>
      </c>
      <c r="D81" s="90" t="s">
        <v>385</v>
      </c>
      <c r="E81" s="90" t="s">
        <v>401</v>
      </c>
      <c r="F81" s="90" t="s">
        <v>241</v>
      </c>
      <c r="G81" s="90" t="s">
        <v>175</v>
      </c>
      <c r="H81" s="92">
        <v>0</v>
      </c>
      <c r="I81" s="92">
        <v>606</v>
      </c>
      <c r="J81" s="92" t="s">
        <v>402</v>
      </c>
      <c r="K81" s="90" t="s">
        <v>403</v>
      </c>
      <c r="L81" s="90"/>
      <c r="M81" s="91">
        <v>45135</v>
      </c>
      <c r="N81" s="91">
        <v>45135</v>
      </c>
      <c r="O81" s="90" t="s">
        <v>170</v>
      </c>
      <c r="P81" s="90" t="s">
        <v>83</v>
      </c>
    </row>
    <row r="82" spans="1:16" ht="24.95">
      <c r="A82" s="89" t="str">
        <f>HYPERLINK("#'x-" &amp; factor_list_table[[#This Row],[Series Number]] &amp; "'!A1", "x-" &amp; factor_list_table[[#This Row],[Series Number]])</f>
        <v>x-607</v>
      </c>
      <c r="B82" s="90" t="s">
        <v>162</v>
      </c>
      <c r="C82" s="90" t="s">
        <v>163</v>
      </c>
      <c r="D82" s="90" t="s">
        <v>385</v>
      </c>
      <c r="E82" s="90" t="s">
        <v>404</v>
      </c>
      <c r="F82" s="90" t="s">
        <v>241</v>
      </c>
      <c r="G82" s="90" t="s">
        <v>175</v>
      </c>
      <c r="H82" s="92">
        <v>0</v>
      </c>
      <c r="I82" s="92">
        <v>607</v>
      </c>
      <c r="J82" s="92" t="s">
        <v>405</v>
      </c>
      <c r="K82" s="90" t="s">
        <v>406</v>
      </c>
      <c r="L82" s="90"/>
      <c r="M82" s="91">
        <v>45135</v>
      </c>
      <c r="N82" s="91">
        <v>45135</v>
      </c>
      <c r="O82" s="90" t="s">
        <v>170</v>
      </c>
      <c r="P82" s="90" t="s">
        <v>83</v>
      </c>
    </row>
    <row r="83" spans="1:16" ht="24.95">
      <c r="A83" s="89" t="str">
        <f>HYPERLINK("#'x-" &amp; factor_list_table[[#This Row],[Series Number]] &amp; "'!A1", "x-" &amp; factor_list_table[[#This Row],[Series Number]])</f>
        <v>x-608</v>
      </c>
      <c r="B83" s="90" t="s">
        <v>162</v>
      </c>
      <c r="C83" s="90" t="s">
        <v>163</v>
      </c>
      <c r="D83" s="90" t="s">
        <v>385</v>
      </c>
      <c r="E83" s="90" t="s">
        <v>407</v>
      </c>
      <c r="F83" s="90" t="s">
        <v>241</v>
      </c>
      <c r="G83" s="90" t="s">
        <v>175</v>
      </c>
      <c r="H83" s="92">
        <v>0</v>
      </c>
      <c r="I83" s="92">
        <v>608</v>
      </c>
      <c r="J83" s="92" t="s">
        <v>408</v>
      </c>
      <c r="K83" s="90" t="s">
        <v>409</v>
      </c>
      <c r="L83" s="90"/>
      <c r="M83" s="91">
        <v>45135</v>
      </c>
      <c r="N83" s="91">
        <v>45135</v>
      </c>
      <c r="O83" s="90" t="s">
        <v>170</v>
      </c>
      <c r="P83" s="90" t="s">
        <v>83</v>
      </c>
    </row>
    <row r="84" spans="1:16" ht="24.95">
      <c r="A84" s="89" t="str">
        <f>HYPERLINK("#'x-" &amp; factor_list_table[[#This Row],[Series Number]] &amp; "'!A1", "x-" &amp; factor_list_table[[#This Row],[Series Number]])</f>
        <v>x-609</v>
      </c>
      <c r="B84" s="90" t="s">
        <v>162</v>
      </c>
      <c r="C84" s="90" t="s">
        <v>163</v>
      </c>
      <c r="D84" s="90" t="s">
        <v>385</v>
      </c>
      <c r="E84" s="90" t="s">
        <v>410</v>
      </c>
      <c r="F84" s="90" t="s">
        <v>241</v>
      </c>
      <c r="G84" s="90" t="s">
        <v>340</v>
      </c>
      <c r="H84" s="92">
        <v>0</v>
      </c>
      <c r="I84" s="92">
        <v>609</v>
      </c>
      <c r="J84" s="92" t="s">
        <v>411</v>
      </c>
      <c r="K84" s="90" t="s">
        <v>412</v>
      </c>
      <c r="L84" s="90"/>
      <c r="M84" s="91">
        <v>45135</v>
      </c>
      <c r="N84" s="91">
        <v>45135</v>
      </c>
      <c r="O84" s="90" t="s">
        <v>170</v>
      </c>
      <c r="P84" s="90" t="s">
        <v>83</v>
      </c>
    </row>
    <row r="85" spans="1:16" ht="37.5">
      <c r="A85" s="89" t="str">
        <f>HYPERLINK("#'x-" &amp; factor_list_table[[#This Row],[Series Number]] &amp; "'!A1", "x-" &amp; factor_list_table[[#This Row],[Series Number]])</f>
        <v>x-610</v>
      </c>
      <c r="B85" s="90" t="s">
        <v>162</v>
      </c>
      <c r="C85" s="90" t="s">
        <v>163</v>
      </c>
      <c r="D85" s="90" t="s">
        <v>413</v>
      </c>
      <c r="E85" s="90" t="s">
        <v>414</v>
      </c>
      <c r="F85" s="90" t="s">
        <v>241</v>
      </c>
      <c r="G85" s="90" t="s">
        <v>167</v>
      </c>
      <c r="H85" s="92">
        <v>0</v>
      </c>
      <c r="I85" s="92">
        <v>610</v>
      </c>
      <c r="J85" s="92" t="s">
        <v>415</v>
      </c>
      <c r="K85" s="90" t="s">
        <v>416</v>
      </c>
      <c r="L85" s="90"/>
      <c r="M85" s="91">
        <v>45135</v>
      </c>
      <c r="N85" s="91">
        <v>45135</v>
      </c>
      <c r="O85" s="90" t="s">
        <v>417</v>
      </c>
      <c r="P85" s="90" t="s">
        <v>83</v>
      </c>
    </row>
    <row r="86" spans="1:16" ht="37.5">
      <c r="A86" s="89" t="str">
        <f>HYPERLINK("#'x-" &amp; factor_list_table[[#This Row],[Series Number]] &amp; "'!A1", "x-" &amp; factor_list_table[[#This Row],[Series Number]])</f>
        <v>x-611</v>
      </c>
      <c r="B86" s="90" t="s">
        <v>162</v>
      </c>
      <c r="C86" s="90" t="s">
        <v>163</v>
      </c>
      <c r="D86" s="90" t="s">
        <v>413</v>
      </c>
      <c r="E86" s="90" t="s">
        <v>418</v>
      </c>
      <c r="F86" s="90" t="s">
        <v>241</v>
      </c>
      <c r="G86" s="90" t="s">
        <v>175</v>
      </c>
      <c r="H86" s="92">
        <v>0</v>
      </c>
      <c r="I86" s="92">
        <v>611</v>
      </c>
      <c r="J86" s="92" t="s">
        <v>419</v>
      </c>
      <c r="K86" s="90" t="s">
        <v>420</v>
      </c>
      <c r="L86" s="90"/>
      <c r="M86" s="91">
        <v>45135</v>
      </c>
      <c r="N86" s="91">
        <v>45135</v>
      </c>
      <c r="O86" s="90" t="s">
        <v>417</v>
      </c>
      <c r="P86" s="90" t="s">
        <v>83</v>
      </c>
    </row>
    <row r="87" spans="1:16" ht="37.5">
      <c r="A87" s="89" t="str">
        <f>HYPERLINK("#'x-" &amp; factor_list_table[[#This Row],[Series Number]] &amp; "'!A1", "x-" &amp; factor_list_table[[#This Row],[Series Number]])</f>
        <v>x-612</v>
      </c>
      <c r="B87" s="90" t="s">
        <v>162</v>
      </c>
      <c r="C87" s="90" t="s">
        <v>171</v>
      </c>
      <c r="D87" s="90" t="s">
        <v>413</v>
      </c>
      <c r="E87" s="90" t="s">
        <v>421</v>
      </c>
      <c r="F87" s="90" t="s">
        <v>241</v>
      </c>
      <c r="G87" s="90" t="s">
        <v>167</v>
      </c>
      <c r="H87" s="92">
        <v>0</v>
      </c>
      <c r="I87" s="92">
        <v>612</v>
      </c>
      <c r="J87" s="92" t="s">
        <v>422</v>
      </c>
      <c r="K87" s="90" t="s">
        <v>423</v>
      </c>
      <c r="L87" s="90"/>
      <c r="M87" s="91">
        <v>45135</v>
      </c>
      <c r="N87" s="91">
        <v>45135</v>
      </c>
      <c r="O87" s="90" t="s">
        <v>417</v>
      </c>
      <c r="P87" s="90" t="s">
        <v>83</v>
      </c>
    </row>
    <row r="88" spans="1:16" ht="37.5">
      <c r="A88" s="89" t="str">
        <f>HYPERLINK("#'x-" &amp; factor_list_table[[#This Row],[Series Number]] &amp; "'!A1", "x-" &amp; factor_list_table[[#This Row],[Series Number]])</f>
        <v>x-613</v>
      </c>
      <c r="B88" s="90" t="s">
        <v>162</v>
      </c>
      <c r="C88" s="90" t="s">
        <v>171</v>
      </c>
      <c r="D88" s="90" t="s">
        <v>413</v>
      </c>
      <c r="E88" s="90" t="s">
        <v>424</v>
      </c>
      <c r="F88" s="90" t="s">
        <v>241</v>
      </c>
      <c r="G88" s="90" t="s">
        <v>175</v>
      </c>
      <c r="H88" s="92">
        <v>1</v>
      </c>
      <c r="I88" s="92">
        <v>613</v>
      </c>
      <c r="J88" s="92" t="s">
        <v>425</v>
      </c>
      <c r="K88" s="90" t="s">
        <v>426</v>
      </c>
      <c r="L88" s="90"/>
      <c r="M88" s="91">
        <v>45135</v>
      </c>
      <c r="N88" s="91">
        <v>45135</v>
      </c>
      <c r="O88" s="90" t="s">
        <v>417</v>
      </c>
      <c r="P88" s="90" t="s">
        <v>83</v>
      </c>
    </row>
    <row r="89" spans="1:16" ht="24.95">
      <c r="A89" s="89" t="str">
        <f>HYPERLINK("#'x-" &amp; factor_list_table[[#This Row],[Series Number]] &amp; "'!A1", "x-" &amp; factor_list_table[[#This Row],[Series Number]])</f>
        <v>x-702</v>
      </c>
      <c r="B89" s="90" t="s">
        <v>162</v>
      </c>
      <c r="C89" s="90" t="s">
        <v>270</v>
      </c>
      <c r="D89" s="90" t="s">
        <v>427</v>
      </c>
      <c r="E89" s="90" t="s">
        <v>428</v>
      </c>
      <c r="F89" s="90" t="s">
        <v>241</v>
      </c>
      <c r="G89" s="90" t="s">
        <v>429</v>
      </c>
      <c r="H89" s="92">
        <v>0</v>
      </c>
      <c r="I89" s="92">
        <v>702</v>
      </c>
      <c r="J89" s="92" t="s">
        <v>430</v>
      </c>
      <c r="K89" s="90" t="s">
        <v>431</v>
      </c>
      <c r="L89" s="90"/>
      <c r="M89" s="91">
        <v>45216</v>
      </c>
      <c r="N89" s="91">
        <v>45383</v>
      </c>
      <c r="O89" s="90" t="s">
        <v>170</v>
      </c>
      <c r="P89" s="90" t="s">
        <v>83</v>
      </c>
    </row>
    <row r="90" spans="1:16" ht="24.95">
      <c r="A90" s="89" t="str">
        <f>HYPERLINK("#'x-" &amp; factor_list_table[[#This Row],[Series Number]] &amp; "'!A1", "x-" &amp; factor_list_table[[#This Row],[Series Number]])</f>
        <v>x-703</v>
      </c>
      <c r="B90" s="90" t="s">
        <v>162</v>
      </c>
      <c r="C90" s="90" t="s">
        <v>163</v>
      </c>
      <c r="D90" s="90" t="s">
        <v>427</v>
      </c>
      <c r="E90" s="90" t="s">
        <v>432</v>
      </c>
      <c r="F90" s="90" t="s">
        <v>241</v>
      </c>
      <c r="G90" s="90" t="s">
        <v>429</v>
      </c>
      <c r="H90" s="92">
        <v>0</v>
      </c>
      <c r="I90" s="92">
        <v>703</v>
      </c>
      <c r="J90" s="92" t="s">
        <v>433</v>
      </c>
      <c r="K90" s="90" t="s">
        <v>434</v>
      </c>
      <c r="L90" s="90"/>
      <c r="M90" s="91">
        <v>45216</v>
      </c>
      <c r="N90" s="91">
        <v>45383</v>
      </c>
      <c r="O90" s="90" t="s">
        <v>170</v>
      </c>
      <c r="P90" s="90" t="s">
        <v>83</v>
      </c>
    </row>
    <row r="91" spans="1:16" ht="24.95">
      <c r="A91" s="89" t="str">
        <f>HYPERLINK("#'x-" &amp; factor_list_table[[#This Row],[Series Number]] &amp; "'!A1", "x-" &amp; factor_list_table[[#This Row],[Series Number]])</f>
        <v>x-704</v>
      </c>
      <c r="B91" s="90" t="s">
        <v>162</v>
      </c>
      <c r="C91" s="90" t="s">
        <v>163</v>
      </c>
      <c r="D91" s="90" t="s">
        <v>427</v>
      </c>
      <c r="E91" s="90" t="s">
        <v>435</v>
      </c>
      <c r="F91" s="90" t="s">
        <v>241</v>
      </c>
      <c r="G91" s="90" t="s">
        <v>429</v>
      </c>
      <c r="H91" s="92">
        <v>0</v>
      </c>
      <c r="I91" s="92">
        <v>704</v>
      </c>
      <c r="J91" s="92" t="s">
        <v>436</v>
      </c>
      <c r="K91" s="90" t="s">
        <v>437</v>
      </c>
      <c r="L91" s="90"/>
      <c r="M91" s="91">
        <v>45216</v>
      </c>
      <c r="N91" s="91">
        <v>45383</v>
      </c>
      <c r="O91" s="90" t="s">
        <v>170</v>
      </c>
      <c r="P91" s="90" t="s">
        <v>83</v>
      </c>
    </row>
    <row r="92" spans="1:16" ht="24.95">
      <c r="A92" s="89" t="str">
        <f>HYPERLINK("#'x-" &amp; factor_list_table[[#This Row],[Series Number]] &amp; "'!A1", "x-" &amp; factor_list_table[[#This Row],[Series Number]])</f>
        <v>x-705</v>
      </c>
      <c r="B92" s="90" t="s">
        <v>162</v>
      </c>
      <c r="C92" s="90" t="s">
        <v>163</v>
      </c>
      <c r="D92" s="90" t="s">
        <v>427</v>
      </c>
      <c r="E92" s="90" t="s">
        <v>438</v>
      </c>
      <c r="F92" s="90" t="s">
        <v>241</v>
      </c>
      <c r="G92" s="90" t="s">
        <v>429</v>
      </c>
      <c r="H92" s="92">
        <v>0</v>
      </c>
      <c r="I92" s="92">
        <v>705</v>
      </c>
      <c r="J92" s="92" t="s">
        <v>439</v>
      </c>
      <c r="K92" s="90" t="s">
        <v>440</v>
      </c>
      <c r="L92" s="90"/>
      <c r="M92" s="91">
        <v>45216</v>
      </c>
      <c r="N92" s="91">
        <v>45383</v>
      </c>
      <c r="O92" s="90" t="s">
        <v>170</v>
      </c>
      <c r="P92" s="90" t="s">
        <v>83</v>
      </c>
    </row>
    <row r="93" spans="1:16" ht="37.5">
      <c r="A93" s="89" t="str">
        <f>HYPERLINK("#'x-" &amp; factor_list_table[[#This Row],[Series Number]] &amp; "'!A1", "x-" &amp; factor_list_table[[#This Row],[Series Number]])</f>
        <v>x-706</v>
      </c>
      <c r="B93" s="90" t="s">
        <v>162</v>
      </c>
      <c r="C93" s="90" t="s">
        <v>171</v>
      </c>
      <c r="D93" s="90" t="s">
        <v>427</v>
      </c>
      <c r="E93" s="90" t="s">
        <v>441</v>
      </c>
      <c r="F93" s="90" t="s">
        <v>241</v>
      </c>
      <c r="G93" s="90" t="s">
        <v>429</v>
      </c>
      <c r="H93" s="92">
        <v>1</v>
      </c>
      <c r="I93" s="92">
        <v>706</v>
      </c>
      <c r="J93" s="92" t="s">
        <v>442</v>
      </c>
      <c r="K93" s="90" t="s">
        <v>443</v>
      </c>
      <c r="L93" s="90"/>
      <c r="M93" s="91">
        <v>45216</v>
      </c>
      <c r="N93" s="91">
        <v>45383</v>
      </c>
      <c r="O93" s="90" t="s">
        <v>170</v>
      </c>
      <c r="P93" s="90" t="s">
        <v>83</v>
      </c>
    </row>
    <row r="94" spans="1:16" ht="50.1">
      <c r="A94" s="89" t="str">
        <f>HYPERLINK("#'x-" &amp; factor_list_table[[#This Row],[Series Number]] &amp; "'!A1", "x-" &amp; factor_list_table[[#This Row],[Series Number]])</f>
        <v>x-707</v>
      </c>
      <c r="B94" s="90" t="s">
        <v>162</v>
      </c>
      <c r="C94" s="90" t="s">
        <v>171</v>
      </c>
      <c r="D94" s="90" t="s">
        <v>427</v>
      </c>
      <c r="E94" s="90" t="s">
        <v>444</v>
      </c>
      <c r="F94" s="90" t="s">
        <v>241</v>
      </c>
      <c r="G94" s="90" t="s">
        <v>429</v>
      </c>
      <c r="H94" s="92">
        <v>1</v>
      </c>
      <c r="I94" s="92">
        <v>707</v>
      </c>
      <c r="J94" s="92" t="s">
        <v>445</v>
      </c>
      <c r="K94" s="90" t="s">
        <v>446</v>
      </c>
      <c r="L94" s="90"/>
      <c r="M94" s="91">
        <v>45216</v>
      </c>
      <c r="N94" s="91">
        <v>45383</v>
      </c>
      <c r="O94" s="90" t="s">
        <v>170</v>
      </c>
      <c r="P94" s="90" t="s">
        <v>83</v>
      </c>
    </row>
    <row r="95" spans="1:16" ht="50.1">
      <c r="A95" s="89" t="str">
        <f>HYPERLINK("#'x-" &amp; factor_list_table[[#This Row],[Series Number]] &amp; "'!A1", "x-" &amp; factor_list_table[[#This Row],[Series Number]])</f>
        <v>x-708</v>
      </c>
      <c r="B95" s="90" t="s">
        <v>162</v>
      </c>
      <c r="C95" s="90" t="s">
        <v>270</v>
      </c>
      <c r="D95" s="90" t="s">
        <v>427</v>
      </c>
      <c r="E95" s="90" t="s">
        <v>447</v>
      </c>
      <c r="F95" s="90" t="s">
        <v>241</v>
      </c>
      <c r="G95" s="90" t="s">
        <v>429</v>
      </c>
      <c r="H95" s="92">
        <v>0</v>
      </c>
      <c r="I95" s="92">
        <v>708</v>
      </c>
      <c r="J95" s="92" t="s">
        <v>448</v>
      </c>
      <c r="K95" s="90" t="s">
        <v>449</v>
      </c>
      <c r="L95" s="90"/>
      <c r="M95" s="91">
        <v>45216</v>
      </c>
      <c r="N95" s="91">
        <v>45383</v>
      </c>
      <c r="O95" s="90" t="s">
        <v>170</v>
      </c>
      <c r="P95" s="90" t="s">
        <v>83</v>
      </c>
    </row>
    <row r="96" spans="1:16" ht="50.1">
      <c r="A96" s="89" t="str">
        <f>HYPERLINK("#'x-" &amp; factor_list_table[[#This Row],[Series Number]] &amp; "'!A1", "x-" &amp; factor_list_table[[#This Row],[Series Number]])</f>
        <v>x-709</v>
      </c>
      <c r="B96" s="90" t="s">
        <v>162</v>
      </c>
      <c r="C96" s="90" t="s">
        <v>270</v>
      </c>
      <c r="D96" s="90" t="s">
        <v>427</v>
      </c>
      <c r="E96" s="90" t="s">
        <v>450</v>
      </c>
      <c r="F96" s="90" t="s">
        <v>241</v>
      </c>
      <c r="G96" s="90" t="s">
        <v>429</v>
      </c>
      <c r="H96" s="92">
        <v>0</v>
      </c>
      <c r="I96" s="92">
        <v>709</v>
      </c>
      <c r="J96" s="92" t="s">
        <v>451</v>
      </c>
      <c r="K96" s="90" t="s">
        <v>452</v>
      </c>
      <c r="L96" s="90"/>
      <c r="M96" s="91">
        <v>45216</v>
      </c>
      <c r="N96" s="91">
        <v>45383</v>
      </c>
      <c r="O96" s="90" t="s">
        <v>170</v>
      </c>
      <c r="P96" s="90" t="s">
        <v>83</v>
      </c>
    </row>
    <row r="97" spans="1:16" ht="37.5">
      <c r="A97" s="89" t="str">
        <f>HYPERLINK("#'x-" &amp; factor_list_table[[#This Row],[Series Number]] &amp; "'!A1", "x-" &amp; factor_list_table[[#This Row],[Series Number]])</f>
        <v>x-710</v>
      </c>
      <c r="B97" s="90" t="s">
        <v>162</v>
      </c>
      <c r="C97" s="90" t="s">
        <v>163</v>
      </c>
      <c r="D97" s="90" t="s">
        <v>427</v>
      </c>
      <c r="E97" s="90" t="s">
        <v>453</v>
      </c>
      <c r="F97" s="90" t="s">
        <v>241</v>
      </c>
      <c r="G97" s="90" t="s">
        <v>429</v>
      </c>
      <c r="H97" s="92">
        <v>0</v>
      </c>
      <c r="I97" s="92">
        <v>710</v>
      </c>
      <c r="J97" s="92" t="s">
        <v>454</v>
      </c>
      <c r="K97" s="90" t="s">
        <v>455</v>
      </c>
      <c r="L97" s="90"/>
      <c r="M97" s="91">
        <v>45216</v>
      </c>
      <c r="N97" s="91">
        <v>45383</v>
      </c>
      <c r="O97" s="90" t="s">
        <v>170</v>
      </c>
      <c r="P97" s="90" t="s">
        <v>83</v>
      </c>
    </row>
    <row r="98" spans="1:16" ht="50.1">
      <c r="A98" s="89" t="str">
        <f>HYPERLINK("#'x-" &amp; factor_list_table[[#This Row],[Series Number]] &amp; "'!A1", "x-" &amp; factor_list_table[[#This Row],[Series Number]])</f>
        <v>x-711</v>
      </c>
      <c r="B98" s="90" t="s">
        <v>162</v>
      </c>
      <c r="C98" s="90" t="s">
        <v>163</v>
      </c>
      <c r="D98" s="90" t="s">
        <v>427</v>
      </c>
      <c r="E98" s="90" t="s">
        <v>456</v>
      </c>
      <c r="F98" s="90" t="s">
        <v>241</v>
      </c>
      <c r="G98" s="90" t="s">
        <v>429</v>
      </c>
      <c r="H98" s="92">
        <v>0</v>
      </c>
      <c r="I98" s="92">
        <v>711</v>
      </c>
      <c r="J98" s="92" t="s">
        <v>457</v>
      </c>
      <c r="K98" s="90" t="s">
        <v>458</v>
      </c>
      <c r="L98" s="90"/>
      <c r="M98" s="91">
        <v>45216</v>
      </c>
      <c r="N98" s="91">
        <v>45383</v>
      </c>
      <c r="O98" s="90" t="s">
        <v>170</v>
      </c>
      <c r="P98" s="90" t="s">
        <v>83</v>
      </c>
    </row>
    <row r="99" spans="1:16" ht="37.5">
      <c r="A99" s="89" t="str">
        <f>HYPERLINK("#'x-" &amp; factor_list_table[[#This Row],[Series Number]] &amp; "'!A1", "x-" &amp; factor_list_table[[#This Row],[Series Number]])</f>
        <v>x-712</v>
      </c>
      <c r="B99" s="90" t="s">
        <v>162</v>
      </c>
      <c r="C99" s="90" t="s">
        <v>163</v>
      </c>
      <c r="D99" s="90" t="s">
        <v>427</v>
      </c>
      <c r="E99" s="90" t="s">
        <v>459</v>
      </c>
      <c r="F99" s="90" t="s">
        <v>241</v>
      </c>
      <c r="G99" s="90" t="s">
        <v>429</v>
      </c>
      <c r="H99" s="92">
        <v>0</v>
      </c>
      <c r="I99" s="92">
        <v>712</v>
      </c>
      <c r="J99" s="92" t="s">
        <v>460</v>
      </c>
      <c r="K99" s="90" t="s">
        <v>461</v>
      </c>
      <c r="L99" s="90"/>
      <c r="M99" s="91">
        <v>45216</v>
      </c>
      <c r="N99" s="91">
        <v>45383</v>
      </c>
      <c r="O99" s="90" t="s">
        <v>170</v>
      </c>
      <c r="P99" s="90" t="s">
        <v>83</v>
      </c>
    </row>
    <row r="100" spans="1:16" ht="50.1">
      <c r="A100" s="89" t="str">
        <f>HYPERLINK("#'x-" &amp; factor_list_table[[#This Row],[Series Number]] &amp; "'!A1", "x-" &amp; factor_list_table[[#This Row],[Series Number]])</f>
        <v>x-713</v>
      </c>
      <c r="B100" s="90" t="s">
        <v>162</v>
      </c>
      <c r="C100" s="90" t="s">
        <v>163</v>
      </c>
      <c r="D100" s="90" t="s">
        <v>427</v>
      </c>
      <c r="E100" s="90" t="s">
        <v>462</v>
      </c>
      <c r="F100" s="90" t="s">
        <v>241</v>
      </c>
      <c r="G100" s="90" t="s">
        <v>429</v>
      </c>
      <c r="H100" s="92">
        <v>0</v>
      </c>
      <c r="I100" s="92">
        <v>713</v>
      </c>
      <c r="J100" s="92" t="s">
        <v>463</v>
      </c>
      <c r="K100" s="90" t="s">
        <v>464</v>
      </c>
      <c r="L100" s="90"/>
      <c r="M100" s="91">
        <v>45216</v>
      </c>
      <c r="N100" s="91">
        <v>45383</v>
      </c>
      <c r="O100" s="90" t="s">
        <v>170</v>
      </c>
      <c r="P100" s="90" t="s">
        <v>83</v>
      </c>
    </row>
    <row r="101" spans="1:16" ht="37.5">
      <c r="A101" s="89" t="str">
        <f>HYPERLINK("#'x-" &amp; factor_list_table[[#This Row],[Series Number]] &amp; "'!A1", "x-" &amp; factor_list_table[[#This Row],[Series Number]])</f>
        <v>x-714</v>
      </c>
      <c r="B101" s="90" t="s">
        <v>162</v>
      </c>
      <c r="C101" s="90" t="s">
        <v>163</v>
      </c>
      <c r="D101" s="90" t="s">
        <v>427</v>
      </c>
      <c r="E101" s="90" t="s">
        <v>465</v>
      </c>
      <c r="F101" s="90" t="s">
        <v>241</v>
      </c>
      <c r="G101" s="90" t="s">
        <v>429</v>
      </c>
      <c r="H101" s="92">
        <v>0</v>
      </c>
      <c r="I101" s="92">
        <v>714</v>
      </c>
      <c r="J101" s="92" t="s">
        <v>466</v>
      </c>
      <c r="K101" s="90" t="s">
        <v>467</v>
      </c>
      <c r="L101" s="90"/>
      <c r="M101" s="91">
        <v>45216</v>
      </c>
      <c r="N101" s="91">
        <v>45383</v>
      </c>
      <c r="O101" s="90" t="s">
        <v>170</v>
      </c>
      <c r="P101" s="90" t="s">
        <v>83</v>
      </c>
    </row>
    <row r="102" spans="1:16" ht="50.1">
      <c r="A102" s="89" t="str">
        <f>HYPERLINK("#'x-" &amp; factor_list_table[[#This Row],[Series Number]] &amp; "'!A1", "x-" &amp; factor_list_table[[#This Row],[Series Number]])</f>
        <v>x-715</v>
      </c>
      <c r="B102" s="90" t="s">
        <v>162</v>
      </c>
      <c r="C102" s="90" t="s">
        <v>163</v>
      </c>
      <c r="D102" s="90" t="s">
        <v>427</v>
      </c>
      <c r="E102" s="90" t="s">
        <v>468</v>
      </c>
      <c r="F102" s="90" t="s">
        <v>241</v>
      </c>
      <c r="G102" s="90" t="s">
        <v>429</v>
      </c>
      <c r="H102" s="92">
        <v>0</v>
      </c>
      <c r="I102" s="92">
        <v>715</v>
      </c>
      <c r="J102" s="92" t="s">
        <v>469</v>
      </c>
      <c r="K102" s="90" t="s">
        <v>470</v>
      </c>
      <c r="L102" s="90"/>
      <c r="M102" s="91">
        <v>45216</v>
      </c>
      <c r="N102" s="91">
        <v>45383</v>
      </c>
      <c r="O102" s="90" t="s">
        <v>170</v>
      </c>
      <c r="P102" s="90" t="s">
        <v>83</v>
      </c>
    </row>
    <row r="103" spans="1:16" ht="37.5">
      <c r="A103" s="89" t="str">
        <f>HYPERLINK("#'x-" &amp; factor_list_table[[#This Row],[Series Number]] &amp; "'!A1", "x-" &amp; factor_list_table[[#This Row],[Series Number]])</f>
        <v>x-716</v>
      </c>
      <c r="B103" s="90" t="s">
        <v>162</v>
      </c>
      <c r="C103" s="90" t="s">
        <v>171</v>
      </c>
      <c r="D103" s="90" t="s">
        <v>427</v>
      </c>
      <c r="E103" s="90" t="s">
        <v>471</v>
      </c>
      <c r="F103" s="90" t="s">
        <v>241</v>
      </c>
      <c r="G103" s="90" t="s">
        <v>429</v>
      </c>
      <c r="H103" s="92">
        <v>1</v>
      </c>
      <c r="I103" s="92">
        <v>716</v>
      </c>
      <c r="J103" s="92" t="s">
        <v>472</v>
      </c>
      <c r="K103" s="93" t="s">
        <v>473</v>
      </c>
      <c r="L103" s="90"/>
      <c r="M103" s="91">
        <v>45216</v>
      </c>
      <c r="N103" s="91">
        <v>45383</v>
      </c>
      <c r="O103" s="90" t="s">
        <v>170</v>
      </c>
      <c r="P103" s="90" t="s">
        <v>83</v>
      </c>
    </row>
    <row r="104" spans="1:16" ht="50.1">
      <c r="A104" s="89" t="str">
        <f>HYPERLINK("#'x-" &amp; factor_list_table[[#This Row],[Series Number]] &amp; "'!A1", "x-" &amp; factor_list_table[[#This Row],[Series Number]])</f>
        <v>x-717</v>
      </c>
      <c r="B104" s="90" t="s">
        <v>162</v>
      </c>
      <c r="C104" s="90" t="s">
        <v>171</v>
      </c>
      <c r="D104" s="90" t="s">
        <v>427</v>
      </c>
      <c r="E104" s="90" t="s">
        <v>474</v>
      </c>
      <c r="F104" s="90" t="s">
        <v>241</v>
      </c>
      <c r="G104" s="90" t="s">
        <v>429</v>
      </c>
      <c r="H104" s="92">
        <v>1</v>
      </c>
      <c r="I104" s="92">
        <v>717</v>
      </c>
      <c r="J104" s="92" t="s">
        <v>475</v>
      </c>
      <c r="K104" s="90" t="s">
        <v>476</v>
      </c>
      <c r="L104" s="90"/>
      <c r="M104" s="91">
        <v>45216</v>
      </c>
      <c r="N104" s="91">
        <v>45383</v>
      </c>
      <c r="O104" s="90" t="s">
        <v>170</v>
      </c>
      <c r="P104" s="90" t="s">
        <v>83</v>
      </c>
    </row>
    <row r="105" spans="1:16" ht="37.5">
      <c r="A105" s="89" t="str">
        <f>HYPERLINK("#'x-" &amp; factor_list_table[[#This Row],[Series Number]] &amp; "'!A1", "x-" &amp; factor_list_table[[#This Row],[Series Number]])</f>
        <v>x-718</v>
      </c>
      <c r="B105" s="90" t="s">
        <v>162</v>
      </c>
      <c r="C105" s="90" t="s">
        <v>171</v>
      </c>
      <c r="D105" s="90" t="s">
        <v>427</v>
      </c>
      <c r="E105" s="90" t="s">
        <v>477</v>
      </c>
      <c r="F105" s="90" t="s">
        <v>241</v>
      </c>
      <c r="G105" s="90" t="s">
        <v>429</v>
      </c>
      <c r="H105" s="92">
        <v>1</v>
      </c>
      <c r="I105" s="92">
        <v>718</v>
      </c>
      <c r="J105" s="92" t="s">
        <v>478</v>
      </c>
      <c r="K105" s="93" t="s">
        <v>479</v>
      </c>
      <c r="L105" s="90"/>
      <c r="M105" s="91">
        <v>45216</v>
      </c>
      <c r="N105" s="91">
        <v>45383</v>
      </c>
      <c r="O105" s="90" t="s">
        <v>170</v>
      </c>
      <c r="P105" s="90" t="s">
        <v>83</v>
      </c>
    </row>
    <row r="106" spans="1:16" ht="50.1">
      <c r="A106" s="89" t="str">
        <f>HYPERLINK("#'x-" &amp; factor_list_table[[#This Row],[Series Number]] &amp; "'!A1", "x-" &amp; factor_list_table[[#This Row],[Series Number]])</f>
        <v>x-719</v>
      </c>
      <c r="B106" s="90" t="s">
        <v>162</v>
      </c>
      <c r="C106" s="90" t="s">
        <v>171</v>
      </c>
      <c r="D106" s="90" t="s">
        <v>427</v>
      </c>
      <c r="E106" s="90" t="s">
        <v>480</v>
      </c>
      <c r="F106" s="90" t="s">
        <v>241</v>
      </c>
      <c r="G106" s="90" t="s">
        <v>429</v>
      </c>
      <c r="H106" s="92">
        <v>1</v>
      </c>
      <c r="I106" s="92">
        <v>719</v>
      </c>
      <c r="J106" s="92" t="s">
        <v>481</v>
      </c>
      <c r="K106" s="90" t="s">
        <v>482</v>
      </c>
      <c r="L106" s="90"/>
      <c r="M106" s="91">
        <v>45216</v>
      </c>
      <c r="N106" s="91">
        <v>45383</v>
      </c>
      <c r="O106" s="90" t="s">
        <v>170</v>
      </c>
      <c r="P106" s="90" t="s">
        <v>83</v>
      </c>
    </row>
    <row r="107" spans="1:16" ht="37.5">
      <c r="A107" s="89" t="str">
        <f>HYPERLINK("#'x-" &amp; factor_list_table[[#This Row],[Series Number]] &amp; "'!A1", "x-" &amp; factor_list_table[[#This Row],[Series Number]])</f>
        <v>x-720</v>
      </c>
      <c r="B107" s="90" t="s">
        <v>162</v>
      </c>
      <c r="C107" s="90" t="s">
        <v>171</v>
      </c>
      <c r="D107" s="90" t="s">
        <v>427</v>
      </c>
      <c r="E107" s="90" t="s">
        <v>483</v>
      </c>
      <c r="F107" s="90" t="s">
        <v>241</v>
      </c>
      <c r="G107" s="90" t="s">
        <v>429</v>
      </c>
      <c r="H107" s="92">
        <v>1</v>
      </c>
      <c r="I107" s="92">
        <v>720</v>
      </c>
      <c r="J107" s="92" t="s">
        <v>484</v>
      </c>
      <c r="K107" s="90" t="s">
        <v>485</v>
      </c>
      <c r="L107" s="90"/>
      <c r="M107" s="91">
        <v>45216</v>
      </c>
      <c r="N107" s="91">
        <v>45383</v>
      </c>
      <c r="O107" s="90" t="s">
        <v>170</v>
      </c>
      <c r="P107" s="90" t="s">
        <v>83</v>
      </c>
    </row>
    <row r="108" spans="1:16" ht="37.5">
      <c r="A108" s="89" t="str">
        <f>HYPERLINK("#'x-" &amp; factor_list_table[[#This Row],[Series Number]] &amp; "'!A1", "x-" &amp; factor_list_table[[#This Row],[Series Number]])</f>
        <v>x-721</v>
      </c>
      <c r="B108" s="90" t="s">
        <v>162</v>
      </c>
      <c r="C108" s="90" t="s">
        <v>171</v>
      </c>
      <c r="D108" s="90" t="s">
        <v>427</v>
      </c>
      <c r="E108" s="90" t="s">
        <v>486</v>
      </c>
      <c r="F108" s="90" t="s">
        <v>241</v>
      </c>
      <c r="G108" s="90" t="s">
        <v>429</v>
      </c>
      <c r="H108" s="92">
        <v>1</v>
      </c>
      <c r="I108" s="92">
        <v>721</v>
      </c>
      <c r="J108" s="92" t="s">
        <v>487</v>
      </c>
      <c r="K108" s="90" t="s">
        <v>488</v>
      </c>
      <c r="L108" s="90"/>
      <c r="M108" s="91">
        <v>45216</v>
      </c>
      <c r="N108" s="91">
        <v>45383</v>
      </c>
      <c r="O108" s="90" t="s">
        <v>170</v>
      </c>
      <c r="P108" s="90" t="s">
        <v>83</v>
      </c>
    </row>
    <row r="109" spans="1:16" ht="24.95">
      <c r="A109" s="89" t="str">
        <f>HYPERLINK("#'x-" &amp; factor_list_table[[#This Row],[Series Number]] &amp; "'!A1", "x-" &amp; factor_list_table[[#This Row],[Series Number]])</f>
        <v>x-722</v>
      </c>
      <c r="B109" s="90" t="s">
        <v>162</v>
      </c>
      <c r="C109" s="90" t="s">
        <v>163</v>
      </c>
      <c r="D109" s="90" t="s">
        <v>489</v>
      </c>
      <c r="E109" s="90" t="s">
        <v>490</v>
      </c>
      <c r="F109" s="90" t="s">
        <v>241</v>
      </c>
      <c r="G109" s="90" t="s">
        <v>491</v>
      </c>
      <c r="H109" s="92">
        <v>0</v>
      </c>
      <c r="I109" s="92">
        <v>722</v>
      </c>
      <c r="J109" s="92" t="s">
        <v>492</v>
      </c>
      <c r="K109" s="90" t="s">
        <v>493</v>
      </c>
      <c r="L109" s="90"/>
      <c r="M109" s="91">
        <v>45216</v>
      </c>
      <c r="N109" s="91">
        <v>45383</v>
      </c>
      <c r="O109" s="90" t="s">
        <v>170</v>
      </c>
      <c r="P109" s="90" t="s">
        <v>83</v>
      </c>
    </row>
    <row r="110" spans="1:16" ht="24.95">
      <c r="A110" s="89" t="str">
        <f>HYPERLINK("#'x-" &amp; factor_list_table[[#This Row],[Series Number]] &amp; "'!A1", "x-" &amp; factor_list_table[[#This Row],[Series Number]])</f>
        <v>x-723</v>
      </c>
      <c r="B110" s="90" t="s">
        <v>162</v>
      </c>
      <c r="C110" s="90" t="s">
        <v>163</v>
      </c>
      <c r="D110" s="90" t="s">
        <v>489</v>
      </c>
      <c r="E110" s="90" t="s">
        <v>494</v>
      </c>
      <c r="F110" s="90" t="s">
        <v>241</v>
      </c>
      <c r="G110" s="90" t="s">
        <v>495</v>
      </c>
      <c r="H110" s="92">
        <v>0</v>
      </c>
      <c r="I110" s="92">
        <v>723</v>
      </c>
      <c r="J110" s="92" t="s">
        <v>496</v>
      </c>
      <c r="K110" s="90" t="s">
        <v>497</v>
      </c>
      <c r="L110" s="90"/>
      <c r="M110" s="91">
        <v>45216</v>
      </c>
      <c r="N110" s="91">
        <v>45383</v>
      </c>
      <c r="O110" s="90" t="s">
        <v>170</v>
      </c>
      <c r="P110" s="90" t="s">
        <v>83</v>
      </c>
    </row>
    <row r="111" spans="1:16" ht="37.5">
      <c r="A111" s="89" t="str">
        <f>HYPERLINK("#'x-" &amp; factor_list_table[[#This Row],[Series Number]] &amp; "'!A1", "x-" &amp; factor_list_table[[#This Row],[Series Number]])</f>
        <v>x-724</v>
      </c>
      <c r="B111" s="90" t="s">
        <v>162</v>
      </c>
      <c r="C111" s="90" t="s">
        <v>163</v>
      </c>
      <c r="D111" s="90" t="s">
        <v>498</v>
      </c>
      <c r="E111" s="90" t="s">
        <v>499</v>
      </c>
      <c r="F111" s="90" t="s">
        <v>241</v>
      </c>
      <c r="G111" s="90" t="s">
        <v>500</v>
      </c>
      <c r="H111" s="92">
        <v>0</v>
      </c>
      <c r="I111" s="92">
        <v>724</v>
      </c>
      <c r="J111" s="92" t="s">
        <v>501</v>
      </c>
      <c r="K111" s="90" t="s">
        <v>502</v>
      </c>
      <c r="L111" s="90"/>
      <c r="M111" s="91">
        <v>45216</v>
      </c>
      <c r="N111" s="91">
        <v>45383</v>
      </c>
      <c r="O111" s="90" t="s">
        <v>170</v>
      </c>
      <c r="P111" s="90" t="s">
        <v>83</v>
      </c>
    </row>
    <row r="112" spans="1:16" ht="37.5">
      <c r="A112" s="89" t="str">
        <f>HYPERLINK("#'x-" &amp; factor_list_table[[#This Row],[Series Number]] &amp; "'!A1", "x-" &amp; factor_list_table[[#This Row],[Series Number]])</f>
        <v>x-725</v>
      </c>
      <c r="B112" s="90" t="s">
        <v>162</v>
      </c>
      <c r="C112" s="90" t="s">
        <v>163</v>
      </c>
      <c r="D112" s="90" t="s">
        <v>498</v>
      </c>
      <c r="E112" s="90" t="s">
        <v>503</v>
      </c>
      <c r="F112" s="90" t="s">
        <v>241</v>
      </c>
      <c r="G112" s="90" t="s">
        <v>500</v>
      </c>
      <c r="H112" s="92">
        <v>0</v>
      </c>
      <c r="I112" s="92">
        <v>725</v>
      </c>
      <c r="J112" s="92" t="s">
        <v>504</v>
      </c>
      <c r="K112" s="90" t="s">
        <v>505</v>
      </c>
      <c r="L112" s="90"/>
      <c r="M112" s="91">
        <v>45216</v>
      </c>
      <c r="N112" s="91">
        <v>45383</v>
      </c>
      <c r="O112" s="90" t="s">
        <v>170</v>
      </c>
      <c r="P112" s="90" t="s">
        <v>83</v>
      </c>
    </row>
    <row r="113" spans="1:16" ht="37.5">
      <c r="A113" s="89" t="str">
        <f>HYPERLINK("#'x-" &amp; factor_list_table[[#This Row],[Series Number]] &amp; "'!A1", "x-" &amp; factor_list_table[[#This Row],[Series Number]])</f>
        <v>x-726</v>
      </c>
      <c r="B113" s="90" t="s">
        <v>162</v>
      </c>
      <c r="C113" s="90" t="s">
        <v>163</v>
      </c>
      <c r="D113" s="90" t="s">
        <v>498</v>
      </c>
      <c r="E113" s="90" t="s">
        <v>506</v>
      </c>
      <c r="F113" s="90" t="s">
        <v>241</v>
      </c>
      <c r="G113" s="90" t="s">
        <v>500</v>
      </c>
      <c r="H113" s="92">
        <v>0</v>
      </c>
      <c r="I113" s="92">
        <v>726</v>
      </c>
      <c r="J113" s="92" t="s">
        <v>507</v>
      </c>
      <c r="K113" s="90" t="s">
        <v>508</v>
      </c>
      <c r="L113" s="90"/>
      <c r="M113" s="91">
        <v>45216</v>
      </c>
      <c r="N113" s="91">
        <v>45383</v>
      </c>
      <c r="O113" s="90" t="s">
        <v>170</v>
      </c>
      <c r="P113" s="90" t="s">
        <v>83</v>
      </c>
    </row>
    <row r="114" spans="1:16" ht="24.95">
      <c r="A114" s="89" t="str">
        <f>HYPERLINK("#'x-" &amp; factor_list_table[[#This Row],[Series Number]] &amp; "'!A1", "x-" &amp; factor_list_table[[#This Row],[Series Number]])</f>
        <v>x-727</v>
      </c>
      <c r="B114" s="90" t="s">
        <v>162</v>
      </c>
      <c r="C114" s="90" t="s">
        <v>163</v>
      </c>
      <c r="D114" s="90" t="s">
        <v>498</v>
      </c>
      <c r="E114" s="90" t="s">
        <v>509</v>
      </c>
      <c r="F114" s="90" t="s">
        <v>241</v>
      </c>
      <c r="G114" s="90" t="s">
        <v>510</v>
      </c>
      <c r="H114" s="92">
        <v>0</v>
      </c>
      <c r="I114" s="92">
        <v>727</v>
      </c>
      <c r="J114" s="92" t="s">
        <v>511</v>
      </c>
      <c r="K114" s="90" t="s">
        <v>512</v>
      </c>
      <c r="L114" s="90"/>
      <c r="M114" s="91">
        <v>45216</v>
      </c>
      <c r="N114" s="91">
        <v>45383</v>
      </c>
      <c r="O114" s="90" t="s">
        <v>170</v>
      </c>
      <c r="P114" s="90" t="s">
        <v>83</v>
      </c>
    </row>
    <row r="115" spans="1:16" ht="37.5">
      <c r="A115" s="89" t="str">
        <f>HYPERLINK("#'x-" &amp; factor_list_table[[#This Row],[Series Number]] &amp; "'!A1", "x-" &amp; factor_list_table[[#This Row],[Series Number]])</f>
        <v>x-728</v>
      </c>
      <c r="B115" s="90" t="s">
        <v>162</v>
      </c>
      <c r="C115" s="90" t="s">
        <v>163</v>
      </c>
      <c r="D115" s="90" t="s">
        <v>513</v>
      </c>
      <c r="E115" s="90" t="s">
        <v>514</v>
      </c>
      <c r="F115" s="90" t="s">
        <v>515</v>
      </c>
      <c r="G115" s="90"/>
      <c r="H115" s="92">
        <v>0</v>
      </c>
      <c r="I115" s="92">
        <v>728</v>
      </c>
      <c r="J115" s="92" t="s">
        <v>516</v>
      </c>
      <c r="K115" s="90" t="s">
        <v>517</v>
      </c>
      <c r="L115" s="90"/>
      <c r="M115" s="91">
        <v>45216</v>
      </c>
      <c r="N115" s="91">
        <v>45383</v>
      </c>
      <c r="O115" s="90" t="s">
        <v>170</v>
      </c>
      <c r="P115" s="90" t="s">
        <v>83</v>
      </c>
    </row>
    <row r="116" spans="1:16" ht="24.95">
      <c r="A116" s="89" t="str">
        <f>HYPERLINK("#'x-" &amp; factor_list_table[[#This Row],[Series Number]] &amp; "'!A1", "x-" &amp; factor_list_table[[#This Row],[Series Number]])</f>
        <v>x-729</v>
      </c>
      <c r="B116" s="90" t="s">
        <v>162</v>
      </c>
      <c r="C116" s="90" t="s">
        <v>163</v>
      </c>
      <c r="D116" s="90" t="s">
        <v>518</v>
      </c>
      <c r="E116" s="90" t="s">
        <v>519</v>
      </c>
      <c r="F116" s="90" t="s">
        <v>241</v>
      </c>
      <c r="G116" s="90"/>
      <c r="H116" s="92">
        <v>0</v>
      </c>
      <c r="I116" s="92">
        <v>729</v>
      </c>
      <c r="J116" s="92" t="s">
        <v>520</v>
      </c>
      <c r="K116" s="90" t="s">
        <v>521</v>
      </c>
      <c r="L116" s="90"/>
      <c r="M116" s="91">
        <v>45216</v>
      </c>
      <c r="N116" s="91">
        <v>45383</v>
      </c>
      <c r="O116" s="90" t="s">
        <v>170</v>
      </c>
      <c r="P116" s="90" t="s">
        <v>83</v>
      </c>
    </row>
    <row r="117" spans="1:16" ht="62.45">
      <c r="A117" s="89" t="str">
        <f>HYPERLINK("#'x-" &amp; factor_list_table[[#This Row],[Series Number]] &amp; "'!A1", "x-" &amp; factor_list_table[[#This Row],[Series Number]])</f>
        <v>x-803</v>
      </c>
      <c r="B117" s="90" t="s">
        <v>162</v>
      </c>
      <c r="C117" s="90" t="s">
        <v>171</v>
      </c>
      <c r="D117" s="90" t="s">
        <v>522</v>
      </c>
      <c r="E117" s="90" t="s">
        <v>523</v>
      </c>
      <c r="F117" s="90" t="s">
        <v>241</v>
      </c>
      <c r="G117" s="90" t="s">
        <v>524</v>
      </c>
      <c r="H117" s="92">
        <v>1</v>
      </c>
      <c r="I117" s="92">
        <v>803</v>
      </c>
      <c r="J117" s="92" t="s">
        <v>525</v>
      </c>
      <c r="K117" s="90" t="s">
        <v>526</v>
      </c>
      <c r="L117" s="90"/>
      <c r="M117" s="91">
        <v>45216</v>
      </c>
      <c r="N117" s="91">
        <v>45216</v>
      </c>
      <c r="O117" s="90" t="s">
        <v>170</v>
      </c>
      <c r="P117" s="90" t="s">
        <v>83</v>
      </c>
    </row>
    <row r="118" spans="1:16" ht="62.45">
      <c r="A118" s="89" t="str">
        <f>HYPERLINK("#'x-" &amp; factor_list_table[[#This Row],[Series Number]] &amp; "'!A1", "x-" &amp; factor_list_table[[#This Row],[Series Number]])</f>
        <v>x-804</v>
      </c>
      <c r="B118" s="90" t="s">
        <v>162</v>
      </c>
      <c r="C118" s="90" t="s">
        <v>171</v>
      </c>
      <c r="D118" s="90" t="s">
        <v>522</v>
      </c>
      <c r="E118" s="90" t="s">
        <v>527</v>
      </c>
      <c r="F118" s="90" t="s">
        <v>241</v>
      </c>
      <c r="G118" s="90" t="s">
        <v>528</v>
      </c>
      <c r="H118" s="92">
        <v>1</v>
      </c>
      <c r="I118" s="92">
        <v>804</v>
      </c>
      <c r="J118" s="92" t="s">
        <v>529</v>
      </c>
      <c r="K118" s="90" t="s">
        <v>530</v>
      </c>
      <c r="L118" s="90"/>
      <c r="M118" s="91">
        <v>45216</v>
      </c>
      <c r="N118" s="91">
        <v>45216</v>
      </c>
      <c r="O118" s="90" t="s">
        <v>170</v>
      </c>
      <c r="P118" s="90" t="s">
        <v>83</v>
      </c>
    </row>
    <row r="119" spans="1:16" ht="37.5">
      <c r="A119" s="89" t="str">
        <f>HYPERLINK("#'x-" &amp; factor_list_table[[#This Row],[Series Number]] &amp; "'!A1", "x-" &amp; factor_list_table[[#This Row],[Series Number]])</f>
        <v>x-805</v>
      </c>
      <c r="B119" s="90" t="s">
        <v>162</v>
      </c>
      <c r="C119" s="90" t="s">
        <v>171</v>
      </c>
      <c r="D119" s="90" t="s">
        <v>531</v>
      </c>
      <c r="E119" s="90" t="s">
        <v>532</v>
      </c>
      <c r="F119" s="90" t="s">
        <v>241</v>
      </c>
      <c r="G119" s="90" t="s">
        <v>167</v>
      </c>
      <c r="H119" s="92">
        <v>0</v>
      </c>
      <c r="I119" s="92">
        <v>805</v>
      </c>
      <c r="J119" s="92" t="s">
        <v>533</v>
      </c>
      <c r="K119" s="90" t="s">
        <v>534</v>
      </c>
      <c r="L119" s="90"/>
      <c r="M119" s="91">
        <v>45216</v>
      </c>
      <c r="N119" s="91">
        <v>45216</v>
      </c>
      <c r="O119" s="90" t="s">
        <v>170</v>
      </c>
      <c r="P119" s="90" t="s">
        <v>83</v>
      </c>
    </row>
    <row r="120" spans="1:16" ht="37.5">
      <c r="A120" s="89" t="str">
        <f>HYPERLINK("#'x-" &amp; factor_list_table[[#This Row],[Series Number]] &amp; "'!A1", "x-" &amp; factor_list_table[[#This Row],[Series Number]])</f>
        <v>x-806</v>
      </c>
      <c r="B120" s="90" t="s">
        <v>162</v>
      </c>
      <c r="C120" s="90" t="s">
        <v>171</v>
      </c>
      <c r="D120" s="90" t="s">
        <v>531</v>
      </c>
      <c r="E120" s="90" t="s">
        <v>535</v>
      </c>
      <c r="F120" s="90" t="s">
        <v>241</v>
      </c>
      <c r="G120" s="90" t="s">
        <v>167</v>
      </c>
      <c r="H120" s="92">
        <v>0</v>
      </c>
      <c r="I120" s="92">
        <v>806</v>
      </c>
      <c r="J120" s="92" t="s">
        <v>536</v>
      </c>
      <c r="K120" s="90" t="s">
        <v>537</v>
      </c>
      <c r="L120" s="90"/>
      <c r="M120" s="91">
        <v>45216</v>
      </c>
      <c r="N120" s="91">
        <v>45216</v>
      </c>
      <c r="O120" s="90" t="s">
        <v>170</v>
      </c>
      <c r="P120" s="90" t="s">
        <v>83</v>
      </c>
    </row>
    <row r="121" spans="1:16" ht="37.5">
      <c r="A121" s="89" t="str">
        <f>HYPERLINK("#'x-" &amp; factor_list_table[[#This Row],[Series Number]] &amp; "'!A1", "x-" &amp; factor_list_table[[#This Row],[Series Number]])</f>
        <v>x-808</v>
      </c>
      <c r="B121" s="90" t="s">
        <v>162</v>
      </c>
      <c r="C121" s="90" t="s">
        <v>538</v>
      </c>
      <c r="D121" s="90" t="s">
        <v>539</v>
      </c>
      <c r="E121" s="90" t="s">
        <v>540</v>
      </c>
      <c r="F121" s="90" t="s">
        <v>241</v>
      </c>
      <c r="G121" s="90" t="s">
        <v>167</v>
      </c>
      <c r="H121" s="92">
        <v>1</v>
      </c>
      <c r="I121" s="92">
        <v>808</v>
      </c>
      <c r="J121" s="92" t="s">
        <v>541</v>
      </c>
      <c r="K121" s="90" t="s">
        <v>542</v>
      </c>
      <c r="L121" s="90"/>
      <c r="M121" s="91">
        <v>45135</v>
      </c>
      <c r="N121" s="91">
        <v>45135</v>
      </c>
      <c r="O121" s="90" t="s">
        <v>170</v>
      </c>
      <c r="P121" s="90" t="s">
        <v>83</v>
      </c>
    </row>
    <row r="122" spans="1:16" ht="37.5">
      <c r="A122" s="89" t="str">
        <f>HYPERLINK("#'x-" &amp; factor_list_table[[#This Row],[Series Number]] &amp; "'!A1", "x-" &amp; factor_list_table[[#This Row],[Series Number]])</f>
        <v>x-809</v>
      </c>
      <c r="B122" s="90" t="s">
        <v>162</v>
      </c>
      <c r="C122" s="90" t="s">
        <v>538</v>
      </c>
      <c r="D122" s="90" t="s">
        <v>539</v>
      </c>
      <c r="E122" s="90" t="s">
        <v>543</v>
      </c>
      <c r="F122" s="90" t="s">
        <v>241</v>
      </c>
      <c r="G122" s="90" t="s">
        <v>167</v>
      </c>
      <c r="H122" s="92">
        <v>1</v>
      </c>
      <c r="I122" s="92">
        <v>809</v>
      </c>
      <c r="J122" s="92" t="s">
        <v>544</v>
      </c>
      <c r="K122" s="90" t="s">
        <v>545</v>
      </c>
      <c r="L122" s="90"/>
      <c r="M122" s="91">
        <v>45135</v>
      </c>
      <c r="N122" s="91">
        <v>45135</v>
      </c>
      <c r="O122" s="90" t="s">
        <v>170</v>
      </c>
      <c r="P122" s="90" t="s">
        <v>83</v>
      </c>
    </row>
    <row r="123" spans="1:16" ht="46.15" customHeight="1">
      <c r="A123" s="89" t="str">
        <f>HYPERLINK("#'x-" &amp; factor_list_table[[#This Row],[Series Number]] &amp; "'!A1", "x-" &amp; factor_list_table[[#This Row],[Series Number]])</f>
        <v>x-810</v>
      </c>
      <c r="B123" s="90" t="s">
        <v>162</v>
      </c>
      <c r="C123" s="90" t="s">
        <v>546</v>
      </c>
      <c r="D123" s="90" t="s">
        <v>547</v>
      </c>
      <c r="E123" s="90" t="s">
        <v>548</v>
      </c>
      <c r="F123" s="90" t="s">
        <v>241</v>
      </c>
      <c r="G123" s="90" t="s">
        <v>549</v>
      </c>
      <c r="H123" s="92">
        <v>0</v>
      </c>
      <c r="I123" s="92">
        <v>810</v>
      </c>
      <c r="J123" s="92" t="s">
        <v>550</v>
      </c>
      <c r="K123" s="90" t="s">
        <v>551</v>
      </c>
      <c r="L123" s="90"/>
      <c r="M123" s="91">
        <v>44245</v>
      </c>
      <c r="N123" s="91"/>
      <c r="O123" s="90" t="s">
        <v>170</v>
      </c>
      <c r="P123" s="90" t="s">
        <v>83</v>
      </c>
    </row>
  </sheetData>
  <sheetProtection algorithmName="SHA-512" hashValue="lXaPGJG6Mb3mTZoFek062icJVo4XLPSB9+YUWIE2fyr/u1TkY8NOwXciyOpW7l6GXF3KdxVPhnR3MQRPawOsNQ==" saltValue="4x7eD9FpVg1uybX/aCi8hQ==" spinCount="100000" sheet="1" objects="1" scenarios="1" autoFilter="0"/>
  <phoneticPr fontId="34" type="noConversion"/>
  <pageMargins left="0.7" right="0.7" top="0.75" bottom="0.75" header="0.3" footer="0.3"/>
  <pageSetup paperSize="9" orientation="portrait" r:id="rId1"/>
  <headerFooter>
    <oddHeader>&amp;L&amp;Z&amp;F  [&amp;A]</oddHeader>
    <oddFooter>&amp;LPage &amp;P of &amp;N&amp;R&amp;T &amp;D</oddFooter>
  </headerFooter>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D7B9F-03DC-4F13-99DB-AD12839C28C7}">
  <sheetPr codeName="Sheet8"/>
  <dimension ref="A1:C74"/>
  <sheetViews>
    <sheetView showGridLines="0" workbookViewId="0">
      <selection activeCell="A6" sqref="A6"/>
    </sheetView>
  </sheetViews>
  <sheetFormatPr defaultRowHeight="12.6"/>
  <cols>
    <col min="1" max="1" width="31.5703125" customWidth="1"/>
    <col min="2" max="3" width="22.5703125" customWidth="1"/>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Club  - x-101</v>
      </c>
    </row>
    <row r="6" spans="1:3">
      <c r="A6" s="61" t="s">
        <v>552</v>
      </c>
      <c r="B6" s="62" t="s">
        <v>553</v>
      </c>
      <c r="C6" s="62"/>
    </row>
    <row r="7" spans="1:3">
      <c r="A7" s="61" t="s">
        <v>554</v>
      </c>
      <c r="B7" s="62" t="s">
        <v>162</v>
      </c>
      <c r="C7" s="62"/>
    </row>
    <row r="8" spans="1:3">
      <c r="A8" s="61" t="s">
        <v>149</v>
      </c>
      <c r="B8" s="62" t="s">
        <v>163</v>
      </c>
      <c r="C8" s="62"/>
    </row>
    <row r="9" spans="1:3">
      <c r="A9" s="61" t="s">
        <v>150</v>
      </c>
      <c r="B9" s="62" t="s">
        <v>164</v>
      </c>
      <c r="C9" s="62"/>
    </row>
    <row r="10" spans="1:3" ht="24.95">
      <c r="A10" s="61" t="s">
        <v>6</v>
      </c>
      <c r="B10" s="62" t="s">
        <v>165</v>
      </c>
      <c r="C10" s="62"/>
    </row>
    <row r="11" spans="1:3">
      <c r="A11" s="61" t="s">
        <v>151</v>
      </c>
      <c r="B11" s="62" t="s">
        <v>166</v>
      </c>
      <c r="C11" s="62"/>
    </row>
    <row r="12" spans="1:3">
      <c r="A12" s="61" t="s">
        <v>152</v>
      </c>
      <c r="B12" s="62" t="s">
        <v>167</v>
      </c>
      <c r="C12" s="62"/>
    </row>
    <row r="13" spans="1:3">
      <c r="A13" s="61" t="s">
        <v>555</v>
      </c>
      <c r="B13" s="62">
        <v>0</v>
      </c>
      <c r="C13" s="62"/>
    </row>
    <row r="14" spans="1:3">
      <c r="A14" s="61" t="s">
        <v>154</v>
      </c>
      <c r="B14" s="62">
        <v>101</v>
      </c>
      <c r="C14" s="62"/>
    </row>
    <row r="15" spans="1:3">
      <c r="A15" s="61" t="s">
        <v>556</v>
      </c>
      <c r="B15" s="62" t="s">
        <v>168</v>
      </c>
      <c r="C15" s="62"/>
    </row>
    <row r="16" spans="1:3">
      <c r="A16" s="61" t="s">
        <v>156</v>
      </c>
      <c r="B16" s="62" t="s">
        <v>169</v>
      </c>
      <c r="C16" s="62"/>
    </row>
    <row r="17" spans="1:3">
      <c r="A17" s="63" t="s">
        <v>557</v>
      </c>
      <c r="B17" s="62"/>
      <c r="C17" s="62"/>
    </row>
    <row r="18" spans="1:3">
      <c r="A18" s="61" t="s">
        <v>158</v>
      </c>
      <c r="B18" s="64">
        <v>45216</v>
      </c>
      <c r="C18" s="64"/>
    </row>
    <row r="19" spans="1:3">
      <c r="A19" s="61" t="s">
        <v>159</v>
      </c>
      <c r="B19" s="64">
        <v>45200</v>
      </c>
      <c r="C19" s="64"/>
    </row>
    <row r="20" spans="1:3">
      <c r="A20" s="61" t="s">
        <v>160</v>
      </c>
      <c r="B20" s="62" t="s">
        <v>170</v>
      </c>
      <c r="C20" s="62"/>
    </row>
    <row r="21" spans="1:3">
      <c r="A21" s="61" t="s">
        <v>558</v>
      </c>
      <c r="B21" s="62" t="s">
        <v>83</v>
      </c>
      <c r="C21" s="62"/>
    </row>
    <row r="23" spans="1:3">
      <c r="A23" s="23" t="str">
        <f>HYPERLINK("#'Factor List'!A1", "Back to Factor List")</f>
        <v>Back to Factor List</v>
      </c>
      <c r="B23" s="23" t="str">
        <f>HYPERLINK("#'Assumptions'!A1", "Assumptions")</f>
        <v>Assumptions</v>
      </c>
    </row>
    <row r="26" spans="1:3" ht="26.1">
      <c r="A26" s="40" t="s">
        <v>559</v>
      </c>
      <c r="B26" s="41" t="s">
        <v>560</v>
      </c>
      <c r="C26" s="41" t="s">
        <v>561</v>
      </c>
    </row>
    <row r="27" spans="1:3">
      <c r="A27" s="42">
        <v>20</v>
      </c>
      <c r="B27" s="43">
        <v>7.0000000000000001E-3</v>
      </c>
      <c r="C27" s="43">
        <v>7.0000000000000001E-3</v>
      </c>
    </row>
    <row r="28" spans="1:3">
      <c r="A28" s="42">
        <v>21</v>
      </c>
      <c r="B28" s="43">
        <v>7.0000000000000001E-3</v>
      </c>
      <c r="C28" s="43">
        <v>7.0000000000000001E-3</v>
      </c>
    </row>
    <row r="29" spans="1:3">
      <c r="A29" s="42">
        <v>22</v>
      </c>
      <c r="B29" s="43">
        <v>8.0000000000000002E-3</v>
      </c>
      <c r="C29" s="43">
        <v>8.0000000000000002E-3</v>
      </c>
    </row>
    <row r="30" spans="1:3">
      <c r="A30" s="42">
        <v>23</v>
      </c>
      <c r="B30" s="43">
        <v>8.0000000000000002E-3</v>
      </c>
      <c r="C30" s="43">
        <v>8.0000000000000002E-3</v>
      </c>
    </row>
    <row r="31" spans="1:3">
      <c r="A31" s="42">
        <v>24</v>
      </c>
      <c r="B31" s="43">
        <v>8.9999999999999993E-3</v>
      </c>
      <c r="C31" s="43">
        <v>8.9999999999999993E-3</v>
      </c>
    </row>
    <row r="32" spans="1:3">
      <c r="A32" s="42">
        <v>25</v>
      </c>
      <c r="B32" s="43">
        <v>0.01</v>
      </c>
      <c r="C32" s="43">
        <v>0.01</v>
      </c>
    </row>
    <row r="33" spans="1:3">
      <c r="A33" s="42">
        <v>26</v>
      </c>
      <c r="B33" s="43">
        <v>0.01</v>
      </c>
      <c r="C33" s="43">
        <v>0.01</v>
      </c>
    </row>
    <row r="34" spans="1:3">
      <c r="A34" s="42">
        <v>27</v>
      </c>
      <c r="B34" s="43">
        <v>0.01</v>
      </c>
      <c r="C34" s="43">
        <v>0.01</v>
      </c>
    </row>
    <row r="35" spans="1:3">
      <c r="A35" s="42">
        <v>28</v>
      </c>
      <c r="B35" s="43">
        <v>1.0999999999999999E-2</v>
      </c>
      <c r="C35" s="43">
        <v>1.0999999999999999E-2</v>
      </c>
    </row>
    <row r="36" spans="1:3">
      <c r="A36" s="42">
        <v>29</v>
      </c>
      <c r="B36" s="43">
        <v>1.0999999999999999E-2</v>
      </c>
      <c r="C36" s="43">
        <v>1.0999999999999999E-2</v>
      </c>
    </row>
    <row r="37" spans="1:3">
      <c r="A37" s="42">
        <v>30</v>
      </c>
      <c r="B37" s="43">
        <v>1.0999999999999999E-2</v>
      </c>
      <c r="C37" s="43">
        <v>1.0999999999999999E-2</v>
      </c>
    </row>
    <row r="38" spans="1:3">
      <c r="A38" s="42">
        <v>31</v>
      </c>
      <c r="B38" s="43">
        <v>1.0999999999999999E-2</v>
      </c>
      <c r="C38" s="43">
        <v>1.0999999999999999E-2</v>
      </c>
    </row>
    <row r="39" spans="1:3">
      <c r="A39" s="42">
        <v>32</v>
      </c>
      <c r="B39" s="43">
        <v>1.2E-2</v>
      </c>
      <c r="C39" s="43">
        <v>1.2E-2</v>
      </c>
    </row>
    <row r="40" spans="1:3">
      <c r="A40" s="42">
        <v>33</v>
      </c>
      <c r="B40" s="43">
        <v>1.2E-2</v>
      </c>
      <c r="C40" s="43">
        <v>1.2E-2</v>
      </c>
    </row>
    <row r="41" spans="1:3">
      <c r="A41" s="42">
        <v>34</v>
      </c>
      <c r="B41" s="43">
        <v>1.2E-2</v>
      </c>
      <c r="C41" s="43">
        <v>1.2E-2</v>
      </c>
    </row>
    <row r="42" spans="1:3">
      <c r="A42" s="42">
        <v>35</v>
      </c>
      <c r="B42" s="43">
        <v>1.2E-2</v>
      </c>
      <c r="C42" s="43">
        <v>1.2E-2</v>
      </c>
    </row>
    <row r="43" spans="1:3">
      <c r="A43" s="42">
        <v>36</v>
      </c>
      <c r="B43" s="43">
        <v>1.2999999999999999E-2</v>
      </c>
      <c r="C43" s="43">
        <v>1.2999999999999999E-2</v>
      </c>
    </row>
    <row r="44" spans="1:3">
      <c r="A44" s="42">
        <v>37</v>
      </c>
      <c r="B44" s="43">
        <v>1.2999999999999999E-2</v>
      </c>
      <c r="C44" s="43">
        <v>1.2999999999999999E-2</v>
      </c>
    </row>
    <row r="45" spans="1:3">
      <c r="A45" s="42">
        <v>38</v>
      </c>
      <c r="B45" s="43">
        <v>1.2999999999999999E-2</v>
      </c>
      <c r="C45" s="43">
        <v>1.2999999999999999E-2</v>
      </c>
    </row>
    <row r="46" spans="1:3">
      <c r="A46" s="42">
        <v>39</v>
      </c>
      <c r="B46" s="43">
        <v>1.2999999999999999E-2</v>
      </c>
      <c r="C46" s="43">
        <v>1.2999999999999999E-2</v>
      </c>
    </row>
    <row r="47" spans="1:3">
      <c r="A47" s="42">
        <v>40</v>
      </c>
      <c r="B47" s="43">
        <v>1.2999999999999999E-2</v>
      </c>
      <c r="C47" s="43">
        <v>1.2999999999999999E-2</v>
      </c>
    </row>
    <row r="48" spans="1:3">
      <c r="A48" s="42">
        <v>41</v>
      </c>
      <c r="B48" s="43">
        <v>1.2999999999999999E-2</v>
      </c>
      <c r="C48" s="43">
        <v>1.2999999999999999E-2</v>
      </c>
    </row>
    <row r="49" spans="1:3">
      <c r="A49" s="42">
        <v>42</v>
      </c>
      <c r="B49" s="43">
        <v>1.2999999999999999E-2</v>
      </c>
      <c r="C49" s="43">
        <v>1.2999999999999999E-2</v>
      </c>
    </row>
    <row r="50" spans="1:3">
      <c r="A50" s="42">
        <v>43</v>
      </c>
      <c r="B50" s="43">
        <v>1.4E-2</v>
      </c>
      <c r="C50" s="43">
        <v>1.4E-2</v>
      </c>
    </row>
    <row r="51" spans="1:3">
      <c r="A51" s="42">
        <v>44</v>
      </c>
      <c r="B51" s="43">
        <v>1.4E-2</v>
      </c>
      <c r="C51" s="43">
        <v>1.4E-2</v>
      </c>
    </row>
    <row r="52" spans="1:3">
      <c r="A52" s="42">
        <v>45</v>
      </c>
      <c r="B52" s="43">
        <v>1.4E-2</v>
      </c>
      <c r="C52" s="43">
        <v>1.4E-2</v>
      </c>
    </row>
    <row r="53" spans="1:3">
      <c r="A53" s="42">
        <v>46</v>
      </c>
      <c r="B53" s="43">
        <v>1.4E-2</v>
      </c>
      <c r="C53" s="43">
        <v>1.4E-2</v>
      </c>
    </row>
    <row r="54" spans="1:3">
      <c r="A54" s="42">
        <v>47</v>
      </c>
      <c r="B54" s="43">
        <v>1.4999999999999999E-2</v>
      </c>
      <c r="C54" s="43">
        <v>1.4999999999999999E-2</v>
      </c>
    </row>
    <row r="55" spans="1:3">
      <c r="A55" s="42">
        <v>48</v>
      </c>
      <c r="B55" s="43">
        <v>1.4999999999999999E-2</v>
      </c>
      <c r="C55" s="43">
        <v>1.4999999999999999E-2</v>
      </c>
    </row>
    <row r="56" spans="1:3">
      <c r="A56" s="42">
        <v>49</v>
      </c>
      <c r="B56" s="43">
        <v>1.6E-2</v>
      </c>
      <c r="C56" s="43">
        <v>1.6E-2</v>
      </c>
    </row>
    <row r="57" spans="1:3">
      <c r="A57" s="42">
        <v>50</v>
      </c>
      <c r="B57" s="43">
        <v>1.6E-2</v>
      </c>
      <c r="C57" s="43">
        <v>1.6E-2</v>
      </c>
    </row>
    <row r="58" spans="1:3">
      <c r="A58" s="42">
        <v>51</v>
      </c>
      <c r="B58" s="43">
        <v>1.6E-2</v>
      </c>
      <c r="C58" s="43">
        <v>1.6E-2</v>
      </c>
    </row>
    <row r="59" spans="1:3">
      <c r="A59" s="42">
        <v>52</v>
      </c>
      <c r="B59" s="43">
        <v>1.7000000000000001E-2</v>
      </c>
      <c r="C59" s="43">
        <v>1.7000000000000001E-2</v>
      </c>
    </row>
    <row r="60" spans="1:3">
      <c r="A60" s="42">
        <v>53</v>
      </c>
      <c r="B60" s="43">
        <v>1.7000000000000001E-2</v>
      </c>
      <c r="C60" s="43">
        <v>1.7000000000000001E-2</v>
      </c>
    </row>
    <row r="61" spans="1:3">
      <c r="A61" s="42">
        <v>54</v>
      </c>
      <c r="B61" s="43">
        <v>1.7000000000000001E-2</v>
      </c>
      <c r="C61" s="43">
        <v>1.7000000000000001E-2</v>
      </c>
    </row>
    <row r="62" spans="1:3">
      <c r="A62" s="42">
        <v>55</v>
      </c>
      <c r="B62" s="43">
        <v>1.7000000000000001E-2</v>
      </c>
      <c r="C62" s="43">
        <v>1.7000000000000001E-2</v>
      </c>
    </row>
    <row r="63" spans="1:3">
      <c r="A63" s="42">
        <v>56</v>
      </c>
      <c r="B63" s="43">
        <v>1.7999999999999999E-2</v>
      </c>
      <c r="C63" s="43">
        <v>1.7999999999999999E-2</v>
      </c>
    </row>
    <row r="64" spans="1:3">
      <c r="A64" s="42">
        <v>57</v>
      </c>
      <c r="B64" s="43">
        <v>1.7999999999999999E-2</v>
      </c>
      <c r="C64" s="43">
        <v>1.7999999999999999E-2</v>
      </c>
    </row>
    <row r="65" spans="1:3">
      <c r="A65" s="42">
        <v>58</v>
      </c>
      <c r="B65" s="43">
        <v>1.7999999999999999E-2</v>
      </c>
      <c r="C65" s="43">
        <v>1.7999999999999999E-2</v>
      </c>
    </row>
    <row r="66" spans="1:3">
      <c r="A66" s="42">
        <v>59</v>
      </c>
      <c r="B66" s="43">
        <v>1.9E-2</v>
      </c>
      <c r="C66" s="43">
        <v>1.9E-2</v>
      </c>
    </row>
    <row r="67" spans="1:3">
      <c r="A67" s="42">
        <v>60</v>
      </c>
      <c r="B67" s="43">
        <v>1.9E-2</v>
      </c>
      <c r="C67" s="43">
        <v>1.9E-2</v>
      </c>
    </row>
    <row r="68" spans="1:3">
      <c r="A68" s="42">
        <v>61</v>
      </c>
      <c r="B68" s="43">
        <v>0.02</v>
      </c>
      <c r="C68" s="43">
        <v>0.02</v>
      </c>
    </row>
    <row r="69" spans="1:3">
      <c r="A69" s="42">
        <v>62</v>
      </c>
      <c r="B69" s="43">
        <v>0.02</v>
      </c>
      <c r="C69" s="43">
        <v>0.02</v>
      </c>
    </row>
    <row r="70" spans="1:3">
      <c r="A70" s="42">
        <v>63</v>
      </c>
      <c r="B70" s="43">
        <v>2.1000000000000001E-2</v>
      </c>
      <c r="C70" s="43">
        <v>2.1000000000000001E-2</v>
      </c>
    </row>
    <row r="71" spans="1:3">
      <c r="A71" s="42">
        <v>64</v>
      </c>
      <c r="B71" s="43">
        <v>2.1999999999999999E-2</v>
      </c>
      <c r="C71" s="43">
        <v>2.1999999999999999E-2</v>
      </c>
    </row>
    <row r="72" spans="1:3">
      <c r="A72" s="44">
        <v>65</v>
      </c>
      <c r="B72" s="43">
        <v>2.1999999999999999E-2</v>
      </c>
      <c r="C72" s="43">
        <v>2.1999999999999999E-2</v>
      </c>
    </row>
    <row r="73" spans="1:3">
      <c r="A73" s="44">
        <v>66</v>
      </c>
      <c r="B73" s="45" t="s">
        <v>562</v>
      </c>
      <c r="C73" s="45" t="s">
        <v>562</v>
      </c>
    </row>
    <row r="74" spans="1:3">
      <c r="A74" s="44">
        <v>67</v>
      </c>
      <c r="B74" s="45" t="s">
        <v>562</v>
      </c>
      <c r="C74" s="45" t="s">
        <v>562</v>
      </c>
    </row>
  </sheetData>
  <sheetProtection algorithmName="SHA-512" hashValue="DEEFxoobnNFyAIjCA7T/2qt8qDJZ51EnluORWplN3UyTwJFRfbyfNhFKPW7FaUqYMayze94wYE1Zq2PWOwMlxg==" saltValue="VGxRK/UeOJtGGM/ZR5Z6sg==" spinCount="100000" sheet="1" objects="1" scenarios="1"/>
  <conditionalFormatting sqref="A6:A21">
    <cfRule type="expression" dxfId="1445" priority="5" stopIfTrue="1">
      <formula>MOD(ROW(),2)=0</formula>
    </cfRule>
    <cfRule type="expression" dxfId="1444" priority="6" stopIfTrue="1">
      <formula>MOD(ROW(),2)&lt;&gt;0</formula>
    </cfRule>
  </conditionalFormatting>
  <conditionalFormatting sqref="B6:C21">
    <cfRule type="expression" dxfId="1443" priority="7" stopIfTrue="1">
      <formula>MOD(ROW(),2)=0</formula>
    </cfRule>
    <cfRule type="expression" dxfId="1442" priority="8" stopIfTrue="1">
      <formula>MOD(ROW(),2)&lt;&gt;0</formula>
    </cfRule>
  </conditionalFormatting>
  <conditionalFormatting sqref="A26:A74">
    <cfRule type="expression" dxfId="1441" priority="3" stopIfTrue="1">
      <formula>MOD(ROW(),2)=0</formula>
    </cfRule>
    <cfRule type="expression" dxfId="1440" priority="4" stopIfTrue="1">
      <formula>MOD(ROW(),2)&lt;&gt;0</formula>
    </cfRule>
  </conditionalFormatting>
  <conditionalFormatting sqref="B27:C74">
    <cfRule type="expression" dxfId="1439" priority="1" stopIfTrue="1">
      <formula>MOD(ROW(),2)=0</formula>
    </cfRule>
    <cfRule type="expression" dxfId="1438" priority="2" stopIfTrue="1">
      <formula>MOD(ROW(),2)&lt;&gt;0</formula>
    </cfRule>
  </conditionalFormatting>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00998-26FF-4AF7-9D34-A0B6DF69F3EA}">
  <sheetPr codeName="Sheet9"/>
  <dimension ref="A1:E66"/>
  <sheetViews>
    <sheetView showGridLines="0" workbookViewId="0">
      <selection activeCell="A6" sqref="A6"/>
    </sheetView>
  </sheetViews>
  <sheetFormatPr defaultColWidth="8.7109375" defaultRowHeight="12.6"/>
  <cols>
    <col min="1" max="1" width="31.5703125" style="67" customWidth="1"/>
    <col min="2" max="5" width="22.5703125" style="67" customWidth="1"/>
    <col min="6" max="16384" width="8.7109375" style="67"/>
  </cols>
  <sheetData>
    <row r="1" spans="1:5" s="1" customFormat="1" ht="20.100000000000001">
      <c r="A1" s="2" t="s">
        <v>0</v>
      </c>
    </row>
    <row r="2" spans="1:5" s="1" customFormat="1" ht="15.6">
      <c r="A2" s="30" t="s">
        <v>1</v>
      </c>
      <c r="B2" s="3" t="str">
        <f>wb_title</f>
        <v>TPS_S - Consolidated Factor Spreadsheet</v>
      </c>
    </row>
    <row r="3" spans="1:5" s="1" customFormat="1" ht="15.6">
      <c r="A3" s="30" t="s">
        <v>2</v>
      </c>
      <c r="B3" s="3" t="str">
        <f>TABLE_FACTOR_TYPE_1 &amp; " - x-" &amp; TABLE_SERIES_NUMBER_1</f>
        <v>CETV - x-202</v>
      </c>
    </row>
    <row r="4" spans="1:5" customFormat="1"/>
    <row r="5" spans="1:5" customFormat="1"/>
    <row r="6" spans="1:5" customFormat="1">
      <c r="A6" s="61" t="s">
        <v>552</v>
      </c>
      <c r="B6" s="62" t="s">
        <v>553</v>
      </c>
      <c r="C6" s="62"/>
      <c r="D6" s="62"/>
      <c r="E6" s="62"/>
    </row>
    <row r="7" spans="1:5" customFormat="1">
      <c r="A7" s="61" t="s">
        <v>554</v>
      </c>
      <c r="B7" s="62" t="s">
        <v>162</v>
      </c>
      <c r="C7" s="62"/>
      <c r="D7" s="62"/>
      <c r="E7" s="62"/>
    </row>
    <row r="8" spans="1:5" customFormat="1">
      <c r="A8" s="61" t="s">
        <v>149</v>
      </c>
      <c r="B8" s="62" t="s">
        <v>171</v>
      </c>
      <c r="C8" s="62"/>
      <c r="D8" s="62"/>
      <c r="E8" s="62"/>
    </row>
    <row r="9" spans="1:5" customFormat="1">
      <c r="A9" s="61" t="s">
        <v>150</v>
      </c>
      <c r="B9" s="62" t="s">
        <v>172</v>
      </c>
      <c r="C9" s="62"/>
      <c r="D9" s="62"/>
      <c r="E9" s="62"/>
    </row>
    <row r="10" spans="1:5" customFormat="1">
      <c r="A10" s="61" t="s">
        <v>6</v>
      </c>
      <c r="B10" s="62" t="s">
        <v>173</v>
      </c>
      <c r="C10" s="62"/>
      <c r="D10" s="62"/>
      <c r="E10" s="62"/>
    </row>
    <row r="11" spans="1:5" customFormat="1">
      <c r="A11" s="61" t="s">
        <v>151</v>
      </c>
      <c r="B11" s="62" t="s">
        <v>174</v>
      </c>
      <c r="C11" s="62"/>
      <c r="D11" s="62"/>
      <c r="E11" s="62"/>
    </row>
    <row r="12" spans="1:5" customFormat="1">
      <c r="A12" s="61" t="s">
        <v>152</v>
      </c>
      <c r="B12" s="62" t="s">
        <v>175</v>
      </c>
      <c r="C12" s="62"/>
      <c r="D12" s="62"/>
      <c r="E12" s="62"/>
    </row>
    <row r="13" spans="1:5" customFormat="1">
      <c r="A13" s="61" t="s">
        <v>555</v>
      </c>
      <c r="B13" s="62" t="s">
        <v>176</v>
      </c>
      <c r="C13" s="62"/>
      <c r="D13" s="62"/>
      <c r="E13" s="62"/>
    </row>
    <row r="14" spans="1:5" customFormat="1">
      <c r="A14" s="61" t="s">
        <v>154</v>
      </c>
      <c r="B14" s="62">
        <v>202</v>
      </c>
      <c r="C14" s="62"/>
      <c r="D14" s="62"/>
      <c r="E14" s="62"/>
    </row>
    <row r="15" spans="1:5" customFormat="1">
      <c r="A15" s="61" t="s">
        <v>556</v>
      </c>
      <c r="B15" s="62" t="s">
        <v>177</v>
      </c>
      <c r="C15" s="62"/>
      <c r="D15" s="62"/>
      <c r="E15" s="62"/>
    </row>
    <row r="16" spans="1:5" customFormat="1">
      <c r="A16" s="61" t="s">
        <v>156</v>
      </c>
      <c r="B16" s="62" t="s">
        <v>178</v>
      </c>
      <c r="C16" s="62"/>
      <c r="D16" s="62"/>
      <c r="E16" s="62"/>
    </row>
    <row r="17" spans="1:5" customFormat="1">
      <c r="A17" s="63" t="s">
        <v>557</v>
      </c>
      <c r="B17" s="62"/>
      <c r="C17" s="62"/>
      <c r="D17" s="62"/>
      <c r="E17" s="62"/>
    </row>
    <row r="18" spans="1:5" customFormat="1">
      <c r="A18" s="61" t="s">
        <v>158</v>
      </c>
      <c r="B18" s="64">
        <v>46171</v>
      </c>
      <c r="C18" s="64"/>
      <c r="D18" s="64"/>
      <c r="E18" s="64"/>
    </row>
    <row r="19" spans="1:5" customFormat="1">
      <c r="A19" s="61" t="s">
        <v>159</v>
      </c>
      <c r="B19" s="64">
        <v>46161</v>
      </c>
      <c r="C19" s="64"/>
      <c r="D19" s="64"/>
      <c r="E19" s="64"/>
    </row>
    <row r="20" spans="1:5" customFormat="1">
      <c r="A20" s="61" t="s">
        <v>160</v>
      </c>
      <c r="B20" s="62" t="s">
        <v>170</v>
      </c>
      <c r="C20" s="62"/>
      <c r="D20" s="62"/>
      <c r="E20" s="62"/>
    </row>
    <row r="21" spans="1:5" customFormat="1">
      <c r="A21" s="61" t="s">
        <v>558</v>
      </c>
      <c r="B21" s="62" t="s">
        <v>82</v>
      </c>
      <c r="C21" s="62"/>
      <c r="D21" s="62"/>
      <c r="E21" s="62"/>
    </row>
    <row r="22" spans="1:5" customFormat="1"/>
    <row r="23" spans="1:5" customFormat="1">
      <c r="A23" s="23" t="str">
        <f>HYPERLINK("#'Factor List'!A1", "Back to Factor List")</f>
        <v>Back to Factor List</v>
      </c>
      <c r="B23" s="23" t="str">
        <f>HYPERLINK("#'Assumptions'!A1", "Assumptions")</f>
        <v>Assumptions</v>
      </c>
    </row>
    <row r="24" spans="1:5" customFormat="1"/>
    <row r="26" spans="1:5" ht="26.1">
      <c r="A26" s="66" t="s">
        <v>559</v>
      </c>
      <c r="B26" s="66" t="s">
        <v>563</v>
      </c>
      <c r="C26" s="66" t="s">
        <v>564</v>
      </c>
      <c r="D26" s="66" t="s">
        <v>565</v>
      </c>
      <c r="E26" s="66" t="s">
        <v>566</v>
      </c>
    </row>
    <row r="27" spans="1:5">
      <c r="A27" s="68">
        <v>20</v>
      </c>
      <c r="B27" s="69">
        <v>10.29</v>
      </c>
      <c r="C27" s="69">
        <v>0.46</v>
      </c>
      <c r="D27" s="69">
        <v>1.02</v>
      </c>
      <c r="E27" s="69">
        <v>0</v>
      </c>
    </row>
    <row r="28" spans="1:5">
      <c r="A28" s="68">
        <v>21</v>
      </c>
      <c r="B28" s="69">
        <v>10.48</v>
      </c>
      <c r="C28" s="69">
        <v>0.47</v>
      </c>
      <c r="D28" s="69">
        <v>1.04</v>
      </c>
      <c r="E28" s="69">
        <v>0</v>
      </c>
    </row>
    <row r="29" spans="1:5">
      <c r="A29" s="68">
        <v>22</v>
      </c>
      <c r="B29" s="69">
        <v>10.67</v>
      </c>
      <c r="C29" s="69">
        <v>0.48</v>
      </c>
      <c r="D29" s="69">
        <v>1.05</v>
      </c>
      <c r="E29" s="69">
        <v>0</v>
      </c>
    </row>
    <row r="30" spans="1:5">
      <c r="A30" s="68">
        <v>23</v>
      </c>
      <c r="B30" s="69">
        <v>10.87</v>
      </c>
      <c r="C30" s="69">
        <v>0.49</v>
      </c>
      <c r="D30" s="69">
        <v>1.07</v>
      </c>
      <c r="E30" s="69">
        <v>0</v>
      </c>
    </row>
    <row r="31" spans="1:5">
      <c r="A31" s="68">
        <v>24</v>
      </c>
      <c r="B31" s="69">
        <v>11.07</v>
      </c>
      <c r="C31" s="69">
        <v>0.5</v>
      </c>
      <c r="D31" s="69">
        <v>1.0900000000000001</v>
      </c>
      <c r="E31" s="69">
        <v>0</v>
      </c>
    </row>
    <row r="32" spans="1:5">
      <c r="A32" s="68">
        <v>25</v>
      </c>
      <c r="B32" s="69">
        <v>11.27</v>
      </c>
      <c r="C32" s="69">
        <v>0.51</v>
      </c>
      <c r="D32" s="69">
        <v>1.1100000000000001</v>
      </c>
      <c r="E32" s="69">
        <v>0</v>
      </c>
    </row>
    <row r="33" spans="1:5">
      <c r="A33" s="68">
        <v>26</v>
      </c>
      <c r="B33" s="69">
        <v>11.48</v>
      </c>
      <c r="C33" s="69">
        <v>0.52</v>
      </c>
      <c r="D33" s="69">
        <v>1.1299999999999999</v>
      </c>
      <c r="E33" s="69">
        <v>0</v>
      </c>
    </row>
    <row r="34" spans="1:5">
      <c r="A34" s="68">
        <v>27</v>
      </c>
      <c r="B34" s="69">
        <v>11.69</v>
      </c>
      <c r="C34" s="69">
        <v>0.53</v>
      </c>
      <c r="D34" s="69">
        <v>1.1399999999999999</v>
      </c>
      <c r="E34" s="69">
        <v>0</v>
      </c>
    </row>
    <row r="35" spans="1:5">
      <c r="A35" s="68">
        <v>28</v>
      </c>
      <c r="B35" s="69">
        <v>11.9</v>
      </c>
      <c r="C35" s="69">
        <v>0.54</v>
      </c>
      <c r="D35" s="69">
        <v>1.1599999999999999</v>
      </c>
      <c r="E35" s="69">
        <v>0</v>
      </c>
    </row>
    <row r="36" spans="1:5">
      <c r="A36" s="68">
        <v>29</v>
      </c>
      <c r="B36" s="69">
        <v>12.12</v>
      </c>
      <c r="C36" s="69">
        <v>0.55000000000000004</v>
      </c>
      <c r="D36" s="69">
        <v>1.18</v>
      </c>
      <c r="E36" s="69">
        <v>0</v>
      </c>
    </row>
    <row r="37" spans="1:5">
      <c r="A37" s="68">
        <v>30</v>
      </c>
      <c r="B37" s="69">
        <v>12.35</v>
      </c>
      <c r="C37" s="69">
        <v>0.56000000000000005</v>
      </c>
      <c r="D37" s="69">
        <v>1.2</v>
      </c>
      <c r="E37" s="69">
        <v>0</v>
      </c>
    </row>
    <row r="38" spans="1:5">
      <c r="A38" s="68">
        <v>31</v>
      </c>
      <c r="B38" s="69">
        <v>12.57</v>
      </c>
      <c r="C38" s="69">
        <v>0.56999999999999995</v>
      </c>
      <c r="D38" s="69">
        <v>1.22</v>
      </c>
      <c r="E38" s="69">
        <v>0</v>
      </c>
    </row>
    <row r="39" spans="1:5">
      <c r="A39" s="68">
        <v>32</v>
      </c>
      <c r="B39" s="69">
        <v>12.8</v>
      </c>
      <c r="C39" s="69">
        <v>0.57999999999999996</v>
      </c>
      <c r="D39" s="69">
        <v>1.24</v>
      </c>
      <c r="E39" s="69">
        <v>0</v>
      </c>
    </row>
    <row r="40" spans="1:5">
      <c r="A40" s="68">
        <v>33</v>
      </c>
      <c r="B40" s="69">
        <v>13.04</v>
      </c>
      <c r="C40" s="69">
        <v>0.59</v>
      </c>
      <c r="D40" s="69">
        <v>1.26</v>
      </c>
      <c r="E40" s="69">
        <v>0</v>
      </c>
    </row>
    <row r="41" spans="1:5">
      <c r="A41" s="68">
        <v>34</v>
      </c>
      <c r="B41" s="69">
        <v>13.28</v>
      </c>
      <c r="C41" s="69">
        <v>0.6</v>
      </c>
      <c r="D41" s="69">
        <v>1.28</v>
      </c>
      <c r="E41" s="69">
        <v>0</v>
      </c>
    </row>
    <row r="42" spans="1:5">
      <c r="A42" s="68">
        <v>35</v>
      </c>
      <c r="B42" s="69">
        <v>13.52</v>
      </c>
      <c r="C42" s="69">
        <v>0.62</v>
      </c>
      <c r="D42" s="69">
        <v>1.3</v>
      </c>
      <c r="E42" s="69">
        <v>0</v>
      </c>
    </row>
    <row r="43" spans="1:5">
      <c r="A43" s="68">
        <v>36</v>
      </c>
      <c r="B43" s="69">
        <v>13.77</v>
      </c>
      <c r="C43" s="69">
        <v>0.63</v>
      </c>
      <c r="D43" s="69">
        <v>1.32</v>
      </c>
      <c r="E43" s="69">
        <v>0</v>
      </c>
    </row>
    <row r="44" spans="1:5">
      <c r="A44" s="68">
        <v>37</v>
      </c>
      <c r="B44" s="69">
        <v>14.02</v>
      </c>
      <c r="C44" s="69">
        <v>0.64</v>
      </c>
      <c r="D44" s="69">
        <v>1.34</v>
      </c>
      <c r="E44" s="69">
        <v>0</v>
      </c>
    </row>
    <row r="45" spans="1:5">
      <c r="A45" s="68">
        <v>38</v>
      </c>
      <c r="B45" s="69">
        <v>14.28</v>
      </c>
      <c r="C45" s="69">
        <v>0.65</v>
      </c>
      <c r="D45" s="69">
        <v>1.37</v>
      </c>
      <c r="E45" s="69">
        <v>0</v>
      </c>
    </row>
    <row r="46" spans="1:5">
      <c r="A46" s="68">
        <v>39</v>
      </c>
      <c r="B46" s="69">
        <v>14.55</v>
      </c>
      <c r="C46" s="69">
        <v>0.67</v>
      </c>
      <c r="D46" s="69">
        <v>1.39</v>
      </c>
      <c r="E46" s="69">
        <v>0</v>
      </c>
    </row>
    <row r="47" spans="1:5">
      <c r="A47" s="68">
        <v>40</v>
      </c>
      <c r="B47" s="69">
        <v>14.81</v>
      </c>
      <c r="C47" s="69">
        <v>0.68</v>
      </c>
      <c r="D47" s="69">
        <v>1.41</v>
      </c>
      <c r="E47" s="69">
        <v>0</v>
      </c>
    </row>
    <row r="48" spans="1:5">
      <c r="A48" s="68">
        <v>41</v>
      </c>
      <c r="B48" s="69">
        <v>15.09</v>
      </c>
      <c r="C48" s="69">
        <v>0.69</v>
      </c>
      <c r="D48" s="69">
        <v>1.43</v>
      </c>
      <c r="E48" s="69">
        <v>0</v>
      </c>
    </row>
    <row r="49" spans="1:5">
      <c r="A49" s="68">
        <v>42</v>
      </c>
      <c r="B49" s="69">
        <v>15.37</v>
      </c>
      <c r="C49" s="69">
        <v>0.71</v>
      </c>
      <c r="D49" s="69">
        <v>1.45</v>
      </c>
      <c r="E49" s="69">
        <v>0</v>
      </c>
    </row>
    <row r="50" spans="1:5">
      <c r="A50" s="68">
        <v>43</v>
      </c>
      <c r="B50" s="69">
        <v>15.65</v>
      </c>
      <c r="C50" s="69">
        <v>0.72</v>
      </c>
      <c r="D50" s="69">
        <v>1.47</v>
      </c>
      <c r="E50" s="69">
        <v>0</v>
      </c>
    </row>
    <row r="51" spans="1:5">
      <c r="A51" s="68">
        <v>44</v>
      </c>
      <c r="B51" s="69">
        <v>15.95</v>
      </c>
      <c r="C51" s="69">
        <v>0.74</v>
      </c>
      <c r="D51" s="69">
        <v>1.49</v>
      </c>
      <c r="E51" s="69">
        <v>0</v>
      </c>
    </row>
    <row r="52" spans="1:5">
      <c r="A52" s="68">
        <v>45</v>
      </c>
      <c r="B52" s="69">
        <v>16.239999999999998</v>
      </c>
      <c r="C52" s="69">
        <v>0.75</v>
      </c>
      <c r="D52" s="69">
        <v>1.51</v>
      </c>
      <c r="E52" s="69">
        <v>0</v>
      </c>
    </row>
    <row r="53" spans="1:5">
      <c r="A53" s="68">
        <v>46</v>
      </c>
      <c r="B53" s="69">
        <v>16.55</v>
      </c>
      <c r="C53" s="69">
        <v>0.77</v>
      </c>
      <c r="D53" s="69">
        <v>1.53</v>
      </c>
      <c r="E53" s="69">
        <v>0</v>
      </c>
    </row>
    <row r="54" spans="1:5">
      <c r="A54" s="68">
        <v>47</v>
      </c>
      <c r="B54" s="69">
        <v>16.86</v>
      </c>
      <c r="C54" s="69">
        <v>0.78</v>
      </c>
      <c r="D54" s="69">
        <v>1.54</v>
      </c>
      <c r="E54" s="69">
        <v>0</v>
      </c>
    </row>
    <row r="55" spans="1:5">
      <c r="A55" s="68">
        <v>48</v>
      </c>
      <c r="B55" s="69">
        <v>17.18</v>
      </c>
      <c r="C55" s="69">
        <v>0.8</v>
      </c>
      <c r="D55" s="69">
        <v>1.56</v>
      </c>
      <c r="E55" s="69">
        <v>0</v>
      </c>
    </row>
    <row r="56" spans="1:5">
      <c r="A56" s="68">
        <v>49</v>
      </c>
      <c r="B56" s="69">
        <v>17.510000000000002</v>
      </c>
      <c r="C56" s="69">
        <v>0.81</v>
      </c>
      <c r="D56" s="69">
        <v>1.58</v>
      </c>
      <c r="E56" s="69">
        <v>0</v>
      </c>
    </row>
    <row r="57" spans="1:5">
      <c r="A57" s="68">
        <v>50</v>
      </c>
      <c r="B57" s="69">
        <v>17.84</v>
      </c>
      <c r="C57" s="69">
        <v>0.83</v>
      </c>
      <c r="D57" s="69">
        <v>1.59</v>
      </c>
      <c r="E57" s="69">
        <v>0</v>
      </c>
    </row>
    <row r="58" spans="1:5">
      <c r="A58" s="68">
        <v>51</v>
      </c>
      <c r="B58" s="69">
        <v>18.190000000000001</v>
      </c>
      <c r="C58" s="69">
        <v>0.85</v>
      </c>
      <c r="D58" s="69">
        <v>1.61</v>
      </c>
      <c r="E58" s="69">
        <v>0</v>
      </c>
    </row>
    <row r="59" spans="1:5">
      <c r="A59" s="68">
        <v>52</v>
      </c>
      <c r="B59" s="69">
        <v>18.54</v>
      </c>
      <c r="C59" s="69">
        <v>0.86</v>
      </c>
      <c r="D59" s="69">
        <v>1.62</v>
      </c>
      <c r="E59" s="69">
        <v>0</v>
      </c>
    </row>
    <row r="60" spans="1:5">
      <c r="A60" s="68">
        <v>53</v>
      </c>
      <c r="B60" s="69">
        <v>18.899999999999999</v>
      </c>
      <c r="C60" s="69">
        <v>0.88</v>
      </c>
      <c r="D60" s="69">
        <v>1.63</v>
      </c>
      <c r="E60" s="69">
        <v>0</v>
      </c>
    </row>
    <row r="61" spans="1:5">
      <c r="A61" s="68">
        <v>54</v>
      </c>
      <c r="B61" s="69">
        <v>19.27</v>
      </c>
      <c r="C61" s="69">
        <v>0.9</v>
      </c>
      <c r="D61" s="69">
        <v>1.64</v>
      </c>
      <c r="E61" s="69">
        <v>0</v>
      </c>
    </row>
    <row r="62" spans="1:5">
      <c r="A62" s="68">
        <v>55</v>
      </c>
      <c r="B62" s="69">
        <v>19.66</v>
      </c>
      <c r="C62" s="69">
        <v>0.91</v>
      </c>
      <c r="D62" s="69">
        <v>1.65</v>
      </c>
      <c r="E62" s="69">
        <v>0</v>
      </c>
    </row>
    <row r="63" spans="1:5">
      <c r="A63" s="68">
        <v>56</v>
      </c>
      <c r="B63" s="69">
        <v>20.05</v>
      </c>
      <c r="C63" s="69">
        <v>0.93</v>
      </c>
      <c r="D63" s="69">
        <v>1.66</v>
      </c>
      <c r="E63" s="69">
        <v>0</v>
      </c>
    </row>
    <row r="64" spans="1:5">
      <c r="A64" s="68">
        <v>57</v>
      </c>
      <c r="B64" s="69">
        <v>20.46</v>
      </c>
      <c r="C64" s="69">
        <v>0.95</v>
      </c>
      <c r="D64" s="69">
        <v>1.66</v>
      </c>
      <c r="E64" s="69">
        <v>0</v>
      </c>
    </row>
    <row r="65" spans="1:5">
      <c r="A65" s="68">
        <v>58</v>
      </c>
      <c r="B65" s="69">
        <v>20.88</v>
      </c>
      <c r="C65" s="69">
        <v>0.97</v>
      </c>
      <c r="D65" s="69">
        <v>1.67</v>
      </c>
      <c r="E65" s="69">
        <v>0</v>
      </c>
    </row>
    <row r="66" spans="1:5">
      <c r="A66" s="68">
        <v>59</v>
      </c>
      <c r="B66" s="69">
        <v>21.32</v>
      </c>
      <c r="C66" s="69">
        <v>0.99</v>
      </c>
      <c r="D66" s="69">
        <v>1.67</v>
      </c>
      <c r="E66" s="69">
        <v>0</v>
      </c>
    </row>
  </sheetData>
  <sheetProtection algorithmName="SHA-512" hashValue="46p9w2EODIKChWXQ5pVc5cmuqllYxgxuqL3cXU8Ri7PPLH9fAvZbsxrV5UgznVVPZ1pLFq3O0x8Tr4+nWuJ2bw==" saltValue="BXKDPbJNiFR/MqwZYQlTdg==" spinCount="100000" sheet="1" objects="1" scenarios="1"/>
  <conditionalFormatting sqref="A6:A21">
    <cfRule type="expression" dxfId="1433" priority="13" stopIfTrue="1">
      <formula>MOD(ROW(),2)=0</formula>
    </cfRule>
    <cfRule type="expression" dxfId="1432" priority="14" stopIfTrue="1">
      <formula>MOD(ROW(),2)&lt;&gt;0</formula>
    </cfRule>
  </conditionalFormatting>
  <conditionalFormatting sqref="B6:E21">
    <cfRule type="expression" dxfId="1431" priority="15" stopIfTrue="1">
      <formula>MOD(ROW(),2)=0</formula>
    </cfRule>
    <cfRule type="expression" dxfId="1430" priority="16" stopIfTrue="1">
      <formula>MOD(ROW(),2)&lt;&gt;0</formula>
    </cfRule>
  </conditionalFormatting>
  <conditionalFormatting sqref="A26:A66">
    <cfRule type="expression" dxfId="1429" priority="1" stopIfTrue="1">
      <formula>MOD(ROW(),2)=0</formula>
    </cfRule>
    <cfRule type="expression" dxfId="1428" priority="2" stopIfTrue="1">
      <formula>MOD(ROW(),2)&lt;&gt;0</formula>
    </cfRule>
  </conditionalFormatting>
  <conditionalFormatting sqref="B26:E66">
    <cfRule type="expression" dxfId="1427" priority="3" stopIfTrue="1">
      <formula>MOD(ROW(),2)=0</formula>
    </cfRule>
    <cfRule type="expression" dxfId="1426" priority="4" stopIfTrue="1">
      <formula>MOD(ROW(),2)&lt;&gt;0</formula>
    </cfRule>
  </conditionalFormatting>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A7014-373B-42C7-B766-01E0837CCDAC}">
  <sheetPr codeName="Sheet10"/>
  <dimension ref="A1:E66"/>
  <sheetViews>
    <sheetView showGridLines="0" workbookViewId="0">
      <selection activeCell="A6" sqref="A6"/>
    </sheetView>
  </sheetViews>
  <sheetFormatPr defaultColWidth="8.7109375" defaultRowHeight="12.6"/>
  <cols>
    <col min="1" max="1" width="31.5703125" style="67" customWidth="1"/>
    <col min="2" max="5" width="22.5703125" style="67" customWidth="1"/>
    <col min="6" max="16384" width="8.7109375" style="67"/>
  </cols>
  <sheetData>
    <row r="1" spans="1:5" s="1" customFormat="1" ht="20.100000000000001">
      <c r="A1" s="2" t="s">
        <v>0</v>
      </c>
    </row>
    <row r="2" spans="1:5" s="1" customFormat="1" ht="15.6">
      <c r="A2" s="30" t="s">
        <v>1</v>
      </c>
      <c r="B2" s="3" t="str">
        <f>wb_title</f>
        <v>TPS_S - Consolidated Factor Spreadsheet</v>
      </c>
    </row>
    <row r="3" spans="1:5" s="1" customFormat="1" ht="15.6">
      <c r="A3" s="30" t="s">
        <v>2</v>
      </c>
      <c r="B3" s="3" t="str">
        <f>TABLE_FACTOR_TYPE_1 &amp; " - x-" &amp; TABLE_SERIES_NUMBER_1</f>
        <v>CETV - x-203</v>
      </c>
    </row>
    <row r="4" spans="1:5" customFormat="1"/>
    <row r="5" spans="1:5" customFormat="1"/>
    <row r="6" spans="1:5" customFormat="1">
      <c r="A6" s="61" t="s">
        <v>552</v>
      </c>
      <c r="B6" s="62" t="s">
        <v>553</v>
      </c>
      <c r="C6" s="62"/>
      <c r="D6" s="62"/>
      <c r="E6" s="62"/>
    </row>
    <row r="7" spans="1:5" customFormat="1">
      <c r="A7" s="61" t="s">
        <v>554</v>
      </c>
      <c r="B7" s="62" t="s">
        <v>162</v>
      </c>
      <c r="C7" s="62"/>
      <c r="D7" s="62"/>
      <c r="E7" s="62"/>
    </row>
    <row r="8" spans="1:5" customFormat="1">
      <c r="A8" s="61" t="s">
        <v>149</v>
      </c>
      <c r="B8" s="62" t="s">
        <v>171</v>
      </c>
      <c r="C8" s="62"/>
      <c r="D8" s="62"/>
      <c r="E8" s="62"/>
    </row>
    <row r="9" spans="1:5" customFormat="1">
      <c r="A9" s="61" t="s">
        <v>150</v>
      </c>
      <c r="B9" s="62" t="s">
        <v>172</v>
      </c>
      <c r="C9" s="62"/>
      <c r="D9" s="62"/>
      <c r="E9" s="62"/>
    </row>
    <row r="10" spans="1:5" customFormat="1">
      <c r="A10" s="61" t="s">
        <v>6</v>
      </c>
      <c r="B10" s="62" t="s">
        <v>179</v>
      </c>
      <c r="C10" s="62"/>
      <c r="D10" s="62"/>
      <c r="E10" s="62"/>
    </row>
    <row r="11" spans="1:5" customFormat="1">
      <c r="A11" s="61" t="s">
        <v>151</v>
      </c>
      <c r="B11" s="62" t="s">
        <v>180</v>
      </c>
      <c r="C11" s="62"/>
      <c r="D11" s="62"/>
      <c r="E11" s="62"/>
    </row>
    <row r="12" spans="1:5" customFormat="1">
      <c r="A12" s="61" t="s">
        <v>152</v>
      </c>
      <c r="B12" s="62" t="s">
        <v>175</v>
      </c>
      <c r="C12" s="62"/>
      <c r="D12" s="62"/>
      <c r="E12" s="62"/>
    </row>
    <row r="13" spans="1:5" customFormat="1">
      <c r="A13" s="61" t="s">
        <v>555</v>
      </c>
      <c r="B13" s="62" t="s">
        <v>176</v>
      </c>
      <c r="C13" s="62"/>
      <c r="D13" s="62"/>
      <c r="E13" s="62"/>
    </row>
    <row r="14" spans="1:5" customFormat="1">
      <c r="A14" s="61" t="s">
        <v>154</v>
      </c>
      <c r="B14" s="62">
        <v>203</v>
      </c>
      <c r="C14" s="62"/>
      <c r="D14" s="62"/>
      <c r="E14" s="62"/>
    </row>
    <row r="15" spans="1:5" customFormat="1">
      <c r="A15" s="61" t="s">
        <v>556</v>
      </c>
      <c r="B15" s="62" t="s">
        <v>181</v>
      </c>
      <c r="C15" s="62"/>
      <c r="D15" s="62"/>
      <c r="E15" s="62"/>
    </row>
    <row r="16" spans="1:5" customFormat="1">
      <c r="A16" s="61" t="s">
        <v>156</v>
      </c>
      <c r="B16" s="62" t="s">
        <v>182</v>
      </c>
      <c r="C16" s="62"/>
      <c r="D16" s="62"/>
      <c r="E16" s="62"/>
    </row>
    <row r="17" spans="1:5" customFormat="1">
      <c r="A17" s="63" t="s">
        <v>557</v>
      </c>
      <c r="B17" s="62"/>
      <c r="C17" s="62"/>
      <c r="D17" s="62"/>
      <c r="E17" s="62"/>
    </row>
    <row r="18" spans="1:5" customFormat="1">
      <c r="A18" s="61" t="s">
        <v>158</v>
      </c>
      <c r="B18" s="64">
        <v>46171</v>
      </c>
      <c r="C18" s="64"/>
      <c r="D18" s="64"/>
      <c r="E18" s="64"/>
    </row>
    <row r="19" spans="1:5" customFormat="1">
      <c r="A19" s="61" t="s">
        <v>159</v>
      </c>
      <c r="B19" s="64">
        <v>46161</v>
      </c>
      <c r="C19" s="64"/>
      <c r="D19" s="64"/>
      <c r="E19" s="64"/>
    </row>
    <row r="20" spans="1:5" customFormat="1">
      <c r="A20" s="61" t="s">
        <v>160</v>
      </c>
      <c r="B20" s="62" t="s">
        <v>170</v>
      </c>
      <c r="C20" s="62"/>
      <c r="D20" s="62"/>
      <c r="E20" s="62"/>
    </row>
    <row r="21" spans="1:5" customFormat="1">
      <c r="A21" s="61" t="s">
        <v>558</v>
      </c>
      <c r="B21" s="62" t="s">
        <v>82</v>
      </c>
      <c r="C21" s="62"/>
      <c r="D21" s="62"/>
      <c r="E21" s="62"/>
    </row>
    <row r="22" spans="1:5" customFormat="1"/>
    <row r="23" spans="1:5" customFormat="1">
      <c r="A23" s="23" t="str">
        <f>HYPERLINK("#'Factor List'!A1", "Back to Factor List")</f>
        <v>Back to Factor List</v>
      </c>
      <c r="B23" s="23" t="str">
        <f>HYPERLINK("#'Assumptions'!A1", "Assumptions")</f>
        <v>Assumptions</v>
      </c>
    </row>
    <row r="24" spans="1:5" customFormat="1"/>
    <row r="26" spans="1:5" ht="26.1">
      <c r="A26" s="66" t="s">
        <v>559</v>
      </c>
      <c r="B26" s="66" t="s">
        <v>563</v>
      </c>
      <c r="C26" s="66" t="s">
        <v>564</v>
      </c>
      <c r="D26" s="66" t="s">
        <v>565</v>
      </c>
      <c r="E26" s="66" t="s">
        <v>566</v>
      </c>
    </row>
    <row r="27" spans="1:5">
      <c r="A27" s="68">
        <v>20</v>
      </c>
      <c r="B27" s="69">
        <v>10.29</v>
      </c>
      <c r="C27" s="69">
        <v>0.46</v>
      </c>
      <c r="D27" s="69">
        <v>1.02</v>
      </c>
      <c r="E27" s="69">
        <v>0</v>
      </c>
    </row>
    <row r="28" spans="1:5">
      <c r="A28" s="68">
        <v>21</v>
      </c>
      <c r="B28" s="69">
        <v>10.48</v>
      </c>
      <c r="C28" s="69">
        <v>0.47</v>
      </c>
      <c r="D28" s="69">
        <v>1.04</v>
      </c>
      <c r="E28" s="69">
        <v>0</v>
      </c>
    </row>
    <row r="29" spans="1:5">
      <c r="A29" s="68">
        <v>22</v>
      </c>
      <c r="B29" s="69">
        <v>10.67</v>
      </c>
      <c r="C29" s="69">
        <v>0.48</v>
      </c>
      <c r="D29" s="69">
        <v>1.05</v>
      </c>
      <c r="E29" s="69">
        <v>0</v>
      </c>
    </row>
    <row r="30" spans="1:5">
      <c r="A30" s="68">
        <v>23</v>
      </c>
      <c r="B30" s="69">
        <v>10.87</v>
      </c>
      <c r="C30" s="69">
        <v>0.49</v>
      </c>
      <c r="D30" s="69">
        <v>1.07</v>
      </c>
      <c r="E30" s="69">
        <v>0</v>
      </c>
    </row>
    <row r="31" spans="1:5">
      <c r="A31" s="68">
        <v>24</v>
      </c>
      <c r="B31" s="69">
        <v>11.07</v>
      </c>
      <c r="C31" s="69">
        <v>0.5</v>
      </c>
      <c r="D31" s="69">
        <v>1.0900000000000001</v>
      </c>
      <c r="E31" s="69">
        <v>0</v>
      </c>
    </row>
    <row r="32" spans="1:5">
      <c r="A32" s="68">
        <v>25</v>
      </c>
      <c r="B32" s="69">
        <v>11.27</v>
      </c>
      <c r="C32" s="69">
        <v>0.51</v>
      </c>
      <c r="D32" s="69">
        <v>1.1100000000000001</v>
      </c>
      <c r="E32" s="69">
        <v>0</v>
      </c>
    </row>
    <row r="33" spans="1:5">
      <c r="A33" s="68">
        <v>26</v>
      </c>
      <c r="B33" s="69">
        <v>11.48</v>
      </c>
      <c r="C33" s="69">
        <v>0.52</v>
      </c>
      <c r="D33" s="69">
        <v>1.1299999999999999</v>
      </c>
      <c r="E33" s="69">
        <v>0</v>
      </c>
    </row>
    <row r="34" spans="1:5">
      <c r="A34" s="68">
        <v>27</v>
      </c>
      <c r="B34" s="69">
        <v>11.69</v>
      </c>
      <c r="C34" s="69">
        <v>0.53</v>
      </c>
      <c r="D34" s="69">
        <v>1.1399999999999999</v>
      </c>
      <c r="E34" s="69">
        <v>0</v>
      </c>
    </row>
    <row r="35" spans="1:5">
      <c r="A35" s="68">
        <v>28</v>
      </c>
      <c r="B35" s="69">
        <v>11.9</v>
      </c>
      <c r="C35" s="69">
        <v>0.54</v>
      </c>
      <c r="D35" s="69">
        <v>1.1599999999999999</v>
      </c>
      <c r="E35" s="69">
        <v>0</v>
      </c>
    </row>
    <row r="36" spans="1:5">
      <c r="A36" s="68">
        <v>29</v>
      </c>
      <c r="B36" s="69">
        <v>12.12</v>
      </c>
      <c r="C36" s="69">
        <v>0.55000000000000004</v>
      </c>
      <c r="D36" s="69">
        <v>1.18</v>
      </c>
      <c r="E36" s="69">
        <v>0</v>
      </c>
    </row>
    <row r="37" spans="1:5">
      <c r="A37" s="68">
        <v>30</v>
      </c>
      <c r="B37" s="69">
        <v>12.35</v>
      </c>
      <c r="C37" s="69">
        <v>0.56000000000000005</v>
      </c>
      <c r="D37" s="69">
        <v>1.2</v>
      </c>
      <c r="E37" s="69">
        <v>0</v>
      </c>
    </row>
    <row r="38" spans="1:5">
      <c r="A38" s="68">
        <v>31</v>
      </c>
      <c r="B38" s="69">
        <v>12.57</v>
      </c>
      <c r="C38" s="69">
        <v>0.56999999999999995</v>
      </c>
      <c r="D38" s="69">
        <v>1.22</v>
      </c>
      <c r="E38" s="69">
        <v>0</v>
      </c>
    </row>
    <row r="39" spans="1:5">
      <c r="A39" s="68">
        <v>32</v>
      </c>
      <c r="B39" s="69">
        <v>12.8</v>
      </c>
      <c r="C39" s="69">
        <v>0.57999999999999996</v>
      </c>
      <c r="D39" s="69">
        <v>1.24</v>
      </c>
      <c r="E39" s="69">
        <v>0</v>
      </c>
    </row>
    <row r="40" spans="1:5">
      <c r="A40" s="68">
        <v>33</v>
      </c>
      <c r="B40" s="69">
        <v>13.04</v>
      </c>
      <c r="C40" s="69">
        <v>0.59</v>
      </c>
      <c r="D40" s="69">
        <v>1.26</v>
      </c>
      <c r="E40" s="69">
        <v>0</v>
      </c>
    </row>
    <row r="41" spans="1:5">
      <c r="A41" s="68">
        <v>34</v>
      </c>
      <c r="B41" s="69">
        <v>13.28</v>
      </c>
      <c r="C41" s="69">
        <v>0.6</v>
      </c>
      <c r="D41" s="69">
        <v>1.28</v>
      </c>
      <c r="E41" s="69">
        <v>0</v>
      </c>
    </row>
    <row r="42" spans="1:5">
      <c r="A42" s="68">
        <v>35</v>
      </c>
      <c r="B42" s="69">
        <v>13.52</v>
      </c>
      <c r="C42" s="69">
        <v>0.62</v>
      </c>
      <c r="D42" s="69">
        <v>1.3</v>
      </c>
      <c r="E42" s="69">
        <v>0</v>
      </c>
    </row>
    <row r="43" spans="1:5">
      <c r="A43" s="68">
        <v>36</v>
      </c>
      <c r="B43" s="69">
        <v>13.77</v>
      </c>
      <c r="C43" s="69">
        <v>0.63</v>
      </c>
      <c r="D43" s="69">
        <v>1.32</v>
      </c>
      <c r="E43" s="69">
        <v>0</v>
      </c>
    </row>
    <row r="44" spans="1:5">
      <c r="A44" s="68">
        <v>37</v>
      </c>
      <c r="B44" s="69">
        <v>14.02</v>
      </c>
      <c r="C44" s="69">
        <v>0.64</v>
      </c>
      <c r="D44" s="69">
        <v>1.34</v>
      </c>
      <c r="E44" s="69">
        <v>0</v>
      </c>
    </row>
    <row r="45" spans="1:5">
      <c r="A45" s="68">
        <v>38</v>
      </c>
      <c r="B45" s="69">
        <v>14.28</v>
      </c>
      <c r="C45" s="69">
        <v>0.65</v>
      </c>
      <c r="D45" s="69">
        <v>1.37</v>
      </c>
      <c r="E45" s="69">
        <v>0</v>
      </c>
    </row>
    <row r="46" spans="1:5">
      <c r="A46" s="68">
        <v>39</v>
      </c>
      <c r="B46" s="69">
        <v>14.55</v>
      </c>
      <c r="C46" s="69">
        <v>0.67</v>
      </c>
      <c r="D46" s="69">
        <v>1.39</v>
      </c>
      <c r="E46" s="69">
        <v>0</v>
      </c>
    </row>
    <row r="47" spans="1:5">
      <c r="A47" s="68">
        <v>40</v>
      </c>
      <c r="B47" s="69">
        <v>14.81</v>
      </c>
      <c r="C47" s="69">
        <v>0.68</v>
      </c>
      <c r="D47" s="69">
        <v>1.41</v>
      </c>
      <c r="E47" s="69">
        <v>0</v>
      </c>
    </row>
    <row r="48" spans="1:5">
      <c r="A48" s="68">
        <v>41</v>
      </c>
      <c r="B48" s="69">
        <v>15.09</v>
      </c>
      <c r="C48" s="69">
        <v>0.69</v>
      </c>
      <c r="D48" s="69">
        <v>1.43</v>
      </c>
      <c r="E48" s="69">
        <v>0</v>
      </c>
    </row>
    <row r="49" spans="1:5">
      <c r="A49" s="68">
        <v>42</v>
      </c>
      <c r="B49" s="69">
        <v>15.37</v>
      </c>
      <c r="C49" s="69">
        <v>0.71</v>
      </c>
      <c r="D49" s="69">
        <v>1.45</v>
      </c>
      <c r="E49" s="69">
        <v>0</v>
      </c>
    </row>
    <row r="50" spans="1:5">
      <c r="A50" s="68">
        <v>43</v>
      </c>
      <c r="B50" s="69">
        <v>15.65</v>
      </c>
      <c r="C50" s="69">
        <v>0.72</v>
      </c>
      <c r="D50" s="69">
        <v>1.47</v>
      </c>
      <c r="E50" s="69">
        <v>0</v>
      </c>
    </row>
    <row r="51" spans="1:5">
      <c r="A51" s="68">
        <v>44</v>
      </c>
      <c r="B51" s="69">
        <v>15.95</v>
      </c>
      <c r="C51" s="69">
        <v>0.74</v>
      </c>
      <c r="D51" s="69">
        <v>1.49</v>
      </c>
      <c r="E51" s="69">
        <v>0</v>
      </c>
    </row>
    <row r="52" spans="1:5">
      <c r="A52" s="68">
        <v>45</v>
      </c>
      <c r="B52" s="69">
        <v>16.239999999999998</v>
      </c>
      <c r="C52" s="69">
        <v>0.75</v>
      </c>
      <c r="D52" s="69">
        <v>1.51</v>
      </c>
      <c r="E52" s="69">
        <v>0</v>
      </c>
    </row>
    <row r="53" spans="1:5">
      <c r="A53" s="68">
        <v>46</v>
      </c>
      <c r="B53" s="69">
        <v>16.55</v>
      </c>
      <c r="C53" s="69">
        <v>0.77</v>
      </c>
      <c r="D53" s="69">
        <v>1.53</v>
      </c>
      <c r="E53" s="69">
        <v>0</v>
      </c>
    </row>
    <row r="54" spans="1:5">
      <c r="A54" s="68">
        <v>47</v>
      </c>
      <c r="B54" s="69">
        <v>16.86</v>
      </c>
      <c r="C54" s="69">
        <v>0.78</v>
      </c>
      <c r="D54" s="69">
        <v>1.54</v>
      </c>
      <c r="E54" s="69">
        <v>0</v>
      </c>
    </row>
    <row r="55" spans="1:5">
      <c r="A55" s="68">
        <v>48</v>
      </c>
      <c r="B55" s="69">
        <v>17.18</v>
      </c>
      <c r="C55" s="69">
        <v>0.8</v>
      </c>
      <c r="D55" s="69">
        <v>1.56</v>
      </c>
      <c r="E55" s="69">
        <v>0</v>
      </c>
    </row>
    <row r="56" spans="1:5">
      <c r="A56" s="68">
        <v>49</v>
      </c>
      <c r="B56" s="69">
        <v>17.510000000000002</v>
      </c>
      <c r="C56" s="69">
        <v>0.81</v>
      </c>
      <c r="D56" s="69">
        <v>1.58</v>
      </c>
      <c r="E56" s="69">
        <v>0</v>
      </c>
    </row>
    <row r="57" spans="1:5">
      <c r="A57" s="68">
        <v>50</v>
      </c>
      <c r="B57" s="69">
        <v>17.84</v>
      </c>
      <c r="C57" s="69">
        <v>0.83</v>
      </c>
      <c r="D57" s="69">
        <v>1.59</v>
      </c>
      <c r="E57" s="69">
        <v>0</v>
      </c>
    </row>
    <row r="58" spans="1:5">
      <c r="A58" s="68">
        <v>51</v>
      </c>
      <c r="B58" s="69">
        <v>18.190000000000001</v>
      </c>
      <c r="C58" s="69">
        <v>0.85</v>
      </c>
      <c r="D58" s="69">
        <v>1.61</v>
      </c>
      <c r="E58" s="69">
        <v>0</v>
      </c>
    </row>
    <row r="59" spans="1:5">
      <c r="A59" s="68">
        <v>52</v>
      </c>
      <c r="B59" s="69">
        <v>18.54</v>
      </c>
      <c r="C59" s="69">
        <v>0.86</v>
      </c>
      <c r="D59" s="69">
        <v>1.62</v>
      </c>
      <c r="E59" s="69">
        <v>0</v>
      </c>
    </row>
    <row r="60" spans="1:5">
      <c r="A60" s="68">
        <v>53</v>
      </c>
      <c r="B60" s="69">
        <v>18.899999999999999</v>
      </c>
      <c r="C60" s="69">
        <v>0.88</v>
      </c>
      <c r="D60" s="69">
        <v>1.63</v>
      </c>
      <c r="E60" s="69">
        <v>0</v>
      </c>
    </row>
    <row r="61" spans="1:5">
      <c r="A61" s="68">
        <v>54</v>
      </c>
      <c r="B61" s="69">
        <v>19.27</v>
      </c>
      <c r="C61" s="69">
        <v>0.9</v>
      </c>
      <c r="D61" s="69">
        <v>1.64</v>
      </c>
      <c r="E61" s="69">
        <v>0</v>
      </c>
    </row>
    <row r="62" spans="1:5">
      <c r="A62" s="68">
        <v>55</v>
      </c>
      <c r="B62" s="69">
        <v>19.66</v>
      </c>
      <c r="C62" s="69">
        <v>0.91</v>
      </c>
      <c r="D62" s="69">
        <v>1.65</v>
      </c>
      <c r="E62" s="69">
        <v>0</v>
      </c>
    </row>
    <row r="63" spans="1:5">
      <c r="A63" s="68">
        <v>56</v>
      </c>
      <c r="B63" s="69">
        <v>20.05</v>
      </c>
      <c r="C63" s="69">
        <v>0.93</v>
      </c>
      <c r="D63" s="69">
        <v>1.66</v>
      </c>
      <c r="E63" s="69">
        <v>0</v>
      </c>
    </row>
    <row r="64" spans="1:5">
      <c r="A64" s="68">
        <v>57</v>
      </c>
      <c r="B64" s="69">
        <v>20.46</v>
      </c>
      <c r="C64" s="69">
        <v>0.95</v>
      </c>
      <c r="D64" s="69">
        <v>1.66</v>
      </c>
      <c r="E64" s="69">
        <v>0</v>
      </c>
    </row>
    <row r="65" spans="1:5">
      <c r="A65" s="68">
        <v>58</v>
      </c>
      <c r="B65" s="69">
        <v>20.88</v>
      </c>
      <c r="C65" s="69">
        <v>0.97</v>
      </c>
      <c r="D65" s="69">
        <v>1.67</v>
      </c>
      <c r="E65" s="69">
        <v>0</v>
      </c>
    </row>
    <row r="66" spans="1:5">
      <c r="A66" s="68">
        <v>59</v>
      </c>
      <c r="B66" s="69">
        <v>21.32</v>
      </c>
      <c r="C66" s="69">
        <v>0.99</v>
      </c>
      <c r="D66" s="69">
        <v>1.67</v>
      </c>
      <c r="E66" s="69">
        <v>0</v>
      </c>
    </row>
  </sheetData>
  <sheetProtection algorithmName="SHA-512" hashValue="uj6S6pdur40JwwTAEXVA3m05dT8CuYSgGkhf2FMTqmHdenpLSZ8QkrB/Q91AYuHbktNfa9MMg+0BxpAmLqYWQg==" saltValue="4fip4xJ9YjKYVI03g7UasA==" spinCount="100000" sheet="1" objects="1" scenarios="1"/>
  <conditionalFormatting sqref="A6:A21">
    <cfRule type="expression" dxfId="1421" priority="15" stopIfTrue="1">
      <formula>MOD(ROW(),2)=0</formula>
    </cfRule>
    <cfRule type="expression" dxfId="1420" priority="16" stopIfTrue="1">
      <formula>MOD(ROW(),2)&lt;&gt;0</formula>
    </cfRule>
  </conditionalFormatting>
  <conditionalFormatting sqref="B6:E17 B20:E21 C18:E19">
    <cfRule type="expression" dxfId="1419" priority="17" stopIfTrue="1">
      <formula>MOD(ROW(),2)=0</formula>
    </cfRule>
    <cfRule type="expression" dxfId="1418" priority="18" stopIfTrue="1">
      <formula>MOD(ROW(),2)&lt;&gt;0</formula>
    </cfRule>
  </conditionalFormatting>
  <conditionalFormatting sqref="A26:A66">
    <cfRule type="expression" dxfId="1417" priority="3" stopIfTrue="1">
      <formula>MOD(ROW(),2)=0</formula>
    </cfRule>
    <cfRule type="expression" dxfId="1416" priority="4" stopIfTrue="1">
      <formula>MOD(ROW(),2)&lt;&gt;0</formula>
    </cfRule>
  </conditionalFormatting>
  <conditionalFormatting sqref="B26:E66">
    <cfRule type="expression" dxfId="1415" priority="5" stopIfTrue="1">
      <formula>MOD(ROW(),2)=0</formula>
    </cfRule>
    <cfRule type="expression" dxfId="1414" priority="6" stopIfTrue="1">
      <formula>MOD(ROW(),2)&lt;&gt;0</formula>
    </cfRule>
  </conditionalFormatting>
  <conditionalFormatting sqref="B18:B19">
    <cfRule type="expression" dxfId="1413" priority="1" stopIfTrue="1">
      <formula>MOD(ROW(),2)=0</formula>
    </cfRule>
    <cfRule type="expression" dxfId="1412" priority="2" stopIfTrue="1">
      <formula>MOD(ROW(),2)&lt;&gt;0</formula>
    </cfRule>
  </conditionalFormatting>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5719B-D43F-4EE5-BA42-CF6FBC865D70}">
  <sheetPr codeName="Sheet11"/>
  <dimension ref="A1:D71"/>
  <sheetViews>
    <sheetView showGridLines="0" workbookViewId="0">
      <selection activeCell="A6" sqref="A6"/>
    </sheetView>
  </sheetViews>
  <sheetFormatPr defaultColWidth="8.7109375" defaultRowHeight="12.6"/>
  <cols>
    <col min="1" max="1" width="31.5703125" style="67" customWidth="1"/>
    <col min="2" max="4" width="22.5703125" style="67" customWidth="1"/>
    <col min="5" max="16384" width="8.7109375" style="67"/>
  </cols>
  <sheetData>
    <row r="1" spans="1:4" s="1" customFormat="1" ht="20.100000000000001">
      <c r="A1" s="2" t="s">
        <v>0</v>
      </c>
    </row>
    <row r="2" spans="1:4" s="1" customFormat="1" ht="15.6">
      <c r="A2" s="30" t="s">
        <v>1</v>
      </c>
      <c r="B2" s="3" t="str">
        <f>wb_title</f>
        <v>TPS_S - Consolidated Factor Spreadsheet</v>
      </c>
    </row>
    <row r="3" spans="1:4" s="1" customFormat="1" ht="15.6">
      <c r="A3" s="30" t="s">
        <v>2</v>
      </c>
      <c r="B3" s="3" t="str">
        <f>TABLE_FACTOR_TYPE_1 &amp; " - x-" &amp; TABLE_SERIES_NUMBER_1</f>
        <v>CETV - x-204</v>
      </c>
    </row>
    <row r="4" spans="1:4" customFormat="1"/>
    <row r="5" spans="1:4" customFormat="1"/>
    <row r="6" spans="1:4" customFormat="1">
      <c r="A6" s="61" t="s">
        <v>552</v>
      </c>
      <c r="B6" s="62" t="s">
        <v>553</v>
      </c>
      <c r="C6" s="62"/>
      <c r="D6" s="62"/>
    </row>
    <row r="7" spans="1:4" customFormat="1">
      <c r="A7" s="61" t="s">
        <v>554</v>
      </c>
      <c r="B7" s="62" t="s">
        <v>162</v>
      </c>
      <c r="C7" s="62"/>
      <c r="D7" s="62"/>
    </row>
    <row r="8" spans="1:4" customFormat="1">
      <c r="A8" s="61" t="s">
        <v>149</v>
      </c>
      <c r="B8" s="62" t="s">
        <v>163</v>
      </c>
      <c r="C8" s="62"/>
      <c r="D8" s="62"/>
    </row>
    <row r="9" spans="1:4" customFormat="1">
      <c r="A9" s="61" t="s">
        <v>150</v>
      </c>
      <c r="B9" s="62" t="s">
        <v>172</v>
      </c>
      <c r="C9" s="62"/>
      <c r="D9" s="62"/>
    </row>
    <row r="10" spans="1:4" customFormat="1">
      <c r="A10" s="61" t="s">
        <v>6</v>
      </c>
      <c r="B10" s="62" t="s">
        <v>183</v>
      </c>
      <c r="C10" s="62"/>
      <c r="D10" s="62"/>
    </row>
    <row r="11" spans="1:4" customFormat="1">
      <c r="A11" s="61" t="s">
        <v>151</v>
      </c>
      <c r="B11" s="62" t="s">
        <v>174</v>
      </c>
      <c r="C11" s="62"/>
      <c r="D11" s="62"/>
    </row>
    <row r="12" spans="1:4" customFormat="1">
      <c r="A12" s="61" t="s">
        <v>152</v>
      </c>
      <c r="B12" s="62" t="s">
        <v>175</v>
      </c>
      <c r="C12" s="62"/>
      <c r="D12" s="62"/>
    </row>
    <row r="13" spans="1:4" customFormat="1">
      <c r="A13" s="61" t="s">
        <v>555</v>
      </c>
      <c r="B13" s="62" t="s">
        <v>176</v>
      </c>
      <c r="C13" s="62"/>
      <c r="D13" s="62"/>
    </row>
    <row r="14" spans="1:4" customFormat="1">
      <c r="A14" s="61" t="s">
        <v>154</v>
      </c>
      <c r="B14" s="62">
        <v>204</v>
      </c>
      <c r="C14" s="62"/>
      <c r="D14" s="62"/>
    </row>
    <row r="15" spans="1:4" customFormat="1">
      <c r="A15" s="61" t="s">
        <v>556</v>
      </c>
      <c r="B15" s="62" t="s">
        <v>184</v>
      </c>
      <c r="C15" s="62"/>
      <c r="D15" s="62"/>
    </row>
    <row r="16" spans="1:4" customFormat="1">
      <c r="A16" s="61" t="s">
        <v>156</v>
      </c>
      <c r="B16" s="62" t="s">
        <v>185</v>
      </c>
      <c r="C16" s="62"/>
      <c r="D16" s="62"/>
    </row>
    <row r="17" spans="1:4" customFormat="1">
      <c r="A17" s="63" t="s">
        <v>557</v>
      </c>
      <c r="B17" s="62"/>
      <c r="C17" s="62"/>
      <c r="D17" s="62"/>
    </row>
    <row r="18" spans="1:4" customFormat="1">
      <c r="A18" s="61" t="s">
        <v>158</v>
      </c>
      <c r="B18" s="64">
        <v>46171</v>
      </c>
      <c r="C18" s="64"/>
      <c r="D18" s="64"/>
    </row>
    <row r="19" spans="1:4" customFormat="1">
      <c r="A19" s="61" t="s">
        <v>159</v>
      </c>
      <c r="B19" s="64">
        <v>46161</v>
      </c>
      <c r="C19" s="64"/>
      <c r="D19" s="64"/>
    </row>
    <row r="20" spans="1:4" customFormat="1">
      <c r="A20" s="61" t="s">
        <v>160</v>
      </c>
      <c r="B20" s="62" t="s">
        <v>170</v>
      </c>
      <c r="C20" s="62"/>
      <c r="D20" s="62"/>
    </row>
    <row r="21" spans="1:4" customFormat="1">
      <c r="A21" s="61" t="s">
        <v>558</v>
      </c>
      <c r="B21" s="62" t="s">
        <v>82</v>
      </c>
      <c r="C21" s="62"/>
      <c r="D21" s="62"/>
    </row>
    <row r="22" spans="1:4" customFormat="1"/>
    <row r="23" spans="1:4" customFormat="1">
      <c r="A23" s="23" t="str">
        <f>HYPERLINK("#'Factor List'!A1", "Back to Factor List")</f>
        <v>Back to Factor List</v>
      </c>
      <c r="B23" s="23" t="str">
        <f>HYPERLINK("#'Assumptions'!A1", "Assumptions")</f>
        <v>Assumptions</v>
      </c>
    </row>
    <row r="24" spans="1:4" customFormat="1"/>
    <row r="26" spans="1:4" ht="26.1">
      <c r="A26" s="66" t="s">
        <v>559</v>
      </c>
      <c r="B26" s="66" t="s">
        <v>563</v>
      </c>
      <c r="C26" s="66" t="s">
        <v>565</v>
      </c>
      <c r="D26" s="66" t="s">
        <v>566</v>
      </c>
    </row>
    <row r="27" spans="1:4">
      <c r="A27" s="68">
        <v>20</v>
      </c>
      <c r="B27" s="69">
        <v>8.19</v>
      </c>
      <c r="C27" s="69">
        <v>1.05</v>
      </c>
      <c r="D27" s="69">
        <v>0</v>
      </c>
    </row>
    <row r="28" spans="1:4">
      <c r="A28" s="68">
        <v>21</v>
      </c>
      <c r="B28" s="69">
        <v>8.33</v>
      </c>
      <c r="C28" s="69">
        <v>1.06</v>
      </c>
      <c r="D28" s="69">
        <v>0</v>
      </c>
    </row>
    <row r="29" spans="1:4">
      <c r="A29" s="68">
        <v>22</v>
      </c>
      <c r="B29" s="69">
        <v>8.48</v>
      </c>
      <c r="C29" s="69">
        <v>1.08</v>
      </c>
      <c r="D29" s="69">
        <v>0</v>
      </c>
    </row>
    <row r="30" spans="1:4">
      <c r="A30" s="68">
        <v>23</v>
      </c>
      <c r="B30" s="69">
        <v>8.64</v>
      </c>
      <c r="C30" s="69">
        <v>1.1000000000000001</v>
      </c>
      <c r="D30" s="69">
        <v>0</v>
      </c>
    </row>
    <row r="31" spans="1:4">
      <c r="A31" s="68">
        <v>24</v>
      </c>
      <c r="B31" s="69">
        <v>8.7899999999999991</v>
      </c>
      <c r="C31" s="69">
        <v>1.1200000000000001</v>
      </c>
      <c r="D31" s="69">
        <v>0</v>
      </c>
    </row>
    <row r="32" spans="1:4">
      <c r="A32" s="68">
        <v>25</v>
      </c>
      <c r="B32" s="69">
        <v>8.9499999999999993</v>
      </c>
      <c r="C32" s="69">
        <v>1.1399999999999999</v>
      </c>
      <c r="D32" s="69">
        <v>0</v>
      </c>
    </row>
    <row r="33" spans="1:4">
      <c r="A33" s="68">
        <v>26</v>
      </c>
      <c r="B33" s="69">
        <v>9.11</v>
      </c>
      <c r="C33" s="69">
        <v>1.1599999999999999</v>
      </c>
      <c r="D33" s="69">
        <v>0</v>
      </c>
    </row>
    <row r="34" spans="1:4">
      <c r="A34" s="68">
        <v>27</v>
      </c>
      <c r="B34" s="69">
        <v>9.27</v>
      </c>
      <c r="C34" s="69">
        <v>1.18</v>
      </c>
      <c r="D34" s="69">
        <v>0</v>
      </c>
    </row>
    <row r="35" spans="1:4">
      <c r="A35" s="68">
        <v>28</v>
      </c>
      <c r="B35" s="69">
        <v>9.44</v>
      </c>
      <c r="C35" s="69">
        <v>1.2</v>
      </c>
      <c r="D35" s="69">
        <v>0</v>
      </c>
    </row>
    <row r="36" spans="1:4">
      <c r="A36" s="68">
        <v>29</v>
      </c>
      <c r="B36" s="69">
        <v>9.61</v>
      </c>
      <c r="C36" s="69">
        <v>1.22</v>
      </c>
      <c r="D36" s="69">
        <v>0</v>
      </c>
    </row>
    <row r="37" spans="1:4">
      <c r="A37" s="68">
        <v>30</v>
      </c>
      <c r="B37" s="69">
        <v>9.7799999999999994</v>
      </c>
      <c r="C37" s="69">
        <v>1.24</v>
      </c>
      <c r="D37" s="69">
        <v>0</v>
      </c>
    </row>
    <row r="38" spans="1:4">
      <c r="A38" s="68">
        <v>31</v>
      </c>
      <c r="B38" s="69">
        <v>9.9600000000000009</v>
      </c>
      <c r="C38" s="69">
        <v>1.26</v>
      </c>
      <c r="D38" s="69">
        <v>0</v>
      </c>
    </row>
    <row r="39" spans="1:4">
      <c r="A39" s="68">
        <v>32</v>
      </c>
      <c r="B39" s="69">
        <v>10.14</v>
      </c>
      <c r="C39" s="69">
        <v>1.28</v>
      </c>
      <c r="D39" s="69">
        <v>0</v>
      </c>
    </row>
    <row r="40" spans="1:4">
      <c r="A40" s="68">
        <v>33</v>
      </c>
      <c r="B40" s="69">
        <v>10.32</v>
      </c>
      <c r="C40" s="69">
        <v>1.3</v>
      </c>
      <c r="D40" s="69">
        <v>0</v>
      </c>
    </row>
    <row r="41" spans="1:4">
      <c r="A41" s="68">
        <v>34</v>
      </c>
      <c r="B41" s="69">
        <v>10.5</v>
      </c>
      <c r="C41" s="69">
        <v>1.32</v>
      </c>
      <c r="D41" s="69">
        <v>0</v>
      </c>
    </row>
    <row r="42" spans="1:4">
      <c r="A42" s="68">
        <v>35</v>
      </c>
      <c r="B42" s="69">
        <v>10.69</v>
      </c>
      <c r="C42" s="69">
        <v>1.34</v>
      </c>
      <c r="D42" s="69">
        <v>0</v>
      </c>
    </row>
    <row r="43" spans="1:4">
      <c r="A43" s="68">
        <v>36</v>
      </c>
      <c r="B43" s="69">
        <v>10.88</v>
      </c>
      <c r="C43" s="69">
        <v>1.37</v>
      </c>
      <c r="D43" s="69">
        <v>0</v>
      </c>
    </row>
    <row r="44" spans="1:4">
      <c r="A44" s="68">
        <v>37</v>
      </c>
      <c r="B44" s="69">
        <v>11.08</v>
      </c>
      <c r="C44" s="69">
        <v>1.39</v>
      </c>
      <c r="D44" s="69">
        <v>0</v>
      </c>
    </row>
    <row r="45" spans="1:4">
      <c r="A45" s="68">
        <v>38</v>
      </c>
      <c r="B45" s="69">
        <v>11.28</v>
      </c>
      <c r="C45" s="69">
        <v>1.41</v>
      </c>
      <c r="D45" s="69">
        <v>0</v>
      </c>
    </row>
    <row r="46" spans="1:4">
      <c r="A46" s="68">
        <v>39</v>
      </c>
      <c r="B46" s="69">
        <v>11.48</v>
      </c>
      <c r="C46" s="69">
        <v>1.43</v>
      </c>
      <c r="D46" s="69">
        <v>0</v>
      </c>
    </row>
    <row r="47" spans="1:4">
      <c r="A47" s="68">
        <v>40</v>
      </c>
      <c r="B47" s="69">
        <v>11.69</v>
      </c>
      <c r="C47" s="69">
        <v>1.45</v>
      </c>
      <c r="D47" s="69">
        <v>0</v>
      </c>
    </row>
    <row r="48" spans="1:4">
      <c r="A48" s="68">
        <v>41</v>
      </c>
      <c r="B48" s="69">
        <v>11.9</v>
      </c>
      <c r="C48" s="69">
        <v>1.48</v>
      </c>
      <c r="D48" s="69">
        <v>0</v>
      </c>
    </row>
    <row r="49" spans="1:4">
      <c r="A49" s="68">
        <v>42</v>
      </c>
      <c r="B49" s="69">
        <v>12.11</v>
      </c>
      <c r="C49" s="69">
        <v>1.5</v>
      </c>
      <c r="D49" s="69">
        <v>0</v>
      </c>
    </row>
    <row r="50" spans="1:4">
      <c r="A50" s="68">
        <v>43</v>
      </c>
      <c r="B50" s="69">
        <v>12.33</v>
      </c>
      <c r="C50" s="69">
        <v>1.52</v>
      </c>
      <c r="D50" s="69">
        <v>0</v>
      </c>
    </row>
    <row r="51" spans="1:4">
      <c r="A51" s="68">
        <v>44</v>
      </c>
      <c r="B51" s="69">
        <v>12.56</v>
      </c>
      <c r="C51" s="69">
        <v>1.54</v>
      </c>
      <c r="D51" s="69">
        <v>0</v>
      </c>
    </row>
    <row r="52" spans="1:4">
      <c r="A52" s="68">
        <v>45</v>
      </c>
      <c r="B52" s="69">
        <v>12.78</v>
      </c>
      <c r="C52" s="69">
        <v>1.56</v>
      </c>
      <c r="D52" s="69">
        <v>0</v>
      </c>
    </row>
    <row r="53" spans="1:4">
      <c r="A53" s="68">
        <v>46</v>
      </c>
      <c r="B53" s="69">
        <v>13.02</v>
      </c>
      <c r="C53" s="69">
        <v>1.58</v>
      </c>
      <c r="D53" s="69">
        <v>0</v>
      </c>
    </row>
    <row r="54" spans="1:4">
      <c r="A54" s="68">
        <v>47</v>
      </c>
      <c r="B54" s="69">
        <v>13.26</v>
      </c>
      <c r="C54" s="69">
        <v>1.6</v>
      </c>
      <c r="D54" s="69">
        <v>0</v>
      </c>
    </row>
    <row r="55" spans="1:4">
      <c r="A55" s="68">
        <v>48</v>
      </c>
      <c r="B55" s="69">
        <v>13.5</v>
      </c>
      <c r="C55" s="69">
        <v>1.62</v>
      </c>
      <c r="D55" s="69">
        <v>0</v>
      </c>
    </row>
    <row r="56" spans="1:4">
      <c r="A56" s="68">
        <v>49</v>
      </c>
      <c r="B56" s="69">
        <v>13.75</v>
      </c>
      <c r="C56" s="69">
        <v>1.63</v>
      </c>
      <c r="D56" s="69">
        <v>0</v>
      </c>
    </row>
    <row r="57" spans="1:4">
      <c r="A57" s="68">
        <v>50</v>
      </c>
      <c r="B57" s="69">
        <v>14.01</v>
      </c>
      <c r="C57" s="69">
        <v>1.65</v>
      </c>
      <c r="D57" s="69">
        <v>0</v>
      </c>
    </row>
    <row r="58" spans="1:4">
      <c r="A58" s="68">
        <v>51</v>
      </c>
      <c r="B58" s="69">
        <v>14.27</v>
      </c>
      <c r="C58" s="69">
        <v>1.67</v>
      </c>
      <c r="D58" s="69">
        <v>0</v>
      </c>
    </row>
    <row r="59" spans="1:4">
      <c r="A59" s="68">
        <v>52</v>
      </c>
      <c r="B59" s="69">
        <v>14.54</v>
      </c>
      <c r="C59" s="69">
        <v>1.68</v>
      </c>
      <c r="D59" s="69">
        <v>0</v>
      </c>
    </row>
    <row r="60" spans="1:4">
      <c r="A60" s="68">
        <v>53</v>
      </c>
      <c r="B60" s="69">
        <v>14.82</v>
      </c>
      <c r="C60" s="69">
        <v>1.69</v>
      </c>
      <c r="D60" s="69">
        <v>0</v>
      </c>
    </row>
    <row r="61" spans="1:4">
      <c r="A61" s="68">
        <v>54</v>
      </c>
      <c r="B61" s="69">
        <v>15.1</v>
      </c>
      <c r="C61" s="69">
        <v>1.7</v>
      </c>
      <c r="D61" s="69">
        <v>0</v>
      </c>
    </row>
    <row r="62" spans="1:4">
      <c r="A62" s="68">
        <v>55</v>
      </c>
      <c r="B62" s="69">
        <v>15.4</v>
      </c>
      <c r="C62" s="69">
        <v>1.71</v>
      </c>
      <c r="D62" s="69">
        <v>0</v>
      </c>
    </row>
    <row r="63" spans="1:4">
      <c r="A63" s="68">
        <v>56</v>
      </c>
      <c r="B63" s="69">
        <v>15.7</v>
      </c>
      <c r="C63" s="69">
        <v>1.72</v>
      </c>
      <c r="D63" s="69">
        <v>0</v>
      </c>
    </row>
    <row r="64" spans="1:4">
      <c r="A64" s="68">
        <v>57</v>
      </c>
      <c r="B64" s="69">
        <v>16.010000000000002</v>
      </c>
      <c r="C64" s="69">
        <v>1.73</v>
      </c>
      <c r="D64" s="69">
        <v>0</v>
      </c>
    </row>
    <row r="65" spans="1:4">
      <c r="A65" s="68">
        <v>58</v>
      </c>
      <c r="B65" s="69">
        <v>16.329999999999998</v>
      </c>
      <c r="C65" s="69">
        <v>1.73</v>
      </c>
      <c r="D65" s="69">
        <v>0</v>
      </c>
    </row>
    <row r="66" spans="1:4">
      <c r="A66" s="68">
        <v>59</v>
      </c>
      <c r="B66" s="69">
        <v>16.66</v>
      </c>
      <c r="C66" s="69">
        <v>1.74</v>
      </c>
      <c r="D66" s="69">
        <v>0</v>
      </c>
    </row>
    <row r="67" spans="1:4">
      <c r="A67" s="68">
        <v>60</v>
      </c>
      <c r="B67" s="69">
        <v>17.010000000000002</v>
      </c>
      <c r="C67" s="69">
        <v>1.74</v>
      </c>
      <c r="D67" s="69">
        <v>0</v>
      </c>
    </row>
    <row r="68" spans="1:4">
      <c r="A68" s="68">
        <v>61</v>
      </c>
      <c r="B68" s="69">
        <v>17.36</v>
      </c>
      <c r="C68" s="69">
        <v>1.73</v>
      </c>
      <c r="D68" s="69">
        <v>0</v>
      </c>
    </row>
    <row r="69" spans="1:4">
      <c r="A69" s="68">
        <v>62</v>
      </c>
      <c r="B69" s="69">
        <v>17.73</v>
      </c>
      <c r="C69" s="69">
        <v>1.73</v>
      </c>
      <c r="D69" s="69">
        <v>0</v>
      </c>
    </row>
    <row r="70" spans="1:4">
      <c r="A70" s="68">
        <v>63</v>
      </c>
      <c r="B70" s="69">
        <v>18.12</v>
      </c>
      <c r="C70" s="69">
        <v>1.73</v>
      </c>
      <c r="D70" s="69">
        <v>0</v>
      </c>
    </row>
    <row r="71" spans="1:4">
      <c r="A71" s="68">
        <v>64</v>
      </c>
      <c r="B71" s="69">
        <v>18.52</v>
      </c>
      <c r="C71" s="69">
        <v>1.72</v>
      </c>
      <c r="D71" s="69">
        <v>0</v>
      </c>
    </row>
  </sheetData>
  <sheetProtection algorithmName="SHA-512" hashValue="tnb08M+/s0Lu066MQrDq2CiawMiK2Ki/U3dQFQ/wh5rGmBxI9QpvIeX5M/Z4JgQzwULh7JJqfNG5aZcRZqaGCQ==" saltValue="ZrUNJsBT8nC08wtH/vKv3A==" spinCount="100000" sheet="1" objects="1" scenarios="1"/>
  <conditionalFormatting sqref="A6:A21">
    <cfRule type="expression" dxfId="1407" priority="15" stopIfTrue="1">
      <formula>MOD(ROW(),2)=0</formula>
    </cfRule>
    <cfRule type="expression" dxfId="1406" priority="16" stopIfTrue="1">
      <formula>MOD(ROW(),2)&lt;&gt;0</formula>
    </cfRule>
  </conditionalFormatting>
  <conditionalFormatting sqref="B6:D17 B20:D21 C18:D19">
    <cfRule type="expression" dxfId="1405" priority="17" stopIfTrue="1">
      <formula>MOD(ROW(),2)=0</formula>
    </cfRule>
    <cfRule type="expression" dxfId="1404" priority="18" stopIfTrue="1">
      <formula>MOD(ROW(),2)&lt;&gt;0</formula>
    </cfRule>
  </conditionalFormatting>
  <conditionalFormatting sqref="A26:A71">
    <cfRule type="expression" dxfId="1403" priority="3" stopIfTrue="1">
      <formula>MOD(ROW(),2)=0</formula>
    </cfRule>
    <cfRule type="expression" dxfId="1402" priority="4" stopIfTrue="1">
      <formula>MOD(ROW(),2)&lt;&gt;0</formula>
    </cfRule>
  </conditionalFormatting>
  <conditionalFormatting sqref="B26:D71">
    <cfRule type="expression" dxfId="1401" priority="5" stopIfTrue="1">
      <formula>MOD(ROW(),2)=0</formula>
    </cfRule>
    <cfRule type="expression" dxfId="1400" priority="6" stopIfTrue="1">
      <formula>MOD(ROW(),2)&lt;&gt;0</formula>
    </cfRule>
  </conditionalFormatting>
  <conditionalFormatting sqref="B18:B19">
    <cfRule type="expression" dxfId="1399" priority="1" stopIfTrue="1">
      <formula>MOD(ROW(),2)=0</formula>
    </cfRule>
    <cfRule type="expression" dxfId="1398" priority="2" stopIfTrue="1">
      <formula>MOD(ROW(),2)&lt;&gt;0</formula>
    </cfRule>
  </conditionalFormatting>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DFD08-56D9-4E89-B101-2C5580CCAB22}">
  <sheetPr codeName="Sheet12"/>
  <dimension ref="A1:D66"/>
  <sheetViews>
    <sheetView showGridLines="0" workbookViewId="0">
      <selection activeCell="A6" sqref="A6"/>
    </sheetView>
  </sheetViews>
  <sheetFormatPr defaultColWidth="8.7109375" defaultRowHeight="12.6"/>
  <cols>
    <col min="1" max="1" width="31.5703125" style="67" customWidth="1"/>
    <col min="2" max="4" width="22.5703125" style="67" customWidth="1"/>
    <col min="5" max="16384" width="8.7109375" style="67"/>
  </cols>
  <sheetData>
    <row r="1" spans="1:4" s="1" customFormat="1" ht="20.100000000000001">
      <c r="A1" s="2" t="s">
        <v>0</v>
      </c>
    </row>
    <row r="2" spans="1:4" s="1" customFormat="1" ht="15.6">
      <c r="A2" s="30" t="s">
        <v>1</v>
      </c>
      <c r="B2" s="3" t="str">
        <f>wb_title</f>
        <v>TPS_S - Consolidated Factor Spreadsheet</v>
      </c>
    </row>
    <row r="3" spans="1:4" s="1" customFormat="1" ht="15.6">
      <c r="A3" s="30" t="s">
        <v>2</v>
      </c>
      <c r="B3" s="3" t="str">
        <f>TABLE_FACTOR_TYPE_1 &amp; " - x-" &amp; TABLE_SERIES_NUMBER_1</f>
        <v>CETV - x-205</v>
      </c>
    </row>
    <row r="4" spans="1:4" customFormat="1"/>
    <row r="5" spans="1:4" customFormat="1"/>
    <row r="6" spans="1:4" customFormat="1">
      <c r="A6" s="61" t="s">
        <v>552</v>
      </c>
      <c r="B6" s="62" t="s">
        <v>553</v>
      </c>
      <c r="C6" s="62"/>
      <c r="D6" s="62"/>
    </row>
    <row r="7" spans="1:4" customFormat="1">
      <c r="A7" s="61" t="s">
        <v>554</v>
      </c>
      <c r="B7" s="62" t="s">
        <v>162</v>
      </c>
      <c r="C7" s="62"/>
      <c r="D7" s="62"/>
    </row>
    <row r="8" spans="1:4" customFormat="1">
      <c r="A8" s="61" t="s">
        <v>149</v>
      </c>
      <c r="B8" s="62" t="s">
        <v>163</v>
      </c>
      <c r="C8" s="62"/>
      <c r="D8" s="62"/>
    </row>
    <row r="9" spans="1:4" customFormat="1">
      <c r="A9" s="61" t="s">
        <v>150</v>
      </c>
      <c r="B9" s="62" t="s">
        <v>172</v>
      </c>
      <c r="C9" s="62"/>
      <c r="D9" s="62"/>
    </row>
    <row r="10" spans="1:4" customFormat="1" ht="24.95">
      <c r="A10" s="61" t="s">
        <v>6</v>
      </c>
      <c r="B10" s="62" t="s">
        <v>186</v>
      </c>
      <c r="C10" s="62"/>
      <c r="D10" s="62"/>
    </row>
    <row r="11" spans="1:4" customFormat="1">
      <c r="A11" s="61" t="s">
        <v>151</v>
      </c>
      <c r="B11" s="62" t="s">
        <v>180</v>
      </c>
      <c r="C11" s="62"/>
      <c r="D11" s="62"/>
    </row>
    <row r="12" spans="1:4" customFormat="1">
      <c r="A12" s="61" t="s">
        <v>152</v>
      </c>
      <c r="B12" s="62" t="s">
        <v>175</v>
      </c>
      <c r="C12" s="62"/>
      <c r="D12" s="62"/>
    </row>
    <row r="13" spans="1:4" customFormat="1">
      <c r="A13" s="61" t="s">
        <v>555</v>
      </c>
      <c r="B13" s="62" t="s">
        <v>176</v>
      </c>
      <c r="C13" s="62"/>
      <c r="D13" s="62"/>
    </row>
    <row r="14" spans="1:4" customFormat="1">
      <c r="A14" s="61" t="s">
        <v>154</v>
      </c>
      <c r="B14" s="62">
        <v>205</v>
      </c>
      <c r="C14" s="62"/>
      <c r="D14" s="62"/>
    </row>
    <row r="15" spans="1:4" customFormat="1">
      <c r="A15" s="61" t="s">
        <v>556</v>
      </c>
      <c r="B15" s="62" t="s">
        <v>187</v>
      </c>
      <c r="C15" s="62"/>
      <c r="D15" s="62"/>
    </row>
    <row r="16" spans="1:4" customFormat="1">
      <c r="A16" s="61" t="s">
        <v>156</v>
      </c>
      <c r="B16" s="62" t="s">
        <v>188</v>
      </c>
      <c r="C16" s="62"/>
      <c r="D16" s="62"/>
    </row>
    <row r="17" spans="1:4" customFormat="1">
      <c r="A17" s="63" t="s">
        <v>557</v>
      </c>
      <c r="B17" s="62"/>
      <c r="C17" s="62"/>
      <c r="D17" s="62"/>
    </row>
    <row r="18" spans="1:4" customFormat="1">
      <c r="A18" s="61" t="s">
        <v>158</v>
      </c>
      <c r="B18" s="64">
        <v>46171</v>
      </c>
      <c r="C18" s="64"/>
      <c r="D18" s="64"/>
    </row>
    <row r="19" spans="1:4" customFormat="1">
      <c r="A19" s="61" t="s">
        <v>159</v>
      </c>
      <c r="B19" s="64">
        <v>46161</v>
      </c>
      <c r="C19" s="64"/>
      <c r="D19" s="64"/>
    </row>
    <row r="20" spans="1:4" customFormat="1">
      <c r="A20" s="61" t="s">
        <v>160</v>
      </c>
      <c r="B20" s="62" t="s">
        <v>170</v>
      </c>
      <c r="C20" s="62"/>
      <c r="D20" s="62"/>
    </row>
    <row r="21" spans="1:4" customFormat="1">
      <c r="A21" s="61" t="s">
        <v>558</v>
      </c>
      <c r="B21" s="62" t="s">
        <v>82</v>
      </c>
      <c r="C21" s="62"/>
      <c r="D21" s="62"/>
    </row>
    <row r="22" spans="1:4" customFormat="1"/>
    <row r="23" spans="1:4" customFormat="1">
      <c r="A23" s="23" t="str">
        <f>HYPERLINK("#'Factor List'!A1", "Back to Factor List")</f>
        <v>Back to Factor List</v>
      </c>
      <c r="B23" s="23" t="str">
        <f>HYPERLINK("#'Assumptions'!A1", "Assumptions")</f>
        <v>Assumptions</v>
      </c>
    </row>
    <row r="24" spans="1:4" customFormat="1"/>
    <row r="26" spans="1:4" ht="26.1">
      <c r="A26" s="66" t="s">
        <v>559</v>
      </c>
      <c r="B26" s="66" t="s">
        <v>563</v>
      </c>
      <c r="C26" s="66" t="s">
        <v>565</v>
      </c>
      <c r="D26" s="66" t="s">
        <v>566</v>
      </c>
    </row>
    <row r="27" spans="1:4">
      <c r="A27" s="68">
        <v>20</v>
      </c>
      <c r="B27" s="69">
        <v>8.19</v>
      </c>
      <c r="C27" s="69">
        <v>1.05</v>
      </c>
      <c r="D27" s="69">
        <v>0</v>
      </c>
    </row>
    <row r="28" spans="1:4">
      <c r="A28" s="68">
        <v>21</v>
      </c>
      <c r="B28" s="69">
        <v>8.33</v>
      </c>
      <c r="C28" s="69">
        <v>1.06</v>
      </c>
      <c r="D28" s="69">
        <v>0</v>
      </c>
    </row>
    <row r="29" spans="1:4">
      <c r="A29" s="68">
        <v>22</v>
      </c>
      <c r="B29" s="69">
        <v>8.48</v>
      </c>
      <c r="C29" s="69">
        <v>1.08</v>
      </c>
      <c r="D29" s="69">
        <v>0</v>
      </c>
    </row>
    <row r="30" spans="1:4">
      <c r="A30" s="68">
        <v>23</v>
      </c>
      <c r="B30" s="69">
        <v>8.64</v>
      </c>
      <c r="C30" s="69">
        <v>1.1000000000000001</v>
      </c>
      <c r="D30" s="69">
        <v>0</v>
      </c>
    </row>
    <row r="31" spans="1:4">
      <c r="A31" s="68">
        <v>24</v>
      </c>
      <c r="B31" s="69">
        <v>8.7899999999999991</v>
      </c>
      <c r="C31" s="69">
        <v>1.1200000000000001</v>
      </c>
      <c r="D31" s="69">
        <v>0</v>
      </c>
    </row>
    <row r="32" spans="1:4">
      <c r="A32" s="68">
        <v>25</v>
      </c>
      <c r="B32" s="69">
        <v>8.9499999999999993</v>
      </c>
      <c r="C32" s="69">
        <v>1.1399999999999999</v>
      </c>
      <c r="D32" s="69">
        <v>0</v>
      </c>
    </row>
    <row r="33" spans="1:4">
      <c r="A33" s="68">
        <v>26</v>
      </c>
      <c r="B33" s="69">
        <v>9.11</v>
      </c>
      <c r="C33" s="69">
        <v>1.1599999999999999</v>
      </c>
      <c r="D33" s="69">
        <v>0</v>
      </c>
    </row>
    <row r="34" spans="1:4">
      <c r="A34" s="68">
        <v>27</v>
      </c>
      <c r="B34" s="69">
        <v>9.27</v>
      </c>
      <c r="C34" s="69">
        <v>1.18</v>
      </c>
      <c r="D34" s="69">
        <v>0</v>
      </c>
    </row>
    <row r="35" spans="1:4">
      <c r="A35" s="68">
        <v>28</v>
      </c>
      <c r="B35" s="69">
        <v>9.44</v>
      </c>
      <c r="C35" s="69">
        <v>1.2</v>
      </c>
      <c r="D35" s="69">
        <v>0</v>
      </c>
    </row>
    <row r="36" spans="1:4">
      <c r="A36" s="68">
        <v>29</v>
      </c>
      <c r="B36" s="69">
        <v>9.61</v>
      </c>
      <c r="C36" s="69">
        <v>1.22</v>
      </c>
      <c r="D36" s="69">
        <v>0</v>
      </c>
    </row>
    <row r="37" spans="1:4">
      <c r="A37" s="68">
        <v>30</v>
      </c>
      <c r="B37" s="69">
        <v>9.7799999999999994</v>
      </c>
      <c r="C37" s="69">
        <v>1.24</v>
      </c>
      <c r="D37" s="69">
        <v>0</v>
      </c>
    </row>
    <row r="38" spans="1:4">
      <c r="A38" s="68">
        <v>31</v>
      </c>
      <c r="B38" s="69">
        <v>9.9600000000000009</v>
      </c>
      <c r="C38" s="69">
        <v>1.26</v>
      </c>
      <c r="D38" s="69">
        <v>0</v>
      </c>
    </row>
    <row r="39" spans="1:4">
      <c r="A39" s="68">
        <v>32</v>
      </c>
      <c r="B39" s="69">
        <v>10.14</v>
      </c>
      <c r="C39" s="69">
        <v>1.28</v>
      </c>
      <c r="D39" s="69">
        <v>0</v>
      </c>
    </row>
    <row r="40" spans="1:4">
      <c r="A40" s="68">
        <v>33</v>
      </c>
      <c r="B40" s="69">
        <v>10.32</v>
      </c>
      <c r="C40" s="69">
        <v>1.3</v>
      </c>
      <c r="D40" s="69">
        <v>0</v>
      </c>
    </row>
    <row r="41" spans="1:4">
      <c r="A41" s="68">
        <v>34</v>
      </c>
      <c r="B41" s="69">
        <v>10.5</v>
      </c>
      <c r="C41" s="69">
        <v>1.32</v>
      </c>
      <c r="D41" s="69">
        <v>0</v>
      </c>
    </row>
    <row r="42" spans="1:4">
      <c r="A42" s="68">
        <v>35</v>
      </c>
      <c r="B42" s="69">
        <v>10.69</v>
      </c>
      <c r="C42" s="69">
        <v>1.34</v>
      </c>
      <c r="D42" s="69">
        <v>0</v>
      </c>
    </row>
    <row r="43" spans="1:4">
      <c r="A43" s="68">
        <v>36</v>
      </c>
      <c r="B43" s="69">
        <v>10.88</v>
      </c>
      <c r="C43" s="69">
        <v>1.37</v>
      </c>
      <c r="D43" s="69">
        <v>0</v>
      </c>
    </row>
    <row r="44" spans="1:4">
      <c r="A44" s="68">
        <v>37</v>
      </c>
      <c r="B44" s="69">
        <v>11.08</v>
      </c>
      <c r="C44" s="69">
        <v>1.39</v>
      </c>
      <c r="D44" s="69">
        <v>0</v>
      </c>
    </row>
    <row r="45" spans="1:4">
      <c r="A45" s="68">
        <v>38</v>
      </c>
      <c r="B45" s="69">
        <v>11.28</v>
      </c>
      <c r="C45" s="69">
        <v>1.41</v>
      </c>
      <c r="D45" s="69">
        <v>0</v>
      </c>
    </row>
    <row r="46" spans="1:4">
      <c r="A46" s="68">
        <v>39</v>
      </c>
      <c r="B46" s="69">
        <v>11.48</v>
      </c>
      <c r="C46" s="69">
        <v>1.43</v>
      </c>
      <c r="D46" s="69">
        <v>0</v>
      </c>
    </row>
    <row r="47" spans="1:4">
      <c r="A47" s="68">
        <v>40</v>
      </c>
      <c r="B47" s="69">
        <v>11.69</v>
      </c>
      <c r="C47" s="69">
        <v>1.45</v>
      </c>
      <c r="D47" s="69">
        <v>0</v>
      </c>
    </row>
    <row r="48" spans="1:4">
      <c r="A48" s="68">
        <v>41</v>
      </c>
      <c r="B48" s="69">
        <v>11.9</v>
      </c>
      <c r="C48" s="69">
        <v>1.48</v>
      </c>
      <c r="D48" s="69">
        <v>0</v>
      </c>
    </row>
    <row r="49" spans="1:4">
      <c r="A49" s="68">
        <v>42</v>
      </c>
      <c r="B49" s="69">
        <v>12.11</v>
      </c>
      <c r="C49" s="69">
        <v>1.5</v>
      </c>
      <c r="D49" s="69">
        <v>0</v>
      </c>
    </row>
    <row r="50" spans="1:4">
      <c r="A50" s="68">
        <v>43</v>
      </c>
      <c r="B50" s="69">
        <v>12.33</v>
      </c>
      <c r="C50" s="69">
        <v>1.52</v>
      </c>
      <c r="D50" s="69">
        <v>0</v>
      </c>
    </row>
    <row r="51" spans="1:4">
      <c r="A51" s="68">
        <v>44</v>
      </c>
      <c r="B51" s="69">
        <v>12.56</v>
      </c>
      <c r="C51" s="69">
        <v>1.54</v>
      </c>
      <c r="D51" s="69">
        <v>0</v>
      </c>
    </row>
    <row r="52" spans="1:4">
      <c r="A52" s="68">
        <v>45</v>
      </c>
      <c r="B52" s="69">
        <v>12.78</v>
      </c>
      <c r="C52" s="69">
        <v>1.56</v>
      </c>
      <c r="D52" s="69">
        <v>0</v>
      </c>
    </row>
    <row r="53" spans="1:4">
      <c r="A53" s="68">
        <v>46</v>
      </c>
      <c r="B53" s="69">
        <v>13.02</v>
      </c>
      <c r="C53" s="69">
        <v>1.58</v>
      </c>
      <c r="D53" s="69">
        <v>0</v>
      </c>
    </row>
    <row r="54" spans="1:4">
      <c r="A54" s="68">
        <v>47</v>
      </c>
      <c r="B54" s="69">
        <v>13.26</v>
      </c>
      <c r="C54" s="69">
        <v>1.6</v>
      </c>
      <c r="D54" s="69">
        <v>0</v>
      </c>
    </row>
    <row r="55" spans="1:4">
      <c r="A55" s="68">
        <v>48</v>
      </c>
      <c r="B55" s="69">
        <v>13.5</v>
      </c>
      <c r="C55" s="69">
        <v>1.62</v>
      </c>
      <c r="D55" s="69">
        <v>0</v>
      </c>
    </row>
    <row r="56" spans="1:4">
      <c r="A56" s="68">
        <v>49</v>
      </c>
      <c r="B56" s="69">
        <v>13.75</v>
      </c>
      <c r="C56" s="69">
        <v>1.63</v>
      </c>
      <c r="D56" s="69">
        <v>0</v>
      </c>
    </row>
    <row r="57" spans="1:4">
      <c r="A57" s="68">
        <v>50</v>
      </c>
      <c r="B57" s="69">
        <v>14.01</v>
      </c>
      <c r="C57" s="69">
        <v>1.65</v>
      </c>
      <c r="D57" s="69">
        <v>0</v>
      </c>
    </row>
    <row r="58" spans="1:4">
      <c r="A58" s="68">
        <v>51</v>
      </c>
      <c r="B58" s="69">
        <v>14.27</v>
      </c>
      <c r="C58" s="69">
        <v>1.67</v>
      </c>
      <c r="D58" s="69">
        <v>0</v>
      </c>
    </row>
    <row r="59" spans="1:4">
      <c r="A59" s="68">
        <v>52</v>
      </c>
      <c r="B59" s="69">
        <v>14.54</v>
      </c>
      <c r="C59" s="69">
        <v>1.68</v>
      </c>
      <c r="D59" s="69">
        <v>0</v>
      </c>
    </row>
    <row r="60" spans="1:4">
      <c r="A60" s="68">
        <v>53</v>
      </c>
      <c r="B60" s="69">
        <v>14.82</v>
      </c>
      <c r="C60" s="69">
        <v>1.69</v>
      </c>
      <c r="D60" s="69">
        <v>0</v>
      </c>
    </row>
    <row r="61" spans="1:4">
      <c r="A61" s="68">
        <v>54</v>
      </c>
      <c r="B61" s="69">
        <v>15.1</v>
      </c>
      <c r="C61" s="69">
        <v>1.7</v>
      </c>
      <c r="D61" s="69">
        <v>0</v>
      </c>
    </row>
    <row r="62" spans="1:4">
      <c r="A62" s="68">
        <v>55</v>
      </c>
      <c r="B62" s="69">
        <v>15.4</v>
      </c>
      <c r="C62" s="69">
        <v>1.71</v>
      </c>
      <c r="D62" s="69">
        <v>0</v>
      </c>
    </row>
    <row r="63" spans="1:4">
      <c r="A63" s="68">
        <v>56</v>
      </c>
      <c r="B63" s="69">
        <v>15.7</v>
      </c>
      <c r="C63" s="69">
        <v>1.72</v>
      </c>
      <c r="D63" s="69">
        <v>0</v>
      </c>
    </row>
    <row r="64" spans="1:4">
      <c r="A64" s="68">
        <v>57</v>
      </c>
      <c r="B64" s="69">
        <v>16.010000000000002</v>
      </c>
      <c r="C64" s="69">
        <v>1.73</v>
      </c>
      <c r="D64" s="69">
        <v>0</v>
      </c>
    </row>
    <row r="65" spans="1:4">
      <c r="A65" s="68">
        <v>58</v>
      </c>
      <c r="B65" s="69">
        <v>16.329999999999998</v>
      </c>
      <c r="C65" s="69">
        <v>1.73</v>
      </c>
      <c r="D65" s="69">
        <v>0</v>
      </c>
    </row>
    <row r="66" spans="1:4">
      <c r="A66" s="68">
        <v>59</v>
      </c>
      <c r="B66" s="69">
        <v>16.66</v>
      </c>
      <c r="C66" s="69">
        <v>1.74</v>
      </c>
      <c r="D66" s="69">
        <v>0</v>
      </c>
    </row>
  </sheetData>
  <sheetProtection algorithmName="SHA-512" hashValue="DLq5uQsMpmtn1gx8Nv29C4E0uKa5yTr2y/ZQlEqjPxcGvKZ+3ckq205L7KqeDKxcreXAPdRZxDYQvgShnoYFQQ==" saltValue="8WkBIaWhs1DhDsklp3FE5w==" spinCount="100000" sheet="1" objects="1" scenarios="1"/>
  <conditionalFormatting sqref="A6:A21">
    <cfRule type="expression" dxfId="1393" priority="15" stopIfTrue="1">
      <formula>MOD(ROW(),2)=0</formula>
    </cfRule>
    <cfRule type="expression" dxfId="1392" priority="16" stopIfTrue="1">
      <formula>MOD(ROW(),2)&lt;&gt;0</formula>
    </cfRule>
  </conditionalFormatting>
  <conditionalFormatting sqref="B6:D17 B20:D21 C18:D19">
    <cfRule type="expression" dxfId="1391" priority="17" stopIfTrue="1">
      <formula>MOD(ROW(),2)=0</formula>
    </cfRule>
    <cfRule type="expression" dxfId="1390" priority="18" stopIfTrue="1">
      <formula>MOD(ROW(),2)&lt;&gt;0</formula>
    </cfRule>
  </conditionalFormatting>
  <conditionalFormatting sqref="A26:A66">
    <cfRule type="expression" dxfId="1389" priority="3" stopIfTrue="1">
      <formula>MOD(ROW(),2)=0</formula>
    </cfRule>
    <cfRule type="expression" dxfId="1388" priority="4" stopIfTrue="1">
      <formula>MOD(ROW(),2)&lt;&gt;0</formula>
    </cfRule>
  </conditionalFormatting>
  <conditionalFormatting sqref="B26:D66">
    <cfRule type="expression" dxfId="1387" priority="5" stopIfTrue="1">
      <formula>MOD(ROW(),2)=0</formula>
    </cfRule>
    <cfRule type="expression" dxfId="1386" priority="6" stopIfTrue="1">
      <formula>MOD(ROW(),2)&lt;&gt;0</formula>
    </cfRule>
  </conditionalFormatting>
  <conditionalFormatting sqref="B18:B19">
    <cfRule type="expression" dxfId="1385" priority="1" stopIfTrue="1">
      <formula>MOD(ROW(),2)=0</formula>
    </cfRule>
    <cfRule type="expression" dxfId="1384" priority="2" stopIfTrue="1">
      <formula>MOD(ROW(),2)&lt;&gt;0</formula>
    </cfRule>
  </conditionalFormatting>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9C77C-B172-4F8C-90EC-02448FDAF681}">
  <sheetPr codeName="Sheet14"/>
  <dimension ref="A1:D31"/>
  <sheetViews>
    <sheetView showGridLines="0" workbookViewId="0">
      <selection activeCell="A6" sqref="A6"/>
    </sheetView>
  </sheetViews>
  <sheetFormatPr defaultColWidth="8.7109375" defaultRowHeight="12.6"/>
  <cols>
    <col min="1" max="1" width="31.5703125" style="67" customWidth="1"/>
    <col min="2" max="4" width="22.5703125" style="67" customWidth="1"/>
    <col min="5" max="16384" width="8.7109375" style="67"/>
  </cols>
  <sheetData>
    <row r="1" spans="1:4" s="1" customFormat="1" ht="20.100000000000001">
      <c r="A1" s="2" t="s">
        <v>0</v>
      </c>
    </row>
    <row r="2" spans="1:4" s="1" customFormat="1" ht="15.6">
      <c r="A2" s="30" t="s">
        <v>1</v>
      </c>
      <c r="B2" s="3" t="str">
        <f>wb_title</f>
        <v>TPS_S - Consolidated Factor Spreadsheet</v>
      </c>
    </row>
    <row r="3" spans="1:4" s="1" customFormat="1" ht="15.6">
      <c r="A3" s="30" t="s">
        <v>2</v>
      </c>
      <c r="B3" s="3" t="str">
        <f>TABLE_FACTOR_TYPE_1 &amp; " - x-" &amp; TABLE_SERIES_NUMBER_1</f>
        <v>CETV - x-206</v>
      </c>
    </row>
    <row r="4" spans="1:4" customFormat="1"/>
    <row r="5" spans="1:4" customFormat="1"/>
    <row r="6" spans="1:4" customFormat="1">
      <c r="A6" s="61" t="s">
        <v>552</v>
      </c>
      <c r="B6" s="62" t="s">
        <v>553</v>
      </c>
      <c r="C6" s="62"/>
      <c r="D6" s="62"/>
    </row>
    <row r="7" spans="1:4" customFormat="1">
      <c r="A7" s="61" t="s">
        <v>554</v>
      </c>
      <c r="B7" s="62" t="s">
        <v>162</v>
      </c>
      <c r="C7" s="62"/>
      <c r="D7" s="62"/>
    </row>
    <row r="8" spans="1:4" customFormat="1">
      <c r="A8" s="61" t="s">
        <v>149</v>
      </c>
      <c r="B8" s="62" t="s">
        <v>163</v>
      </c>
      <c r="C8" s="62"/>
      <c r="D8" s="62"/>
    </row>
    <row r="9" spans="1:4" customFormat="1">
      <c r="A9" s="61" t="s">
        <v>150</v>
      </c>
      <c r="B9" s="62" t="s">
        <v>172</v>
      </c>
      <c r="C9" s="62"/>
      <c r="D9" s="62"/>
    </row>
    <row r="10" spans="1:4" customFormat="1" ht="24.95">
      <c r="A10" s="61" t="s">
        <v>6</v>
      </c>
      <c r="B10" s="62" t="s">
        <v>189</v>
      </c>
      <c r="C10" s="62"/>
      <c r="D10" s="62"/>
    </row>
    <row r="11" spans="1:4" customFormat="1">
      <c r="A11" s="61" t="s">
        <v>151</v>
      </c>
      <c r="B11" s="62" t="s">
        <v>180</v>
      </c>
      <c r="C11" s="62"/>
      <c r="D11" s="62"/>
    </row>
    <row r="12" spans="1:4" customFormat="1">
      <c r="A12" s="61" t="s">
        <v>152</v>
      </c>
      <c r="B12" s="62" t="s">
        <v>175</v>
      </c>
      <c r="C12" s="62"/>
      <c r="D12" s="62"/>
    </row>
    <row r="13" spans="1:4" customFormat="1">
      <c r="A13" s="61" t="s">
        <v>555</v>
      </c>
      <c r="B13" s="62" t="s">
        <v>176</v>
      </c>
      <c r="C13" s="62"/>
      <c r="D13" s="62"/>
    </row>
    <row r="14" spans="1:4" customFormat="1">
      <c r="A14" s="61" t="s">
        <v>154</v>
      </c>
      <c r="B14" s="62">
        <v>206</v>
      </c>
      <c r="C14" s="62"/>
      <c r="D14" s="62"/>
    </row>
    <row r="15" spans="1:4" customFormat="1">
      <c r="A15" s="61" t="s">
        <v>556</v>
      </c>
      <c r="B15" s="62" t="s">
        <v>190</v>
      </c>
      <c r="C15" s="62"/>
      <c r="D15" s="62"/>
    </row>
    <row r="16" spans="1:4" customFormat="1">
      <c r="A16" s="61" t="s">
        <v>156</v>
      </c>
      <c r="B16" s="62" t="s">
        <v>191</v>
      </c>
      <c r="C16" s="62"/>
      <c r="D16" s="62"/>
    </row>
    <row r="17" spans="1:4" customFormat="1">
      <c r="A17" s="63" t="s">
        <v>557</v>
      </c>
      <c r="B17" s="62"/>
      <c r="C17" s="62"/>
      <c r="D17" s="62"/>
    </row>
    <row r="18" spans="1:4" customFormat="1">
      <c r="A18" s="61" t="s">
        <v>158</v>
      </c>
      <c r="B18" s="64">
        <v>46171</v>
      </c>
      <c r="C18" s="64"/>
      <c r="D18" s="64"/>
    </row>
    <row r="19" spans="1:4" customFormat="1">
      <c r="A19" s="61" t="s">
        <v>159</v>
      </c>
      <c r="B19" s="64">
        <v>46161</v>
      </c>
      <c r="C19" s="64"/>
      <c r="D19" s="64"/>
    </row>
    <row r="20" spans="1:4" customFormat="1">
      <c r="A20" s="61" t="s">
        <v>160</v>
      </c>
      <c r="B20" s="62" t="s">
        <v>170</v>
      </c>
      <c r="C20" s="62"/>
      <c r="D20" s="62"/>
    </row>
    <row r="21" spans="1:4" customFormat="1">
      <c r="A21" s="61" t="s">
        <v>558</v>
      </c>
      <c r="B21" s="62" t="s">
        <v>82</v>
      </c>
      <c r="C21" s="62"/>
      <c r="D21" s="62"/>
    </row>
    <row r="22" spans="1:4" customFormat="1"/>
    <row r="23" spans="1:4" customFormat="1">
      <c r="A23" s="23" t="str">
        <f>HYPERLINK("#'Factor List'!A1", "Back to Factor List")</f>
        <v>Back to Factor List</v>
      </c>
      <c r="B23" s="23" t="str">
        <f>HYPERLINK("#'Assumptions'!A1", "Assumptions")</f>
        <v>Assumptions</v>
      </c>
    </row>
    <row r="24" spans="1:4" customFormat="1"/>
    <row r="26" spans="1:4" ht="26.1">
      <c r="A26" s="66" t="s">
        <v>559</v>
      </c>
      <c r="B26" s="66" t="s">
        <v>563</v>
      </c>
      <c r="C26" s="66" t="s">
        <v>565</v>
      </c>
      <c r="D26" s="66" t="s">
        <v>566</v>
      </c>
    </row>
    <row r="27" spans="1:4">
      <c r="A27" s="68">
        <v>60</v>
      </c>
      <c r="B27" s="69">
        <v>17.010000000000002</v>
      </c>
      <c r="C27" s="69">
        <v>1.74</v>
      </c>
      <c r="D27" s="69">
        <v>0</v>
      </c>
    </row>
    <row r="28" spans="1:4">
      <c r="A28" s="68">
        <v>61</v>
      </c>
      <c r="B28" s="69">
        <v>17.36</v>
      </c>
      <c r="C28" s="69">
        <v>1.73</v>
      </c>
      <c r="D28" s="69">
        <v>0</v>
      </c>
    </row>
    <row r="29" spans="1:4">
      <c r="A29" s="68">
        <v>62</v>
      </c>
      <c r="B29" s="69">
        <v>17.73</v>
      </c>
      <c r="C29" s="69">
        <v>1.73</v>
      </c>
      <c r="D29" s="69">
        <v>0</v>
      </c>
    </row>
    <row r="30" spans="1:4">
      <c r="A30" s="68">
        <v>63</v>
      </c>
      <c r="B30" s="69">
        <v>18.12</v>
      </c>
      <c r="C30" s="69">
        <v>1.73</v>
      </c>
      <c r="D30" s="69">
        <v>0</v>
      </c>
    </row>
    <row r="31" spans="1:4">
      <c r="A31" s="68">
        <v>64</v>
      </c>
      <c r="B31" s="69">
        <v>18.52</v>
      </c>
      <c r="C31" s="69">
        <v>1.72</v>
      </c>
      <c r="D31" s="69">
        <v>0</v>
      </c>
    </row>
  </sheetData>
  <sheetProtection algorithmName="SHA-512" hashValue="atBc754/2AQritIGrAyutkB3L3exzvbnkTRDk3i/NSGIJe7wgOuFAPm9CMTCjnqDu+YMZBkRzLg5DcTtQoZRvQ==" saltValue="C91Mdk0Cke6TEwLCxfKZ2w==" spinCount="100000" sheet="1" objects="1" scenarios="1"/>
  <conditionalFormatting sqref="A6:A21">
    <cfRule type="expression" dxfId="1379" priority="15" stopIfTrue="1">
      <formula>MOD(ROW(),2)=0</formula>
    </cfRule>
    <cfRule type="expression" dxfId="1378" priority="16" stopIfTrue="1">
      <formula>MOD(ROW(),2)&lt;&gt;0</formula>
    </cfRule>
  </conditionalFormatting>
  <conditionalFormatting sqref="B6:D17 B20:D21 C18:D19">
    <cfRule type="expression" dxfId="1377" priority="17" stopIfTrue="1">
      <formula>MOD(ROW(),2)=0</formula>
    </cfRule>
    <cfRule type="expression" dxfId="1376" priority="18" stopIfTrue="1">
      <formula>MOD(ROW(),2)&lt;&gt;0</formula>
    </cfRule>
  </conditionalFormatting>
  <conditionalFormatting sqref="A26:A31">
    <cfRule type="expression" dxfId="1375" priority="3" stopIfTrue="1">
      <formula>MOD(ROW(),2)=0</formula>
    </cfRule>
    <cfRule type="expression" dxfId="1374" priority="4" stopIfTrue="1">
      <formula>MOD(ROW(),2)&lt;&gt;0</formula>
    </cfRule>
  </conditionalFormatting>
  <conditionalFormatting sqref="B26:D31">
    <cfRule type="expression" dxfId="1373" priority="5" stopIfTrue="1">
      <formula>MOD(ROW(),2)=0</formula>
    </cfRule>
    <cfRule type="expression" dxfId="1372" priority="6" stopIfTrue="1">
      <formula>MOD(ROW(),2)&lt;&gt;0</formula>
    </cfRule>
  </conditionalFormatting>
  <conditionalFormatting sqref="B18:B19">
    <cfRule type="expression" dxfId="1371" priority="1" stopIfTrue="1">
      <formula>MOD(ROW(),2)=0</formula>
    </cfRule>
    <cfRule type="expression" dxfId="1370" priority="2" stopIfTrue="1">
      <formula>MOD(ROW(),2)&lt;&gt;0</formula>
    </cfRule>
  </conditionalFormatting>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03A26-D235-45C9-9032-1A07322F558C}">
  <sheetPr codeName="Sheet13"/>
  <dimension ref="A1:D71"/>
  <sheetViews>
    <sheetView showGridLines="0" workbookViewId="0">
      <selection activeCell="A6" sqref="A6"/>
    </sheetView>
  </sheetViews>
  <sheetFormatPr defaultColWidth="8.7109375" defaultRowHeight="12.6"/>
  <cols>
    <col min="1" max="1" width="31.5703125" style="67" customWidth="1"/>
    <col min="2" max="4" width="22.5703125" style="67" customWidth="1"/>
    <col min="5" max="16384" width="8.7109375" style="67"/>
  </cols>
  <sheetData>
    <row r="1" spans="1:4" s="1" customFormat="1" ht="20.100000000000001">
      <c r="A1" s="2" t="s">
        <v>0</v>
      </c>
    </row>
    <row r="2" spans="1:4" s="1" customFormat="1" ht="15.6">
      <c r="A2" s="30" t="s">
        <v>1</v>
      </c>
      <c r="B2" s="3" t="str">
        <f>wb_title</f>
        <v>TPS_S - Consolidated Factor Spreadsheet</v>
      </c>
    </row>
    <row r="3" spans="1:4" s="1" customFormat="1" ht="15.6">
      <c r="A3" s="30" t="s">
        <v>2</v>
      </c>
      <c r="B3" s="3" t="str">
        <f>TABLE_FACTOR_TYPE_1 &amp; " - x-" &amp; TABLE_SERIES_NUMBER_1</f>
        <v>CETV - x-207</v>
      </c>
    </row>
    <row r="4" spans="1:4" customFormat="1"/>
    <row r="5" spans="1:4" customFormat="1"/>
    <row r="6" spans="1:4" customFormat="1">
      <c r="A6" s="61" t="s">
        <v>552</v>
      </c>
      <c r="B6" s="62" t="s">
        <v>553</v>
      </c>
      <c r="C6" s="62"/>
      <c r="D6" s="62"/>
    </row>
    <row r="7" spans="1:4" customFormat="1">
      <c r="A7" s="61" t="s">
        <v>554</v>
      </c>
      <c r="B7" s="62" t="s">
        <v>162</v>
      </c>
      <c r="C7" s="62"/>
      <c r="D7" s="62"/>
    </row>
    <row r="8" spans="1:4" customFormat="1">
      <c r="A8" s="61" t="s">
        <v>149</v>
      </c>
      <c r="B8" s="62" t="s">
        <v>163</v>
      </c>
      <c r="C8" s="62"/>
      <c r="D8" s="62"/>
    </row>
    <row r="9" spans="1:4" customFormat="1">
      <c r="A9" s="61" t="s">
        <v>150</v>
      </c>
      <c r="B9" s="62" t="s">
        <v>172</v>
      </c>
      <c r="C9" s="62"/>
      <c r="D9" s="62"/>
    </row>
    <row r="10" spans="1:4" customFormat="1">
      <c r="A10" s="61" t="s">
        <v>6</v>
      </c>
      <c r="B10" s="62" t="s">
        <v>192</v>
      </c>
      <c r="C10" s="62"/>
      <c r="D10" s="62"/>
    </row>
    <row r="11" spans="1:4" customFormat="1">
      <c r="A11" s="61" t="s">
        <v>151</v>
      </c>
      <c r="B11" s="62" t="s">
        <v>174</v>
      </c>
      <c r="C11" s="62"/>
      <c r="D11" s="62"/>
    </row>
    <row r="12" spans="1:4" customFormat="1">
      <c r="A12" s="61" t="s">
        <v>152</v>
      </c>
      <c r="B12" s="62" t="s">
        <v>175</v>
      </c>
      <c r="C12" s="62"/>
      <c r="D12" s="62"/>
    </row>
    <row r="13" spans="1:4" customFormat="1">
      <c r="A13" s="61" t="s">
        <v>555</v>
      </c>
      <c r="B13" s="62" t="s">
        <v>176</v>
      </c>
      <c r="C13" s="62"/>
      <c r="D13" s="62"/>
    </row>
    <row r="14" spans="1:4" customFormat="1">
      <c r="A14" s="61" t="s">
        <v>154</v>
      </c>
      <c r="B14" s="62">
        <v>207</v>
      </c>
      <c r="C14" s="62"/>
      <c r="D14" s="62"/>
    </row>
    <row r="15" spans="1:4" customFormat="1">
      <c r="A15" s="61" t="s">
        <v>556</v>
      </c>
      <c r="B15" s="62" t="s">
        <v>193</v>
      </c>
      <c r="C15" s="62"/>
      <c r="D15" s="62"/>
    </row>
    <row r="16" spans="1:4" customFormat="1">
      <c r="A16" s="61" t="s">
        <v>156</v>
      </c>
      <c r="B16" s="62" t="s">
        <v>194</v>
      </c>
      <c r="C16" s="62"/>
      <c r="D16" s="62"/>
    </row>
    <row r="17" spans="1:4" customFormat="1">
      <c r="A17" s="63" t="s">
        <v>557</v>
      </c>
      <c r="B17" s="62"/>
      <c r="C17" s="62"/>
      <c r="D17" s="62"/>
    </row>
    <row r="18" spans="1:4" customFormat="1">
      <c r="A18" s="61" t="s">
        <v>158</v>
      </c>
      <c r="B18" s="64">
        <v>46171</v>
      </c>
      <c r="C18" s="64"/>
      <c r="D18" s="64"/>
    </row>
    <row r="19" spans="1:4" customFormat="1">
      <c r="A19" s="61" t="s">
        <v>159</v>
      </c>
      <c r="B19" s="64">
        <v>46161</v>
      </c>
      <c r="C19" s="64"/>
      <c r="D19" s="64"/>
    </row>
    <row r="20" spans="1:4" customFormat="1">
      <c r="A20" s="61" t="s">
        <v>160</v>
      </c>
      <c r="B20" s="62" t="s">
        <v>170</v>
      </c>
      <c r="C20" s="62"/>
      <c r="D20" s="62"/>
    </row>
    <row r="21" spans="1:4" customFormat="1">
      <c r="A21" s="61" t="s">
        <v>558</v>
      </c>
      <c r="B21" s="62" t="s">
        <v>82</v>
      </c>
      <c r="C21" s="62"/>
      <c r="D21" s="62"/>
    </row>
    <row r="22" spans="1:4" customFormat="1"/>
    <row r="23" spans="1:4" customFormat="1">
      <c r="A23" s="23" t="str">
        <f>HYPERLINK("#'Factor List'!A1", "Back to Factor List")</f>
        <v>Back to Factor List</v>
      </c>
      <c r="B23" s="23" t="str">
        <f>HYPERLINK("#'Assumptions'!A1", "Assumptions")</f>
        <v>Assumptions</v>
      </c>
    </row>
    <row r="24" spans="1:4" customFormat="1"/>
    <row r="26" spans="1:4" ht="26.1">
      <c r="A26" s="66" t="s">
        <v>559</v>
      </c>
      <c r="B26" s="66" t="s">
        <v>563</v>
      </c>
      <c r="C26" s="66" t="s">
        <v>565</v>
      </c>
      <c r="D26" s="66" t="s">
        <v>566</v>
      </c>
    </row>
    <row r="27" spans="1:4">
      <c r="A27" s="68">
        <v>20</v>
      </c>
      <c r="B27" s="69">
        <v>7.79</v>
      </c>
      <c r="C27" s="69">
        <v>1.05</v>
      </c>
      <c r="D27" s="69">
        <v>0</v>
      </c>
    </row>
    <row r="28" spans="1:4">
      <c r="A28" s="68">
        <v>21</v>
      </c>
      <c r="B28" s="69">
        <v>7.93</v>
      </c>
      <c r="C28" s="69">
        <v>1.07</v>
      </c>
      <c r="D28" s="69">
        <v>0</v>
      </c>
    </row>
    <row r="29" spans="1:4">
      <c r="A29" s="68">
        <v>22</v>
      </c>
      <c r="B29" s="69">
        <v>8.07</v>
      </c>
      <c r="C29" s="69">
        <v>1.0900000000000001</v>
      </c>
      <c r="D29" s="69">
        <v>0</v>
      </c>
    </row>
    <row r="30" spans="1:4">
      <c r="A30" s="68">
        <v>23</v>
      </c>
      <c r="B30" s="69">
        <v>8.2200000000000006</v>
      </c>
      <c r="C30" s="69">
        <v>1.1100000000000001</v>
      </c>
      <c r="D30" s="69">
        <v>0</v>
      </c>
    </row>
    <row r="31" spans="1:4">
      <c r="A31" s="68">
        <v>24</v>
      </c>
      <c r="B31" s="69">
        <v>8.3699999999999992</v>
      </c>
      <c r="C31" s="69">
        <v>1.1299999999999999</v>
      </c>
      <c r="D31" s="69">
        <v>0</v>
      </c>
    </row>
    <row r="32" spans="1:4">
      <c r="A32" s="68">
        <v>25</v>
      </c>
      <c r="B32" s="69">
        <v>8.52</v>
      </c>
      <c r="C32" s="69">
        <v>1.1499999999999999</v>
      </c>
      <c r="D32" s="69">
        <v>0</v>
      </c>
    </row>
    <row r="33" spans="1:4">
      <c r="A33" s="68">
        <v>26</v>
      </c>
      <c r="B33" s="69">
        <v>8.67</v>
      </c>
      <c r="C33" s="69">
        <v>1.17</v>
      </c>
      <c r="D33" s="69">
        <v>0</v>
      </c>
    </row>
    <row r="34" spans="1:4">
      <c r="A34" s="68">
        <v>27</v>
      </c>
      <c r="B34" s="69">
        <v>8.82</v>
      </c>
      <c r="C34" s="69">
        <v>1.18</v>
      </c>
      <c r="D34" s="69">
        <v>0</v>
      </c>
    </row>
    <row r="35" spans="1:4">
      <c r="A35" s="68">
        <v>28</v>
      </c>
      <c r="B35" s="69">
        <v>8.98</v>
      </c>
      <c r="C35" s="69">
        <v>1.2</v>
      </c>
      <c r="D35" s="69">
        <v>0</v>
      </c>
    </row>
    <row r="36" spans="1:4">
      <c r="A36" s="68">
        <v>29</v>
      </c>
      <c r="B36" s="69">
        <v>9.14</v>
      </c>
      <c r="C36" s="69">
        <v>1.22</v>
      </c>
      <c r="D36" s="69">
        <v>0</v>
      </c>
    </row>
    <row r="37" spans="1:4">
      <c r="A37" s="68">
        <v>30</v>
      </c>
      <c r="B37" s="69">
        <v>9.3000000000000007</v>
      </c>
      <c r="C37" s="69">
        <v>1.25</v>
      </c>
      <c r="D37" s="69">
        <v>0</v>
      </c>
    </row>
    <row r="38" spans="1:4">
      <c r="A38" s="68">
        <v>31</v>
      </c>
      <c r="B38" s="69">
        <v>9.4700000000000006</v>
      </c>
      <c r="C38" s="69">
        <v>1.27</v>
      </c>
      <c r="D38" s="69">
        <v>0</v>
      </c>
    </row>
    <row r="39" spans="1:4">
      <c r="A39" s="68">
        <v>32</v>
      </c>
      <c r="B39" s="69">
        <v>9.64</v>
      </c>
      <c r="C39" s="69">
        <v>1.29</v>
      </c>
      <c r="D39" s="69">
        <v>0</v>
      </c>
    </row>
    <row r="40" spans="1:4">
      <c r="A40" s="68">
        <v>33</v>
      </c>
      <c r="B40" s="69">
        <v>9.81</v>
      </c>
      <c r="C40" s="69">
        <v>1.31</v>
      </c>
      <c r="D40" s="69">
        <v>0</v>
      </c>
    </row>
    <row r="41" spans="1:4">
      <c r="A41" s="68">
        <v>34</v>
      </c>
      <c r="B41" s="69">
        <v>9.98</v>
      </c>
      <c r="C41" s="69">
        <v>1.33</v>
      </c>
      <c r="D41" s="69">
        <v>0</v>
      </c>
    </row>
    <row r="42" spans="1:4">
      <c r="A42" s="68">
        <v>35</v>
      </c>
      <c r="B42" s="69">
        <v>10.16</v>
      </c>
      <c r="C42" s="69">
        <v>1.35</v>
      </c>
      <c r="D42" s="69">
        <v>0</v>
      </c>
    </row>
    <row r="43" spans="1:4">
      <c r="A43" s="68">
        <v>36</v>
      </c>
      <c r="B43" s="69">
        <v>10.34</v>
      </c>
      <c r="C43" s="69">
        <v>1.38</v>
      </c>
      <c r="D43" s="69">
        <v>0</v>
      </c>
    </row>
    <row r="44" spans="1:4">
      <c r="A44" s="68">
        <v>37</v>
      </c>
      <c r="B44" s="69">
        <v>10.53</v>
      </c>
      <c r="C44" s="69">
        <v>1.4</v>
      </c>
      <c r="D44" s="69">
        <v>0</v>
      </c>
    </row>
    <row r="45" spans="1:4">
      <c r="A45" s="68">
        <v>38</v>
      </c>
      <c r="B45" s="69">
        <v>10.72</v>
      </c>
      <c r="C45" s="69">
        <v>1.42</v>
      </c>
      <c r="D45" s="69">
        <v>0</v>
      </c>
    </row>
    <row r="46" spans="1:4">
      <c r="A46" s="68">
        <v>39</v>
      </c>
      <c r="B46" s="69">
        <v>10.91</v>
      </c>
      <c r="C46" s="69">
        <v>1.44</v>
      </c>
      <c r="D46" s="69">
        <v>0</v>
      </c>
    </row>
    <row r="47" spans="1:4">
      <c r="A47" s="68">
        <v>40</v>
      </c>
      <c r="B47" s="69">
        <v>11.1</v>
      </c>
      <c r="C47" s="69">
        <v>1.46</v>
      </c>
      <c r="D47" s="69">
        <v>0</v>
      </c>
    </row>
    <row r="48" spans="1:4">
      <c r="A48" s="68">
        <v>41</v>
      </c>
      <c r="B48" s="69">
        <v>11.3</v>
      </c>
      <c r="C48" s="69">
        <v>1.49</v>
      </c>
      <c r="D48" s="69">
        <v>0</v>
      </c>
    </row>
    <row r="49" spans="1:4">
      <c r="A49" s="68">
        <v>42</v>
      </c>
      <c r="B49" s="69">
        <v>11.51</v>
      </c>
      <c r="C49" s="69">
        <v>1.51</v>
      </c>
      <c r="D49" s="69">
        <v>0</v>
      </c>
    </row>
    <row r="50" spans="1:4">
      <c r="A50" s="68">
        <v>43</v>
      </c>
      <c r="B50" s="69">
        <v>11.71</v>
      </c>
      <c r="C50" s="69">
        <v>1.53</v>
      </c>
      <c r="D50" s="69">
        <v>0</v>
      </c>
    </row>
    <row r="51" spans="1:4">
      <c r="A51" s="68">
        <v>44</v>
      </c>
      <c r="B51" s="69">
        <v>11.92</v>
      </c>
      <c r="C51" s="69">
        <v>1.55</v>
      </c>
      <c r="D51" s="69">
        <v>0</v>
      </c>
    </row>
    <row r="52" spans="1:4">
      <c r="A52" s="68">
        <v>45</v>
      </c>
      <c r="B52" s="69">
        <v>12.14</v>
      </c>
      <c r="C52" s="69">
        <v>1.57</v>
      </c>
      <c r="D52" s="69">
        <v>0</v>
      </c>
    </row>
    <row r="53" spans="1:4">
      <c r="A53" s="68">
        <v>46</v>
      </c>
      <c r="B53" s="69">
        <v>12.36</v>
      </c>
      <c r="C53" s="69">
        <v>1.59</v>
      </c>
      <c r="D53" s="69">
        <v>0</v>
      </c>
    </row>
    <row r="54" spans="1:4">
      <c r="A54" s="68">
        <v>47</v>
      </c>
      <c r="B54" s="69">
        <v>12.59</v>
      </c>
      <c r="C54" s="69">
        <v>1.61</v>
      </c>
      <c r="D54" s="69">
        <v>0</v>
      </c>
    </row>
    <row r="55" spans="1:4">
      <c r="A55" s="68">
        <v>48</v>
      </c>
      <c r="B55" s="69">
        <v>12.82</v>
      </c>
      <c r="C55" s="69">
        <v>1.63</v>
      </c>
      <c r="D55" s="69">
        <v>0</v>
      </c>
    </row>
    <row r="56" spans="1:4">
      <c r="A56" s="68">
        <v>49</v>
      </c>
      <c r="B56" s="69">
        <v>13.06</v>
      </c>
      <c r="C56" s="69">
        <v>1.65</v>
      </c>
      <c r="D56" s="69">
        <v>0</v>
      </c>
    </row>
    <row r="57" spans="1:4">
      <c r="A57" s="68">
        <v>50</v>
      </c>
      <c r="B57" s="69">
        <v>13.3</v>
      </c>
      <c r="C57" s="69">
        <v>1.66</v>
      </c>
      <c r="D57" s="69">
        <v>0</v>
      </c>
    </row>
    <row r="58" spans="1:4">
      <c r="A58" s="68">
        <v>51</v>
      </c>
      <c r="B58" s="69">
        <v>13.55</v>
      </c>
      <c r="C58" s="69">
        <v>1.68</v>
      </c>
      <c r="D58" s="69">
        <v>0</v>
      </c>
    </row>
    <row r="59" spans="1:4">
      <c r="A59" s="68">
        <v>52</v>
      </c>
      <c r="B59" s="69">
        <v>13.8</v>
      </c>
      <c r="C59" s="69">
        <v>1.69</v>
      </c>
      <c r="D59" s="69">
        <v>0</v>
      </c>
    </row>
    <row r="60" spans="1:4">
      <c r="A60" s="68">
        <v>53</v>
      </c>
      <c r="B60" s="69">
        <v>14.06</v>
      </c>
      <c r="C60" s="69">
        <v>1.71</v>
      </c>
      <c r="D60" s="69">
        <v>0</v>
      </c>
    </row>
    <row r="61" spans="1:4">
      <c r="A61" s="68">
        <v>54</v>
      </c>
      <c r="B61" s="69">
        <v>14.33</v>
      </c>
      <c r="C61" s="69">
        <v>1.72</v>
      </c>
      <c r="D61" s="69">
        <v>0</v>
      </c>
    </row>
    <row r="62" spans="1:4">
      <c r="A62" s="68">
        <v>55</v>
      </c>
      <c r="B62" s="69">
        <v>14.6</v>
      </c>
      <c r="C62" s="69">
        <v>1.73</v>
      </c>
      <c r="D62" s="69">
        <v>0</v>
      </c>
    </row>
    <row r="63" spans="1:4">
      <c r="A63" s="68">
        <v>56</v>
      </c>
      <c r="B63" s="69">
        <v>14.89</v>
      </c>
      <c r="C63" s="69">
        <v>1.74</v>
      </c>
      <c r="D63" s="69">
        <v>0</v>
      </c>
    </row>
    <row r="64" spans="1:4">
      <c r="A64" s="68">
        <v>57</v>
      </c>
      <c r="B64" s="69">
        <v>15.18</v>
      </c>
      <c r="C64" s="69">
        <v>1.74</v>
      </c>
      <c r="D64" s="69">
        <v>0</v>
      </c>
    </row>
    <row r="65" spans="1:4">
      <c r="A65" s="68">
        <v>58</v>
      </c>
      <c r="B65" s="69">
        <v>15.49</v>
      </c>
      <c r="C65" s="69">
        <v>1.75</v>
      </c>
      <c r="D65" s="69">
        <v>0</v>
      </c>
    </row>
    <row r="66" spans="1:4">
      <c r="A66" s="68">
        <v>59</v>
      </c>
      <c r="B66" s="69">
        <v>15.8</v>
      </c>
      <c r="C66" s="69">
        <v>1.75</v>
      </c>
      <c r="D66" s="69">
        <v>0</v>
      </c>
    </row>
    <row r="67" spans="1:4">
      <c r="A67" s="68">
        <v>60</v>
      </c>
      <c r="B67" s="69">
        <v>16.12</v>
      </c>
      <c r="C67" s="69">
        <v>1.75</v>
      </c>
      <c r="D67" s="69">
        <v>0</v>
      </c>
    </row>
    <row r="68" spans="1:4">
      <c r="A68" s="68">
        <v>61</v>
      </c>
      <c r="B68" s="69">
        <v>16.46</v>
      </c>
      <c r="C68" s="69">
        <v>1.75</v>
      </c>
      <c r="D68" s="69">
        <v>0</v>
      </c>
    </row>
    <row r="69" spans="1:4">
      <c r="A69" s="68">
        <v>62</v>
      </c>
      <c r="B69" s="69">
        <v>16.809999999999999</v>
      </c>
      <c r="C69" s="69">
        <v>1.75</v>
      </c>
      <c r="D69" s="69">
        <v>0</v>
      </c>
    </row>
    <row r="70" spans="1:4">
      <c r="A70" s="68">
        <v>63</v>
      </c>
      <c r="B70" s="69">
        <v>17.170000000000002</v>
      </c>
      <c r="C70" s="69">
        <v>1.74</v>
      </c>
      <c r="D70" s="69">
        <v>0</v>
      </c>
    </row>
    <row r="71" spans="1:4">
      <c r="A71" s="68">
        <v>64</v>
      </c>
      <c r="B71" s="69">
        <v>17.55</v>
      </c>
      <c r="C71" s="69">
        <v>1.73</v>
      </c>
      <c r="D71" s="69">
        <v>0</v>
      </c>
    </row>
  </sheetData>
  <sheetProtection algorithmName="SHA-512" hashValue="yoX7inGj09kB9mtO3tP9BhkQxVkn5O0Cok7o6UoMpy/MKyS00Rbpg8PNZhQGzvGXsv9om20WalGWCat29yqkEA==" saltValue="cwFlrYKDr44AyKA2d/Qn7A==" spinCount="100000" sheet="1" objects="1" scenarios="1"/>
  <conditionalFormatting sqref="A6:A21">
    <cfRule type="expression" dxfId="1365" priority="15" stopIfTrue="1">
      <formula>MOD(ROW(),2)=0</formula>
    </cfRule>
    <cfRule type="expression" dxfId="1364" priority="16" stopIfTrue="1">
      <formula>MOD(ROW(),2)&lt;&gt;0</formula>
    </cfRule>
  </conditionalFormatting>
  <conditionalFormatting sqref="B6:D17 B20:D21 C18:D19">
    <cfRule type="expression" dxfId="1363" priority="17" stopIfTrue="1">
      <formula>MOD(ROW(),2)=0</formula>
    </cfRule>
    <cfRule type="expression" dxfId="1362" priority="18" stopIfTrue="1">
      <formula>MOD(ROW(),2)&lt;&gt;0</formula>
    </cfRule>
  </conditionalFormatting>
  <conditionalFormatting sqref="A26:A71">
    <cfRule type="expression" dxfId="1361" priority="3" stopIfTrue="1">
      <formula>MOD(ROW(),2)=0</formula>
    </cfRule>
    <cfRule type="expression" dxfId="1360" priority="4" stopIfTrue="1">
      <formula>MOD(ROW(),2)&lt;&gt;0</formula>
    </cfRule>
  </conditionalFormatting>
  <conditionalFormatting sqref="B26:D71">
    <cfRule type="expression" dxfId="1359" priority="5" stopIfTrue="1">
      <formula>MOD(ROW(),2)=0</formula>
    </cfRule>
    <cfRule type="expression" dxfId="1358" priority="6" stopIfTrue="1">
      <formula>MOD(ROW(),2)&lt;&gt;0</formula>
    </cfRule>
  </conditionalFormatting>
  <conditionalFormatting sqref="B18:B19">
    <cfRule type="expression" dxfId="1357" priority="1" stopIfTrue="1">
      <formula>MOD(ROW(),2)=0</formula>
    </cfRule>
    <cfRule type="expression" dxfId="1356" priority="2" stopIfTrue="1">
      <formula>MOD(ROW(),2)&lt;&gt;0</formula>
    </cfRule>
  </conditionalFormatting>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CD2B57-0812-4DD6-97A5-135FFC258727}">
  <sheetPr codeName="Sheet15"/>
  <dimension ref="A1:D27"/>
  <sheetViews>
    <sheetView showGridLines="0" workbookViewId="0">
      <selection activeCell="A6" sqref="A6"/>
    </sheetView>
  </sheetViews>
  <sheetFormatPr defaultColWidth="8.7109375" defaultRowHeight="12.6"/>
  <cols>
    <col min="1" max="1" width="31.5703125" style="67" customWidth="1"/>
    <col min="2" max="4" width="22.5703125" style="67" customWidth="1"/>
    <col min="5" max="16384" width="8.7109375" style="67"/>
  </cols>
  <sheetData>
    <row r="1" spans="1:4" s="1" customFormat="1" ht="20.100000000000001">
      <c r="A1" s="2" t="s">
        <v>0</v>
      </c>
    </row>
    <row r="2" spans="1:4" s="1" customFormat="1" ht="15.6">
      <c r="A2" s="30" t="s">
        <v>1</v>
      </c>
      <c r="B2" s="3" t="str">
        <f>wb_title</f>
        <v>TPS_S - Consolidated Factor Spreadsheet</v>
      </c>
    </row>
    <row r="3" spans="1:4" s="1" customFormat="1" ht="15.6">
      <c r="A3" s="30" t="s">
        <v>2</v>
      </c>
      <c r="B3" s="3" t="str">
        <f>TABLE_FACTOR_TYPE_1 &amp; " - x-" &amp; TABLE_SERIES_NUMBER_1</f>
        <v>CETV - x-208</v>
      </c>
    </row>
    <row r="4" spans="1:4" customFormat="1"/>
    <row r="5" spans="1:4" customFormat="1"/>
    <row r="6" spans="1:4" customFormat="1">
      <c r="A6" s="61" t="s">
        <v>552</v>
      </c>
      <c r="B6" s="62" t="s">
        <v>553</v>
      </c>
      <c r="C6" s="62"/>
      <c r="D6" s="62"/>
    </row>
    <row r="7" spans="1:4" customFormat="1">
      <c r="A7" s="61" t="s">
        <v>554</v>
      </c>
      <c r="B7" s="62" t="s">
        <v>162</v>
      </c>
      <c r="C7" s="62"/>
      <c r="D7" s="62"/>
    </row>
    <row r="8" spans="1:4" customFormat="1">
      <c r="A8" s="61" t="s">
        <v>149</v>
      </c>
      <c r="B8" s="62" t="s">
        <v>163</v>
      </c>
      <c r="C8" s="62"/>
      <c r="D8" s="62"/>
    </row>
    <row r="9" spans="1:4" customFormat="1">
      <c r="A9" s="61" t="s">
        <v>150</v>
      </c>
      <c r="B9" s="62" t="s">
        <v>172</v>
      </c>
      <c r="C9" s="62"/>
      <c r="D9" s="62"/>
    </row>
    <row r="10" spans="1:4" customFormat="1">
      <c r="A10" s="61" t="s">
        <v>6</v>
      </c>
      <c r="B10" s="62" t="s">
        <v>195</v>
      </c>
      <c r="C10" s="62"/>
      <c r="D10" s="62"/>
    </row>
    <row r="11" spans="1:4" customFormat="1">
      <c r="A11" s="61" t="s">
        <v>151</v>
      </c>
      <c r="B11" s="62" t="s">
        <v>174</v>
      </c>
      <c r="C11" s="62"/>
      <c r="D11" s="62"/>
    </row>
    <row r="12" spans="1:4" customFormat="1">
      <c r="A12" s="61" t="s">
        <v>152</v>
      </c>
      <c r="B12" s="62" t="s">
        <v>175</v>
      </c>
      <c r="C12" s="62"/>
      <c r="D12" s="62"/>
    </row>
    <row r="13" spans="1:4" customFormat="1">
      <c r="A13" s="61" t="s">
        <v>555</v>
      </c>
      <c r="B13" s="62" t="s">
        <v>176</v>
      </c>
      <c r="C13" s="62"/>
      <c r="D13" s="62"/>
    </row>
    <row r="14" spans="1:4" customFormat="1">
      <c r="A14" s="61" t="s">
        <v>154</v>
      </c>
      <c r="B14" s="62">
        <v>208</v>
      </c>
      <c r="C14" s="62"/>
      <c r="D14" s="62"/>
    </row>
    <row r="15" spans="1:4" customFormat="1">
      <c r="A15" s="61" t="s">
        <v>556</v>
      </c>
      <c r="B15" s="62" t="s">
        <v>196</v>
      </c>
      <c r="C15" s="62"/>
      <c r="D15" s="62"/>
    </row>
    <row r="16" spans="1:4" customFormat="1">
      <c r="A16" s="61" t="s">
        <v>156</v>
      </c>
      <c r="B16" s="62" t="s">
        <v>197</v>
      </c>
      <c r="C16" s="62"/>
      <c r="D16" s="62"/>
    </row>
    <row r="17" spans="1:4" customFormat="1">
      <c r="A17" s="63" t="s">
        <v>557</v>
      </c>
      <c r="B17" s="62"/>
      <c r="C17" s="62"/>
      <c r="D17" s="62"/>
    </row>
    <row r="18" spans="1:4" customFormat="1">
      <c r="A18" s="61" t="s">
        <v>158</v>
      </c>
      <c r="B18" s="64">
        <v>46171</v>
      </c>
      <c r="C18" s="64"/>
      <c r="D18" s="64"/>
    </row>
    <row r="19" spans="1:4" customFormat="1">
      <c r="A19" s="61" t="s">
        <v>159</v>
      </c>
      <c r="B19" s="64">
        <v>46161</v>
      </c>
      <c r="C19" s="64"/>
      <c r="D19" s="64"/>
    </row>
    <row r="20" spans="1:4" customFormat="1">
      <c r="A20" s="61" t="s">
        <v>160</v>
      </c>
      <c r="B20" s="62" t="s">
        <v>170</v>
      </c>
      <c r="C20" s="62"/>
      <c r="D20" s="62"/>
    </row>
    <row r="21" spans="1:4" customFormat="1">
      <c r="A21" s="61" t="s">
        <v>558</v>
      </c>
      <c r="B21" s="62" t="s">
        <v>82</v>
      </c>
      <c r="C21" s="62"/>
      <c r="D21" s="62"/>
    </row>
    <row r="22" spans="1:4" customFormat="1"/>
    <row r="23" spans="1:4" customFormat="1">
      <c r="A23" s="23" t="str">
        <f>HYPERLINK("#'Factor List'!A1", "Back to Factor List")</f>
        <v>Back to Factor List</v>
      </c>
      <c r="B23" s="23" t="str">
        <f>HYPERLINK("#'Assumptions'!A1", "Assumptions")</f>
        <v>Assumptions</v>
      </c>
    </row>
    <row r="24" spans="1:4" customFormat="1"/>
    <row r="26" spans="1:4" ht="26.1">
      <c r="A26" s="66" t="s">
        <v>559</v>
      </c>
      <c r="B26" s="66" t="s">
        <v>563</v>
      </c>
      <c r="C26" s="66" t="s">
        <v>565</v>
      </c>
      <c r="D26" s="66" t="s">
        <v>566</v>
      </c>
    </row>
    <row r="27" spans="1:4">
      <c r="A27" s="68">
        <v>65</v>
      </c>
      <c r="B27" s="69">
        <v>17.940000000000001</v>
      </c>
      <c r="C27" s="69">
        <v>1.72</v>
      </c>
      <c r="D27" s="69">
        <v>0</v>
      </c>
    </row>
  </sheetData>
  <sheetProtection algorithmName="SHA-512" hashValue="DYVnCz1cw9yA0PK2eOxhwFkWO62yAGEo6SKvUd+sxNzqZ5VZZx+YFZmVcm8ppt1v8I3+Dp2c1hcuTyw1pxiv0Q==" saltValue="rmMoZvJdflYFvgIet44Njw==" spinCount="100000" sheet="1" objects="1" scenarios="1"/>
  <conditionalFormatting sqref="A6:A21">
    <cfRule type="expression" dxfId="1351" priority="15" stopIfTrue="1">
      <formula>MOD(ROW(),2)=0</formula>
    </cfRule>
    <cfRule type="expression" dxfId="1350" priority="16" stopIfTrue="1">
      <formula>MOD(ROW(),2)&lt;&gt;0</formula>
    </cfRule>
  </conditionalFormatting>
  <conditionalFormatting sqref="B6:D17 B20:D21 C18:D19">
    <cfRule type="expression" dxfId="1349" priority="17" stopIfTrue="1">
      <formula>MOD(ROW(),2)=0</formula>
    </cfRule>
    <cfRule type="expression" dxfId="1348" priority="18" stopIfTrue="1">
      <formula>MOD(ROW(),2)&lt;&gt;0</formula>
    </cfRule>
  </conditionalFormatting>
  <conditionalFormatting sqref="A26:A27">
    <cfRule type="expression" dxfId="1347" priority="3" stopIfTrue="1">
      <formula>MOD(ROW(),2)=0</formula>
    </cfRule>
    <cfRule type="expression" dxfId="1346" priority="4" stopIfTrue="1">
      <formula>MOD(ROW(),2)&lt;&gt;0</formula>
    </cfRule>
  </conditionalFormatting>
  <conditionalFormatting sqref="B26:D27">
    <cfRule type="expression" dxfId="1345" priority="5" stopIfTrue="1">
      <formula>MOD(ROW(),2)=0</formula>
    </cfRule>
    <cfRule type="expression" dxfId="1344" priority="6" stopIfTrue="1">
      <formula>MOD(ROW(),2)&lt;&gt;0</formula>
    </cfRule>
  </conditionalFormatting>
  <conditionalFormatting sqref="B18:B19">
    <cfRule type="expression" dxfId="1343" priority="1" stopIfTrue="1">
      <formula>MOD(ROW(),2)=0</formula>
    </cfRule>
    <cfRule type="expression" dxfId="1342" priority="2" stopIfTrue="1">
      <formula>MOD(ROW(),2)&lt;&gt;0</formula>
    </cfRule>
  </conditionalFormatting>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130B5-64D8-4AD6-9138-C568298BA3C7}">
  <sheetPr codeName="Sheet16"/>
  <dimension ref="A1:D66"/>
  <sheetViews>
    <sheetView showGridLines="0" workbookViewId="0">
      <selection activeCell="A6" sqref="A6"/>
    </sheetView>
  </sheetViews>
  <sheetFormatPr defaultColWidth="8.7109375" defaultRowHeight="12.6"/>
  <cols>
    <col min="1" max="1" width="31.5703125" style="67" customWidth="1"/>
    <col min="2" max="4" width="22.5703125" style="67" customWidth="1"/>
    <col min="5" max="16384" width="8.7109375" style="67"/>
  </cols>
  <sheetData>
    <row r="1" spans="1:4" s="1" customFormat="1" ht="20.100000000000001">
      <c r="A1" s="2" t="s">
        <v>0</v>
      </c>
    </row>
    <row r="2" spans="1:4" s="1" customFormat="1" ht="15.6">
      <c r="A2" s="30" t="s">
        <v>1</v>
      </c>
      <c r="B2" s="3" t="str">
        <f>wb_title</f>
        <v>TPS_S - Consolidated Factor Spreadsheet</v>
      </c>
    </row>
    <row r="3" spans="1:4" s="1" customFormat="1" ht="15.6">
      <c r="A3" s="30" t="s">
        <v>2</v>
      </c>
      <c r="B3" s="3" t="str">
        <f>TABLE_FACTOR_TYPE_1 &amp; " - x-" &amp; TABLE_SERIES_NUMBER_1</f>
        <v>CETV - x-209</v>
      </c>
    </row>
    <row r="4" spans="1:4" customFormat="1"/>
    <row r="5" spans="1:4" customFormat="1"/>
    <row r="6" spans="1:4" customFormat="1">
      <c r="A6" s="61" t="s">
        <v>552</v>
      </c>
      <c r="B6" s="62" t="s">
        <v>553</v>
      </c>
      <c r="C6" s="62"/>
      <c r="D6" s="62"/>
    </row>
    <row r="7" spans="1:4" customFormat="1">
      <c r="A7" s="61" t="s">
        <v>554</v>
      </c>
      <c r="B7" s="62" t="s">
        <v>162</v>
      </c>
      <c r="C7" s="62"/>
      <c r="D7" s="62"/>
    </row>
    <row r="8" spans="1:4" customFormat="1">
      <c r="A8" s="61" t="s">
        <v>149</v>
      </c>
      <c r="B8" s="62" t="s">
        <v>163</v>
      </c>
      <c r="C8" s="62"/>
      <c r="D8" s="62"/>
    </row>
    <row r="9" spans="1:4" customFormat="1">
      <c r="A9" s="61" t="s">
        <v>150</v>
      </c>
      <c r="B9" s="62" t="s">
        <v>172</v>
      </c>
      <c r="C9" s="62"/>
      <c r="D9" s="62"/>
    </row>
    <row r="10" spans="1:4" customFormat="1" ht="24.95">
      <c r="A10" s="61" t="s">
        <v>6</v>
      </c>
      <c r="B10" s="62" t="s">
        <v>198</v>
      </c>
      <c r="C10" s="62"/>
      <c r="D10" s="62"/>
    </row>
    <row r="11" spans="1:4" customFormat="1">
      <c r="A11" s="61" t="s">
        <v>151</v>
      </c>
      <c r="B11" s="62" t="s">
        <v>180</v>
      </c>
      <c r="C11" s="62"/>
      <c r="D11" s="62"/>
    </row>
    <row r="12" spans="1:4" customFormat="1">
      <c r="A12" s="61" t="s">
        <v>152</v>
      </c>
      <c r="B12" s="62" t="s">
        <v>175</v>
      </c>
      <c r="C12" s="62"/>
      <c r="D12" s="62"/>
    </row>
    <row r="13" spans="1:4" customFormat="1">
      <c r="A13" s="61" t="s">
        <v>555</v>
      </c>
      <c r="B13" s="62" t="s">
        <v>176</v>
      </c>
      <c r="C13" s="62"/>
      <c r="D13" s="62"/>
    </row>
    <row r="14" spans="1:4" customFormat="1">
      <c r="A14" s="61" t="s">
        <v>154</v>
      </c>
      <c r="B14" s="62">
        <v>209</v>
      </c>
      <c r="C14" s="62"/>
      <c r="D14" s="62"/>
    </row>
    <row r="15" spans="1:4" customFormat="1">
      <c r="A15" s="61" t="s">
        <v>556</v>
      </c>
      <c r="B15" s="62" t="s">
        <v>199</v>
      </c>
      <c r="C15" s="62"/>
      <c r="D15" s="62"/>
    </row>
    <row r="16" spans="1:4" customFormat="1">
      <c r="A16" s="61" t="s">
        <v>156</v>
      </c>
      <c r="B16" s="62" t="s">
        <v>200</v>
      </c>
      <c r="C16" s="62"/>
      <c r="D16" s="62"/>
    </row>
    <row r="17" spans="1:4" customFormat="1">
      <c r="A17" s="63" t="s">
        <v>557</v>
      </c>
      <c r="B17" s="62"/>
      <c r="C17" s="62"/>
      <c r="D17" s="62"/>
    </row>
    <row r="18" spans="1:4" customFormat="1">
      <c r="A18" s="61" t="s">
        <v>158</v>
      </c>
      <c r="B18" s="64">
        <v>46171</v>
      </c>
      <c r="C18" s="64"/>
      <c r="D18" s="64"/>
    </row>
    <row r="19" spans="1:4" customFormat="1">
      <c r="A19" s="61" t="s">
        <v>159</v>
      </c>
      <c r="B19" s="64">
        <v>46161</v>
      </c>
      <c r="C19" s="64"/>
      <c r="D19" s="64"/>
    </row>
    <row r="20" spans="1:4" customFormat="1">
      <c r="A20" s="61" t="s">
        <v>160</v>
      </c>
      <c r="B20" s="62" t="s">
        <v>170</v>
      </c>
      <c r="C20" s="62"/>
      <c r="D20" s="62"/>
    </row>
    <row r="21" spans="1:4" customFormat="1">
      <c r="A21" s="61" t="s">
        <v>558</v>
      </c>
      <c r="B21" s="62" t="s">
        <v>82</v>
      </c>
      <c r="C21" s="62"/>
      <c r="D21" s="62"/>
    </row>
    <row r="22" spans="1:4" customFormat="1"/>
    <row r="23" spans="1:4" customFormat="1">
      <c r="A23" s="23" t="str">
        <f>HYPERLINK("#'Factor List'!A1", "Back to Factor List")</f>
        <v>Back to Factor List</v>
      </c>
      <c r="B23" s="23" t="str">
        <f>HYPERLINK("#'Assumptions'!A1", "Assumptions")</f>
        <v>Assumptions</v>
      </c>
    </row>
    <row r="24" spans="1:4" customFormat="1"/>
    <row r="26" spans="1:4" ht="26.1">
      <c r="A26" s="66" t="s">
        <v>559</v>
      </c>
      <c r="B26" s="66" t="s">
        <v>563</v>
      </c>
      <c r="C26" s="66" t="s">
        <v>565</v>
      </c>
      <c r="D26" s="66" t="s">
        <v>566</v>
      </c>
    </row>
    <row r="27" spans="1:4">
      <c r="A27" s="68">
        <v>20</v>
      </c>
      <c r="B27" s="69">
        <v>7.79</v>
      </c>
      <c r="C27" s="69">
        <v>1.05</v>
      </c>
      <c r="D27" s="69">
        <v>0</v>
      </c>
    </row>
    <row r="28" spans="1:4">
      <c r="A28" s="68">
        <v>21</v>
      </c>
      <c r="B28" s="69">
        <v>7.93</v>
      </c>
      <c r="C28" s="69">
        <v>1.07</v>
      </c>
      <c r="D28" s="69">
        <v>0</v>
      </c>
    </row>
    <row r="29" spans="1:4">
      <c r="A29" s="68">
        <v>22</v>
      </c>
      <c r="B29" s="69">
        <v>8.07</v>
      </c>
      <c r="C29" s="69">
        <v>1.0900000000000001</v>
      </c>
      <c r="D29" s="69">
        <v>0</v>
      </c>
    </row>
    <row r="30" spans="1:4">
      <c r="A30" s="68">
        <v>23</v>
      </c>
      <c r="B30" s="69">
        <v>8.2200000000000006</v>
      </c>
      <c r="C30" s="69">
        <v>1.1100000000000001</v>
      </c>
      <c r="D30" s="69">
        <v>0</v>
      </c>
    </row>
    <row r="31" spans="1:4">
      <c r="A31" s="68">
        <v>24</v>
      </c>
      <c r="B31" s="69">
        <v>8.3699999999999992</v>
      </c>
      <c r="C31" s="69">
        <v>1.1299999999999999</v>
      </c>
      <c r="D31" s="69">
        <v>0</v>
      </c>
    </row>
    <row r="32" spans="1:4">
      <c r="A32" s="68">
        <v>25</v>
      </c>
      <c r="B32" s="69">
        <v>8.52</v>
      </c>
      <c r="C32" s="69">
        <v>1.1499999999999999</v>
      </c>
      <c r="D32" s="69">
        <v>0</v>
      </c>
    </row>
    <row r="33" spans="1:4">
      <c r="A33" s="68">
        <v>26</v>
      </c>
      <c r="B33" s="69">
        <v>8.67</v>
      </c>
      <c r="C33" s="69">
        <v>1.17</v>
      </c>
      <c r="D33" s="69">
        <v>0</v>
      </c>
    </row>
    <row r="34" spans="1:4">
      <c r="A34" s="68">
        <v>27</v>
      </c>
      <c r="B34" s="69">
        <v>8.82</v>
      </c>
      <c r="C34" s="69">
        <v>1.18</v>
      </c>
      <c r="D34" s="69">
        <v>0</v>
      </c>
    </row>
    <row r="35" spans="1:4">
      <c r="A35" s="68">
        <v>28</v>
      </c>
      <c r="B35" s="69">
        <v>8.98</v>
      </c>
      <c r="C35" s="69">
        <v>1.2</v>
      </c>
      <c r="D35" s="69">
        <v>0</v>
      </c>
    </row>
    <row r="36" spans="1:4">
      <c r="A36" s="68">
        <v>29</v>
      </c>
      <c r="B36" s="69">
        <v>9.14</v>
      </c>
      <c r="C36" s="69">
        <v>1.22</v>
      </c>
      <c r="D36" s="69">
        <v>0</v>
      </c>
    </row>
    <row r="37" spans="1:4">
      <c r="A37" s="68">
        <v>30</v>
      </c>
      <c r="B37" s="69">
        <v>9.3000000000000007</v>
      </c>
      <c r="C37" s="69">
        <v>1.25</v>
      </c>
      <c r="D37" s="69">
        <v>0</v>
      </c>
    </row>
    <row r="38" spans="1:4">
      <c r="A38" s="68">
        <v>31</v>
      </c>
      <c r="B38" s="69">
        <v>9.4700000000000006</v>
      </c>
      <c r="C38" s="69">
        <v>1.27</v>
      </c>
      <c r="D38" s="69">
        <v>0</v>
      </c>
    </row>
    <row r="39" spans="1:4">
      <c r="A39" s="68">
        <v>32</v>
      </c>
      <c r="B39" s="69">
        <v>9.64</v>
      </c>
      <c r="C39" s="69">
        <v>1.29</v>
      </c>
      <c r="D39" s="69">
        <v>0</v>
      </c>
    </row>
    <row r="40" spans="1:4">
      <c r="A40" s="68">
        <v>33</v>
      </c>
      <c r="B40" s="69">
        <v>9.81</v>
      </c>
      <c r="C40" s="69">
        <v>1.31</v>
      </c>
      <c r="D40" s="69">
        <v>0</v>
      </c>
    </row>
    <row r="41" spans="1:4">
      <c r="A41" s="68">
        <v>34</v>
      </c>
      <c r="B41" s="69">
        <v>9.98</v>
      </c>
      <c r="C41" s="69">
        <v>1.33</v>
      </c>
      <c r="D41" s="69">
        <v>0</v>
      </c>
    </row>
    <row r="42" spans="1:4">
      <c r="A42" s="68">
        <v>35</v>
      </c>
      <c r="B42" s="69">
        <v>10.16</v>
      </c>
      <c r="C42" s="69">
        <v>1.35</v>
      </c>
      <c r="D42" s="69">
        <v>0</v>
      </c>
    </row>
    <row r="43" spans="1:4">
      <c r="A43" s="68">
        <v>36</v>
      </c>
      <c r="B43" s="69">
        <v>10.34</v>
      </c>
      <c r="C43" s="69">
        <v>1.38</v>
      </c>
      <c r="D43" s="69">
        <v>0</v>
      </c>
    </row>
    <row r="44" spans="1:4">
      <c r="A44" s="68">
        <v>37</v>
      </c>
      <c r="B44" s="69">
        <v>10.53</v>
      </c>
      <c r="C44" s="69">
        <v>1.4</v>
      </c>
      <c r="D44" s="69">
        <v>0</v>
      </c>
    </row>
    <row r="45" spans="1:4">
      <c r="A45" s="68">
        <v>38</v>
      </c>
      <c r="B45" s="69">
        <v>10.72</v>
      </c>
      <c r="C45" s="69">
        <v>1.42</v>
      </c>
      <c r="D45" s="69">
        <v>0</v>
      </c>
    </row>
    <row r="46" spans="1:4">
      <c r="A46" s="68">
        <v>39</v>
      </c>
      <c r="B46" s="69">
        <v>10.91</v>
      </c>
      <c r="C46" s="69">
        <v>1.44</v>
      </c>
      <c r="D46" s="69">
        <v>0</v>
      </c>
    </row>
    <row r="47" spans="1:4">
      <c r="A47" s="68">
        <v>40</v>
      </c>
      <c r="B47" s="69">
        <v>11.1</v>
      </c>
      <c r="C47" s="69">
        <v>1.46</v>
      </c>
      <c r="D47" s="69">
        <v>0</v>
      </c>
    </row>
    <row r="48" spans="1:4">
      <c r="A48" s="68">
        <v>41</v>
      </c>
      <c r="B48" s="69">
        <v>11.3</v>
      </c>
      <c r="C48" s="69">
        <v>1.49</v>
      </c>
      <c r="D48" s="69">
        <v>0</v>
      </c>
    </row>
    <row r="49" spans="1:4">
      <c r="A49" s="68">
        <v>42</v>
      </c>
      <c r="B49" s="69">
        <v>11.51</v>
      </c>
      <c r="C49" s="69">
        <v>1.51</v>
      </c>
      <c r="D49" s="69">
        <v>0</v>
      </c>
    </row>
    <row r="50" spans="1:4">
      <c r="A50" s="68">
        <v>43</v>
      </c>
      <c r="B50" s="69">
        <v>11.71</v>
      </c>
      <c r="C50" s="69">
        <v>1.53</v>
      </c>
      <c r="D50" s="69">
        <v>0</v>
      </c>
    </row>
    <row r="51" spans="1:4">
      <c r="A51" s="68">
        <v>44</v>
      </c>
      <c r="B51" s="69">
        <v>11.92</v>
      </c>
      <c r="C51" s="69">
        <v>1.55</v>
      </c>
      <c r="D51" s="69">
        <v>0</v>
      </c>
    </row>
    <row r="52" spans="1:4">
      <c r="A52" s="68">
        <v>45</v>
      </c>
      <c r="B52" s="69">
        <v>12.14</v>
      </c>
      <c r="C52" s="69">
        <v>1.57</v>
      </c>
      <c r="D52" s="69">
        <v>0</v>
      </c>
    </row>
    <row r="53" spans="1:4">
      <c r="A53" s="68">
        <v>46</v>
      </c>
      <c r="B53" s="69">
        <v>12.36</v>
      </c>
      <c r="C53" s="69">
        <v>1.59</v>
      </c>
      <c r="D53" s="69">
        <v>0</v>
      </c>
    </row>
    <row r="54" spans="1:4">
      <c r="A54" s="68">
        <v>47</v>
      </c>
      <c r="B54" s="69">
        <v>12.59</v>
      </c>
      <c r="C54" s="69">
        <v>1.61</v>
      </c>
      <c r="D54" s="69">
        <v>0</v>
      </c>
    </row>
    <row r="55" spans="1:4">
      <c r="A55" s="68">
        <v>48</v>
      </c>
      <c r="B55" s="69">
        <v>12.82</v>
      </c>
      <c r="C55" s="69">
        <v>1.63</v>
      </c>
      <c r="D55" s="69">
        <v>0</v>
      </c>
    </row>
    <row r="56" spans="1:4">
      <c r="A56" s="68">
        <v>49</v>
      </c>
      <c r="B56" s="69">
        <v>13.06</v>
      </c>
      <c r="C56" s="69">
        <v>1.65</v>
      </c>
      <c r="D56" s="69">
        <v>0</v>
      </c>
    </row>
    <row r="57" spans="1:4">
      <c r="A57" s="68">
        <v>50</v>
      </c>
      <c r="B57" s="69">
        <v>13.3</v>
      </c>
      <c r="C57" s="69">
        <v>1.66</v>
      </c>
      <c r="D57" s="69">
        <v>0</v>
      </c>
    </row>
    <row r="58" spans="1:4">
      <c r="A58" s="68">
        <v>51</v>
      </c>
      <c r="B58" s="69">
        <v>13.55</v>
      </c>
      <c r="C58" s="69">
        <v>1.68</v>
      </c>
      <c r="D58" s="69">
        <v>0</v>
      </c>
    </row>
    <row r="59" spans="1:4">
      <c r="A59" s="68">
        <v>52</v>
      </c>
      <c r="B59" s="69">
        <v>13.8</v>
      </c>
      <c r="C59" s="69">
        <v>1.69</v>
      </c>
      <c r="D59" s="69">
        <v>0</v>
      </c>
    </row>
    <row r="60" spans="1:4">
      <c r="A60" s="68">
        <v>53</v>
      </c>
      <c r="B60" s="69">
        <v>14.06</v>
      </c>
      <c r="C60" s="69">
        <v>1.71</v>
      </c>
      <c r="D60" s="69">
        <v>0</v>
      </c>
    </row>
    <row r="61" spans="1:4">
      <c r="A61" s="68">
        <v>54</v>
      </c>
      <c r="B61" s="69">
        <v>14.33</v>
      </c>
      <c r="C61" s="69">
        <v>1.72</v>
      </c>
      <c r="D61" s="69">
        <v>0</v>
      </c>
    </row>
    <row r="62" spans="1:4">
      <c r="A62" s="68">
        <v>55</v>
      </c>
      <c r="B62" s="69">
        <v>14.6</v>
      </c>
      <c r="C62" s="69">
        <v>1.73</v>
      </c>
      <c r="D62" s="69">
        <v>0</v>
      </c>
    </row>
    <row r="63" spans="1:4">
      <c r="A63" s="68">
        <v>56</v>
      </c>
      <c r="B63" s="69">
        <v>14.89</v>
      </c>
      <c r="C63" s="69">
        <v>1.74</v>
      </c>
      <c r="D63" s="69">
        <v>0</v>
      </c>
    </row>
    <row r="64" spans="1:4">
      <c r="A64" s="68">
        <v>57</v>
      </c>
      <c r="B64" s="69">
        <v>15.18</v>
      </c>
      <c r="C64" s="69">
        <v>1.74</v>
      </c>
      <c r="D64" s="69">
        <v>0</v>
      </c>
    </row>
    <row r="65" spans="1:4">
      <c r="A65" s="68">
        <v>58</v>
      </c>
      <c r="B65" s="69">
        <v>15.49</v>
      </c>
      <c r="C65" s="69">
        <v>1.75</v>
      </c>
      <c r="D65" s="69">
        <v>0</v>
      </c>
    </row>
    <row r="66" spans="1:4">
      <c r="A66" s="68">
        <v>59</v>
      </c>
      <c r="B66" s="69">
        <v>15.8</v>
      </c>
      <c r="C66" s="69">
        <v>1.75</v>
      </c>
      <c r="D66" s="69">
        <v>0</v>
      </c>
    </row>
  </sheetData>
  <sheetProtection algorithmName="SHA-512" hashValue="Er22PkZA/rPU3U9FxsEtDwRAv4FI4+QYCuYSLdtyDmFQwdjcH9PojSOWXMdP62xvUq1P4TKjQnQas4DnhUszzA==" saltValue="2KbKekbnTewMDmnGQr3Mgw==" spinCount="100000" sheet="1" objects="1" scenarios="1"/>
  <conditionalFormatting sqref="A6:A21">
    <cfRule type="expression" dxfId="1337" priority="15" stopIfTrue="1">
      <formula>MOD(ROW(),2)=0</formula>
    </cfRule>
    <cfRule type="expression" dxfId="1336" priority="16" stopIfTrue="1">
      <formula>MOD(ROW(),2)&lt;&gt;0</formula>
    </cfRule>
  </conditionalFormatting>
  <conditionalFormatting sqref="B6:D17 B20:D21 C18:D19">
    <cfRule type="expression" dxfId="1335" priority="17" stopIfTrue="1">
      <formula>MOD(ROW(),2)=0</formula>
    </cfRule>
    <cfRule type="expression" dxfId="1334" priority="18" stopIfTrue="1">
      <formula>MOD(ROW(),2)&lt;&gt;0</formula>
    </cfRule>
  </conditionalFormatting>
  <conditionalFormatting sqref="A26:A66">
    <cfRule type="expression" dxfId="1333" priority="3" stopIfTrue="1">
      <formula>MOD(ROW(),2)=0</formula>
    </cfRule>
    <cfRule type="expression" dxfId="1332" priority="4" stopIfTrue="1">
      <formula>MOD(ROW(),2)&lt;&gt;0</formula>
    </cfRule>
  </conditionalFormatting>
  <conditionalFormatting sqref="B26:D66">
    <cfRule type="expression" dxfId="1331" priority="5" stopIfTrue="1">
      <formula>MOD(ROW(),2)=0</formula>
    </cfRule>
    <cfRule type="expression" dxfId="1330" priority="6" stopIfTrue="1">
      <formula>MOD(ROW(),2)&lt;&gt;0</formula>
    </cfRule>
  </conditionalFormatting>
  <conditionalFormatting sqref="B18:B19">
    <cfRule type="expression" dxfId="1329" priority="1" stopIfTrue="1">
      <formula>MOD(ROW(),2)=0</formula>
    </cfRule>
    <cfRule type="expression" dxfId="1328" priority="2" stopIfTrue="1">
      <formula>MOD(ROW(),2)&lt;&gt;0</formula>
    </cfRule>
  </conditionalFormatting>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324DC-DD00-41BF-B78C-D679A3F09CB9}">
  <sheetPr codeName="Sheet17"/>
  <dimension ref="A1:D32"/>
  <sheetViews>
    <sheetView showGridLines="0" workbookViewId="0">
      <selection activeCell="A6" sqref="A6"/>
    </sheetView>
  </sheetViews>
  <sheetFormatPr defaultColWidth="8.7109375" defaultRowHeight="12.6"/>
  <cols>
    <col min="1" max="1" width="31.5703125" style="67" customWidth="1"/>
    <col min="2" max="4" width="22.5703125" style="67" customWidth="1"/>
    <col min="5" max="16384" width="8.7109375" style="67"/>
  </cols>
  <sheetData>
    <row r="1" spans="1:4" s="1" customFormat="1" ht="20.100000000000001">
      <c r="A1" s="2" t="s">
        <v>0</v>
      </c>
    </row>
    <row r="2" spans="1:4" s="1" customFormat="1" ht="15.6">
      <c r="A2" s="30" t="s">
        <v>1</v>
      </c>
      <c r="B2" s="3" t="str">
        <f>wb_title</f>
        <v>TPS_S - Consolidated Factor Spreadsheet</v>
      </c>
    </row>
    <row r="3" spans="1:4" s="1" customFormat="1" ht="15.6">
      <c r="A3" s="30" t="s">
        <v>2</v>
      </c>
      <c r="B3" s="3" t="str">
        <f>TABLE_FACTOR_TYPE_1 &amp; " - x-" &amp; TABLE_SERIES_NUMBER_1</f>
        <v>CETV - x-210</v>
      </c>
    </row>
    <row r="4" spans="1:4" customFormat="1"/>
    <row r="5" spans="1:4" customFormat="1"/>
    <row r="6" spans="1:4" customFormat="1">
      <c r="A6" s="61" t="s">
        <v>552</v>
      </c>
      <c r="B6" s="62" t="s">
        <v>553</v>
      </c>
      <c r="C6" s="62"/>
      <c r="D6" s="62"/>
    </row>
    <row r="7" spans="1:4" customFormat="1">
      <c r="A7" s="61" t="s">
        <v>554</v>
      </c>
      <c r="B7" s="62" t="s">
        <v>162</v>
      </c>
      <c r="C7" s="62"/>
      <c r="D7" s="62"/>
    </row>
    <row r="8" spans="1:4" customFormat="1">
      <c r="A8" s="61" t="s">
        <v>149</v>
      </c>
      <c r="B8" s="62" t="s">
        <v>163</v>
      </c>
      <c r="C8" s="62"/>
      <c r="D8" s="62"/>
    </row>
    <row r="9" spans="1:4" customFormat="1">
      <c r="A9" s="61" t="s">
        <v>150</v>
      </c>
      <c r="B9" s="62" t="s">
        <v>172</v>
      </c>
      <c r="C9" s="62"/>
      <c r="D9" s="62"/>
    </row>
    <row r="10" spans="1:4" customFormat="1" ht="24.95">
      <c r="A10" s="61" t="s">
        <v>6</v>
      </c>
      <c r="B10" s="62" t="s">
        <v>201</v>
      </c>
      <c r="C10" s="62"/>
      <c r="D10" s="62"/>
    </row>
    <row r="11" spans="1:4" customFormat="1">
      <c r="A11" s="61" t="s">
        <v>151</v>
      </c>
      <c r="B11" s="62" t="s">
        <v>180</v>
      </c>
      <c r="C11" s="62"/>
      <c r="D11" s="62"/>
    </row>
    <row r="12" spans="1:4" customFormat="1">
      <c r="A12" s="61" t="s">
        <v>152</v>
      </c>
      <c r="B12" s="62" t="s">
        <v>175</v>
      </c>
      <c r="C12" s="62"/>
      <c r="D12" s="62"/>
    </row>
    <row r="13" spans="1:4" customFormat="1">
      <c r="A13" s="61" t="s">
        <v>555</v>
      </c>
      <c r="B13" s="62" t="s">
        <v>176</v>
      </c>
      <c r="C13" s="62"/>
      <c r="D13" s="62"/>
    </row>
    <row r="14" spans="1:4" customFormat="1">
      <c r="A14" s="61" t="s">
        <v>154</v>
      </c>
      <c r="B14" s="62">
        <v>210</v>
      </c>
      <c r="C14" s="62"/>
      <c r="D14" s="62"/>
    </row>
    <row r="15" spans="1:4" customFormat="1">
      <c r="A15" s="61" t="s">
        <v>556</v>
      </c>
      <c r="B15" s="62" t="s">
        <v>202</v>
      </c>
      <c r="C15" s="62"/>
      <c r="D15" s="62"/>
    </row>
    <row r="16" spans="1:4" customFormat="1">
      <c r="A16" s="61" t="s">
        <v>156</v>
      </c>
      <c r="B16" s="62" t="s">
        <v>203</v>
      </c>
      <c r="C16" s="62"/>
      <c r="D16" s="62"/>
    </row>
    <row r="17" spans="1:4" customFormat="1">
      <c r="A17" s="63" t="s">
        <v>557</v>
      </c>
      <c r="B17" s="62"/>
      <c r="C17" s="62"/>
      <c r="D17" s="62"/>
    </row>
    <row r="18" spans="1:4" customFormat="1">
      <c r="A18" s="61" t="s">
        <v>158</v>
      </c>
      <c r="B18" s="64">
        <v>46171</v>
      </c>
      <c r="C18" s="64"/>
      <c r="D18" s="64"/>
    </row>
    <row r="19" spans="1:4" customFormat="1">
      <c r="A19" s="61" t="s">
        <v>159</v>
      </c>
      <c r="B19" s="64">
        <v>46161</v>
      </c>
      <c r="C19" s="64"/>
      <c r="D19" s="64"/>
    </row>
    <row r="20" spans="1:4" customFormat="1">
      <c r="A20" s="61" t="s">
        <v>160</v>
      </c>
      <c r="B20" s="62" t="s">
        <v>170</v>
      </c>
      <c r="C20" s="62"/>
      <c r="D20" s="62"/>
    </row>
    <row r="21" spans="1:4" customFormat="1">
      <c r="A21" s="61" t="s">
        <v>558</v>
      </c>
      <c r="B21" s="62" t="s">
        <v>82</v>
      </c>
      <c r="C21" s="62"/>
      <c r="D21" s="62"/>
    </row>
    <row r="22" spans="1:4" customFormat="1"/>
    <row r="23" spans="1:4" customFormat="1">
      <c r="A23" s="23" t="str">
        <f>HYPERLINK("#'Factor List'!A1", "Back to Factor List")</f>
        <v>Back to Factor List</v>
      </c>
      <c r="B23" s="23" t="str">
        <f>HYPERLINK("#'Assumptions'!A1", "Assumptions")</f>
        <v>Assumptions</v>
      </c>
    </row>
    <row r="24" spans="1:4" customFormat="1"/>
    <row r="26" spans="1:4" ht="26.1">
      <c r="A26" s="66" t="s">
        <v>559</v>
      </c>
      <c r="B26" s="66" t="s">
        <v>563</v>
      </c>
      <c r="C26" s="66" t="s">
        <v>565</v>
      </c>
      <c r="D26" s="66" t="s">
        <v>566</v>
      </c>
    </row>
    <row r="27" spans="1:4">
      <c r="A27" s="68">
        <v>60</v>
      </c>
      <c r="B27" s="69">
        <v>16.12</v>
      </c>
      <c r="C27" s="69">
        <v>1.75</v>
      </c>
      <c r="D27" s="69">
        <v>0</v>
      </c>
    </row>
    <row r="28" spans="1:4">
      <c r="A28" s="68">
        <v>61</v>
      </c>
      <c r="B28" s="69">
        <v>16.46</v>
      </c>
      <c r="C28" s="69">
        <v>1.75</v>
      </c>
      <c r="D28" s="69">
        <v>0</v>
      </c>
    </row>
    <row r="29" spans="1:4">
      <c r="A29" s="68">
        <v>62</v>
      </c>
      <c r="B29" s="69">
        <v>16.809999999999999</v>
      </c>
      <c r="C29" s="69">
        <v>1.75</v>
      </c>
      <c r="D29" s="69">
        <v>0</v>
      </c>
    </row>
    <row r="30" spans="1:4">
      <c r="A30" s="68">
        <v>63</v>
      </c>
      <c r="B30" s="69">
        <v>17.170000000000002</v>
      </c>
      <c r="C30" s="69">
        <v>1.74</v>
      </c>
      <c r="D30" s="69">
        <v>0</v>
      </c>
    </row>
    <row r="31" spans="1:4">
      <c r="A31" s="68">
        <v>64</v>
      </c>
      <c r="B31" s="69">
        <v>17.55</v>
      </c>
      <c r="C31" s="69">
        <v>1.73</v>
      </c>
      <c r="D31" s="69">
        <v>0</v>
      </c>
    </row>
    <row r="32" spans="1:4">
      <c r="A32" s="68">
        <v>65</v>
      </c>
      <c r="B32" s="69">
        <v>17.940000000000001</v>
      </c>
      <c r="C32" s="69">
        <v>1.72</v>
      </c>
      <c r="D32" s="69">
        <v>0</v>
      </c>
    </row>
  </sheetData>
  <sheetProtection algorithmName="SHA-512" hashValue="lvgWDCLtAaDChDlkH3+ZPQ88A5/SlrfQxlDlqwVjDYIKiHemvLR8fIRPR96PVdygte9VDy+nfVU2zuYke4V7xg==" saltValue="0SjQWzi52/kfDcpZseHKWQ==" spinCount="100000" sheet="1" objects="1" scenarios="1"/>
  <conditionalFormatting sqref="A6:A21">
    <cfRule type="expression" dxfId="1323" priority="15" stopIfTrue="1">
      <formula>MOD(ROW(),2)=0</formula>
    </cfRule>
    <cfRule type="expression" dxfId="1322" priority="16" stopIfTrue="1">
      <formula>MOD(ROW(),2)&lt;&gt;0</formula>
    </cfRule>
  </conditionalFormatting>
  <conditionalFormatting sqref="B6:D17 B20:D21 C18:D19">
    <cfRule type="expression" dxfId="1321" priority="17" stopIfTrue="1">
      <formula>MOD(ROW(),2)=0</formula>
    </cfRule>
    <cfRule type="expression" dxfId="1320" priority="18" stopIfTrue="1">
      <formula>MOD(ROW(),2)&lt;&gt;0</formula>
    </cfRule>
  </conditionalFormatting>
  <conditionalFormatting sqref="A26:A32">
    <cfRule type="expression" dxfId="1319" priority="3" stopIfTrue="1">
      <formula>MOD(ROW(),2)=0</formula>
    </cfRule>
    <cfRule type="expression" dxfId="1318" priority="4" stopIfTrue="1">
      <formula>MOD(ROW(),2)&lt;&gt;0</formula>
    </cfRule>
  </conditionalFormatting>
  <conditionalFormatting sqref="B26:D32">
    <cfRule type="expression" dxfId="1317" priority="5" stopIfTrue="1">
      <formula>MOD(ROW(),2)=0</formula>
    </cfRule>
    <cfRule type="expression" dxfId="1316" priority="6" stopIfTrue="1">
      <formula>MOD(ROW(),2)&lt;&gt;0</formula>
    </cfRule>
  </conditionalFormatting>
  <conditionalFormatting sqref="B18:B19">
    <cfRule type="expression" dxfId="1315" priority="1" stopIfTrue="1">
      <formula>MOD(ROW(),2)=0</formula>
    </cfRule>
    <cfRule type="expression" dxfId="1314" priority="2" stopIfTrue="1">
      <formula>MOD(ROW(),2)&lt;&gt;0</formula>
    </cfRule>
  </conditionalFormatting>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70E73-F3D8-49C5-8439-E23989BD5C89}">
  <sheetPr codeName="Sheet18"/>
  <dimension ref="A1:D71"/>
  <sheetViews>
    <sheetView showGridLines="0" workbookViewId="0">
      <selection activeCell="A6" sqref="A6"/>
    </sheetView>
  </sheetViews>
  <sheetFormatPr defaultColWidth="8.7109375" defaultRowHeight="12.6"/>
  <cols>
    <col min="1" max="1" width="31.5703125" style="67" customWidth="1"/>
    <col min="2" max="4" width="22.5703125" style="67" customWidth="1"/>
    <col min="5" max="16384" width="8.7109375" style="67"/>
  </cols>
  <sheetData>
    <row r="1" spans="1:4" s="1" customFormat="1" ht="20.100000000000001">
      <c r="A1" s="2" t="s">
        <v>0</v>
      </c>
    </row>
    <row r="2" spans="1:4" s="1" customFormat="1" ht="15.6">
      <c r="A2" s="30" t="s">
        <v>1</v>
      </c>
      <c r="B2" s="3" t="str">
        <f>wb_title</f>
        <v>TPS_S - Consolidated Factor Spreadsheet</v>
      </c>
    </row>
    <row r="3" spans="1:4" s="1" customFormat="1" ht="15.6">
      <c r="A3" s="30" t="s">
        <v>2</v>
      </c>
      <c r="B3" s="3" t="str">
        <f>TABLE_FACTOR_TYPE_1 &amp; " - x-" &amp; TABLE_SERIES_NUMBER_1</f>
        <v>CETV - x-211</v>
      </c>
    </row>
    <row r="4" spans="1:4" customFormat="1"/>
    <row r="5" spans="1:4" customFormat="1"/>
    <row r="6" spans="1:4" customFormat="1">
      <c r="A6" s="61" t="s">
        <v>552</v>
      </c>
      <c r="B6" s="62" t="s">
        <v>553</v>
      </c>
      <c r="C6" s="62"/>
      <c r="D6" s="62"/>
    </row>
    <row r="7" spans="1:4" customFormat="1">
      <c r="A7" s="61" t="s">
        <v>554</v>
      </c>
      <c r="B7" s="62" t="s">
        <v>162</v>
      </c>
      <c r="C7" s="62"/>
      <c r="D7" s="62"/>
    </row>
    <row r="8" spans="1:4" customFormat="1">
      <c r="A8" s="61" t="s">
        <v>149</v>
      </c>
      <c r="B8" s="62" t="s">
        <v>163</v>
      </c>
      <c r="C8" s="62"/>
      <c r="D8" s="62"/>
    </row>
    <row r="9" spans="1:4" customFormat="1">
      <c r="A9" s="61" t="s">
        <v>150</v>
      </c>
      <c r="B9" s="62" t="s">
        <v>172</v>
      </c>
      <c r="C9" s="62"/>
      <c r="D9" s="62"/>
    </row>
    <row r="10" spans="1:4" customFormat="1">
      <c r="A10" s="61" t="s">
        <v>6</v>
      </c>
      <c r="B10" s="62" t="s">
        <v>204</v>
      </c>
      <c r="C10" s="62"/>
      <c r="D10" s="62"/>
    </row>
    <row r="11" spans="1:4" customFormat="1">
      <c r="A11" s="61" t="s">
        <v>151</v>
      </c>
      <c r="B11" s="62" t="s">
        <v>174</v>
      </c>
      <c r="C11" s="62"/>
      <c r="D11" s="62"/>
    </row>
    <row r="12" spans="1:4" customFormat="1">
      <c r="A12" s="61" t="s">
        <v>152</v>
      </c>
      <c r="B12" s="62" t="s">
        <v>175</v>
      </c>
      <c r="C12" s="62"/>
      <c r="D12" s="62"/>
    </row>
    <row r="13" spans="1:4" customFormat="1">
      <c r="A13" s="61" t="s">
        <v>555</v>
      </c>
      <c r="B13" s="62" t="s">
        <v>176</v>
      </c>
      <c r="C13" s="62"/>
      <c r="D13" s="62"/>
    </row>
    <row r="14" spans="1:4" customFormat="1">
      <c r="A14" s="61" t="s">
        <v>154</v>
      </c>
      <c r="B14" s="62">
        <v>211</v>
      </c>
      <c r="C14" s="62"/>
      <c r="D14" s="62"/>
    </row>
    <row r="15" spans="1:4" customFormat="1">
      <c r="A15" s="61" t="s">
        <v>556</v>
      </c>
      <c r="B15" s="62" t="s">
        <v>205</v>
      </c>
      <c r="C15" s="62"/>
      <c r="D15" s="62"/>
    </row>
    <row r="16" spans="1:4" customFormat="1">
      <c r="A16" s="61" t="s">
        <v>156</v>
      </c>
      <c r="B16" s="62" t="s">
        <v>206</v>
      </c>
      <c r="C16" s="62"/>
      <c r="D16" s="62"/>
    </row>
    <row r="17" spans="1:4" customFormat="1">
      <c r="A17" s="63" t="s">
        <v>557</v>
      </c>
      <c r="B17" s="62"/>
      <c r="C17" s="62"/>
      <c r="D17" s="62"/>
    </row>
    <row r="18" spans="1:4" customFormat="1">
      <c r="A18" s="61" t="s">
        <v>158</v>
      </c>
      <c r="B18" s="64">
        <v>46171</v>
      </c>
      <c r="C18" s="64"/>
      <c r="D18" s="64"/>
    </row>
    <row r="19" spans="1:4" customFormat="1">
      <c r="A19" s="61" t="s">
        <v>159</v>
      </c>
      <c r="B19" s="64">
        <v>46161</v>
      </c>
      <c r="C19" s="64"/>
      <c r="D19" s="64"/>
    </row>
    <row r="20" spans="1:4" customFormat="1">
      <c r="A20" s="61" t="s">
        <v>160</v>
      </c>
      <c r="B20" s="62" t="s">
        <v>170</v>
      </c>
      <c r="C20" s="62"/>
      <c r="D20" s="62"/>
    </row>
    <row r="21" spans="1:4" customFormat="1">
      <c r="A21" s="61" t="s">
        <v>558</v>
      </c>
      <c r="B21" s="62" t="s">
        <v>82</v>
      </c>
      <c r="C21" s="62"/>
      <c r="D21" s="62"/>
    </row>
    <row r="22" spans="1:4" customFormat="1"/>
    <row r="23" spans="1:4" customFormat="1">
      <c r="A23" s="23" t="str">
        <f>HYPERLINK("#'Factor List'!A1", "Back to Factor List")</f>
        <v>Back to Factor List</v>
      </c>
      <c r="B23" s="23" t="str">
        <f>HYPERLINK("#'Assumptions'!A1", "Assumptions")</f>
        <v>Assumptions</v>
      </c>
    </row>
    <row r="24" spans="1:4" customFormat="1"/>
    <row r="26" spans="1:4" ht="26.1">
      <c r="A26" s="66" t="s">
        <v>559</v>
      </c>
      <c r="B26" s="66" t="s">
        <v>563</v>
      </c>
      <c r="C26" s="66" t="s">
        <v>565</v>
      </c>
      <c r="D26" s="66" t="s">
        <v>566</v>
      </c>
    </row>
    <row r="27" spans="1:4">
      <c r="A27" s="68">
        <v>20</v>
      </c>
      <c r="B27" s="69">
        <v>7.41</v>
      </c>
      <c r="C27" s="69">
        <v>1.06</v>
      </c>
      <c r="D27" s="69">
        <v>0</v>
      </c>
    </row>
    <row r="28" spans="1:4">
      <c r="A28" s="68">
        <v>21</v>
      </c>
      <c r="B28" s="69">
        <v>7.54</v>
      </c>
      <c r="C28" s="69">
        <v>1.08</v>
      </c>
      <c r="D28" s="69">
        <v>0</v>
      </c>
    </row>
    <row r="29" spans="1:4">
      <c r="A29" s="68">
        <v>22</v>
      </c>
      <c r="B29" s="69">
        <v>7.68</v>
      </c>
      <c r="C29" s="69">
        <v>1.1000000000000001</v>
      </c>
      <c r="D29" s="69">
        <v>0</v>
      </c>
    </row>
    <row r="30" spans="1:4">
      <c r="A30" s="68">
        <v>23</v>
      </c>
      <c r="B30" s="69">
        <v>7.81</v>
      </c>
      <c r="C30" s="69">
        <v>1.1200000000000001</v>
      </c>
      <c r="D30" s="69">
        <v>0</v>
      </c>
    </row>
    <row r="31" spans="1:4">
      <c r="A31" s="68">
        <v>24</v>
      </c>
      <c r="B31" s="69">
        <v>7.95</v>
      </c>
      <c r="C31" s="69">
        <v>1.1399999999999999</v>
      </c>
      <c r="D31" s="69">
        <v>0</v>
      </c>
    </row>
    <row r="32" spans="1:4">
      <c r="A32" s="68">
        <v>25</v>
      </c>
      <c r="B32" s="69">
        <v>8.09</v>
      </c>
      <c r="C32" s="69">
        <v>1.1499999999999999</v>
      </c>
      <c r="D32" s="69">
        <v>0</v>
      </c>
    </row>
    <row r="33" spans="1:4">
      <c r="A33" s="68">
        <v>26</v>
      </c>
      <c r="B33" s="69">
        <v>8.23</v>
      </c>
      <c r="C33" s="69">
        <v>1.17</v>
      </c>
      <c r="D33" s="69">
        <v>0</v>
      </c>
    </row>
    <row r="34" spans="1:4">
      <c r="A34" s="68">
        <v>27</v>
      </c>
      <c r="B34" s="69">
        <v>8.3800000000000008</v>
      </c>
      <c r="C34" s="69">
        <v>1.19</v>
      </c>
      <c r="D34" s="69">
        <v>0</v>
      </c>
    </row>
    <row r="35" spans="1:4">
      <c r="A35" s="68">
        <v>28</v>
      </c>
      <c r="B35" s="69">
        <v>8.5299999999999994</v>
      </c>
      <c r="C35" s="69">
        <v>1.21</v>
      </c>
      <c r="D35" s="69">
        <v>0</v>
      </c>
    </row>
    <row r="36" spans="1:4">
      <c r="A36" s="68">
        <v>29</v>
      </c>
      <c r="B36" s="69">
        <v>8.68</v>
      </c>
      <c r="C36" s="69">
        <v>1.23</v>
      </c>
      <c r="D36" s="69">
        <v>0</v>
      </c>
    </row>
    <row r="37" spans="1:4">
      <c r="A37" s="68">
        <v>30</v>
      </c>
      <c r="B37" s="69">
        <v>8.84</v>
      </c>
      <c r="C37" s="69">
        <v>1.25</v>
      </c>
      <c r="D37" s="69">
        <v>0</v>
      </c>
    </row>
    <row r="38" spans="1:4">
      <c r="A38" s="68">
        <v>31</v>
      </c>
      <c r="B38" s="69">
        <v>8.99</v>
      </c>
      <c r="C38" s="69">
        <v>1.28</v>
      </c>
      <c r="D38" s="69">
        <v>0</v>
      </c>
    </row>
    <row r="39" spans="1:4">
      <c r="A39" s="68">
        <v>32</v>
      </c>
      <c r="B39" s="69">
        <v>9.15</v>
      </c>
      <c r="C39" s="69">
        <v>1.3</v>
      </c>
      <c r="D39" s="69">
        <v>0</v>
      </c>
    </row>
    <row r="40" spans="1:4">
      <c r="A40" s="68">
        <v>33</v>
      </c>
      <c r="B40" s="69">
        <v>9.31</v>
      </c>
      <c r="C40" s="69">
        <v>1.32</v>
      </c>
      <c r="D40" s="69">
        <v>0</v>
      </c>
    </row>
    <row r="41" spans="1:4">
      <c r="A41" s="68">
        <v>34</v>
      </c>
      <c r="B41" s="69">
        <v>9.48</v>
      </c>
      <c r="C41" s="69">
        <v>1.34</v>
      </c>
      <c r="D41" s="69">
        <v>0</v>
      </c>
    </row>
    <row r="42" spans="1:4">
      <c r="A42" s="68">
        <v>35</v>
      </c>
      <c r="B42" s="69">
        <v>9.65</v>
      </c>
      <c r="C42" s="69">
        <v>1.36</v>
      </c>
      <c r="D42" s="69">
        <v>0</v>
      </c>
    </row>
    <row r="43" spans="1:4">
      <c r="A43" s="68">
        <v>36</v>
      </c>
      <c r="B43" s="69">
        <v>9.82</v>
      </c>
      <c r="C43" s="69">
        <v>1.39</v>
      </c>
      <c r="D43" s="69">
        <v>0</v>
      </c>
    </row>
    <row r="44" spans="1:4">
      <c r="A44" s="68">
        <v>37</v>
      </c>
      <c r="B44" s="69">
        <v>9.99</v>
      </c>
      <c r="C44" s="69">
        <v>1.41</v>
      </c>
      <c r="D44" s="69">
        <v>0</v>
      </c>
    </row>
    <row r="45" spans="1:4">
      <c r="A45" s="68">
        <v>38</v>
      </c>
      <c r="B45" s="69">
        <v>10.17</v>
      </c>
      <c r="C45" s="69">
        <v>1.43</v>
      </c>
      <c r="D45" s="69">
        <v>0</v>
      </c>
    </row>
    <row r="46" spans="1:4">
      <c r="A46" s="68">
        <v>39</v>
      </c>
      <c r="B46" s="69">
        <v>10.35</v>
      </c>
      <c r="C46" s="69">
        <v>1.45</v>
      </c>
      <c r="D46" s="69">
        <v>0</v>
      </c>
    </row>
    <row r="47" spans="1:4">
      <c r="A47" s="68">
        <v>40</v>
      </c>
      <c r="B47" s="69">
        <v>10.53</v>
      </c>
      <c r="C47" s="69">
        <v>1.48</v>
      </c>
      <c r="D47" s="69">
        <v>0</v>
      </c>
    </row>
    <row r="48" spans="1:4">
      <c r="A48" s="68">
        <v>41</v>
      </c>
      <c r="B48" s="69">
        <v>10.72</v>
      </c>
      <c r="C48" s="69">
        <v>1.5</v>
      </c>
      <c r="D48" s="69">
        <v>0</v>
      </c>
    </row>
    <row r="49" spans="1:4">
      <c r="A49" s="68">
        <v>42</v>
      </c>
      <c r="B49" s="69">
        <v>10.91</v>
      </c>
      <c r="C49" s="69">
        <v>1.52</v>
      </c>
      <c r="D49" s="69">
        <v>0</v>
      </c>
    </row>
    <row r="50" spans="1:4">
      <c r="A50" s="68">
        <v>43</v>
      </c>
      <c r="B50" s="69">
        <v>11.11</v>
      </c>
      <c r="C50" s="69">
        <v>1.54</v>
      </c>
      <c r="D50" s="69">
        <v>0</v>
      </c>
    </row>
    <row r="51" spans="1:4">
      <c r="A51" s="68">
        <v>44</v>
      </c>
      <c r="B51" s="69">
        <v>11.31</v>
      </c>
      <c r="C51" s="69">
        <v>1.57</v>
      </c>
      <c r="D51" s="69">
        <v>0</v>
      </c>
    </row>
    <row r="52" spans="1:4">
      <c r="A52" s="68">
        <v>45</v>
      </c>
      <c r="B52" s="69">
        <v>11.51</v>
      </c>
      <c r="C52" s="69">
        <v>1.59</v>
      </c>
      <c r="D52" s="69">
        <v>0</v>
      </c>
    </row>
    <row r="53" spans="1:4">
      <c r="A53" s="68">
        <v>46</v>
      </c>
      <c r="B53" s="69">
        <v>11.72</v>
      </c>
      <c r="C53" s="69">
        <v>1.61</v>
      </c>
      <c r="D53" s="69">
        <v>0</v>
      </c>
    </row>
    <row r="54" spans="1:4">
      <c r="A54" s="68">
        <v>47</v>
      </c>
      <c r="B54" s="69">
        <v>11.93</v>
      </c>
      <c r="C54" s="69">
        <v>1.63</v>
      </c>
      <c r="D54" s="69">
        <v>0</v>
      </c>
    </row>
    <row r="55" spans="1:4">
      <c r="A55" s="68">
        <v>48</v>
      </c>
      <c r="B55" s="69">
        <v>12.15</v>
      </c>
      <c r="C55" s="69">
        <v>1.64</v>
      </c>
      <c r="D55" s="69">
        <v>0</v>
      </c>
    </row>
    <row r="56" spans="1:4">
      <c r="A56" s="68">
        <v>49</v>
      </c>
      <c r="B56" s="69">
        <v>12.37</v>
      </c>
      <c r="C56" s="69">
        <v>1.66</v>
      </c>
      <c r="D56" s="69">
        <v>0</v>
      </c>
    </row>
    <row r="57" spans="1:4">
      <c r="A57" s="68">
        <v>50</v>
      </c>
      <c r="B57" s="69">
        <v>12.6</v>
      </c>
      <c r="C57" s="69">
        <v>1.68</v>
      </c>
      <c r="D57" s="69">
        <v>0</v>
      </c>
    </row>
    <row r="58" spans="1:4">
      <c r="A58" s="68">
        <v>51</v>
      </c>
      <c r="B58" s="69">
        <v>12.83</v>
      </c>
      <c r="C58" s="69">
        <v>1.7</v>
      </c>
      <c r="D58" s="69">
        <v>0</v>
      </c>
    </row>
    <row r="59" spans="1:4">
      <c r="A59" s="68">
        <v>52</v>
      </c>
      <c r="B59" s="69">
        <v>13.07</v>
      </c>
      <c r="C59" s="69">
        <v>1.71</v>
      </c>
      <c r="D59" s="69">
        <v>0</v>
      </c>
    </row>
    <row r="60" spans="1:4">
      <c r="A60" s="68">
        <v>53</v>
      </c>
      <c r="B60" s="69">
        <v>13.32</v>
      </c>
      <c r="C60" s="69">
        <v>1.72</v>
      </c>
      <c r="D60" s="69">
        <v>0</v>
      </c>
    </row>
    <row r="61" spans="1:4">
      <c r="A61" s="68">
        <v>54</v>
      </c>
      <c r="B61" s="69">
        <v>13.57</v>
      </c>
      <c r="C61" s="69">
        <v>1.74</v>
      </c>
      <c r="D61" s="69">
        <v>0</v>
      </c>
    </row>
    <row r="62" spans="1:4">
      <c r="A62" s="68">
        <v>55</v>
      </c>
      <c r="B62" s="69">
        <v>13.83</v>
      </c>
      <c r="C62" s="69">
        <v>1.75</v>
      </c>
      <c r="D62" s="69">
        <v>0</v>
      </c>
    </row>
    <row r="63" spans="1:4">
      <c r="A63" s="68">
        <v>56</v>
      </c>
      <c r="B63" s="69">
        <v>14.1</v>
      </c>
      <c r="C63" s="69">
        <v>1.75</v>
      </c>
      <c r="D63" s="69">
        <v>0</v>
      </c>
    </row>
    <row r="64" spans="1:4">
      <c r="A64" s="68">
        <v>57</v>
      </c>
      <c r="B64" s="69">
        <v>14.38</v>
      </c>
      <c r="C64" s="69">
        <v>1.76</v>
      </c>
      <c r="D64" s="69">
        <v>0</v>
      </c>
    </row>
    <row r="65" spans="1:4">
      <c r="A65" s="68">
        <v>58</v>
      </c>
      <c r="B65" s="69">
        <v>14.66</v>
      </c>
      <c r="C65" s="69">
        <v>1.77</v>
      </c>
      <c r="D65" s="69">
        <v>0</v>
      </c>
    </row>
    <row r="66" spans="1:4">
      <c r="A66" s="68">
        <v>59</v>
      </c>
      <c r="B66" s="69">
        <v>14.95</v>
      </c>
      <c r="C66" s="69">
        <v>1.77</v>
      </c>
      <c r="D66" s="69">
        <v>0</v>
      </c>
    </row>
    <row r="67" spans="1:4">
      <c r="A67" s="68">
        <v>60</v>
      </c>
      <c r="B67" s="69">
        <v>15.26</v>
      </c>
      <c r="C67" s="69">
        <v>1.77</v>
      </c>
      <c r="D67" s="69">
        <v>0</v>
      </c>
    </row>
    <row r="68" spans="1:4">
      <c r="A68" s="68">
        <v>61</v>
      </c>
      <c r="B68" s="69">
        <v>15.58</v>
      </c>
      <c r="C68" s="69">
        <v>1.77</v>
      </c>
      <c r="D68" s="69">
        <v>0</v>
      </c>
    </row>
    <row r="69" spans="1:4">
      <c r="A69" s="68">
        <v>62</v>
      </c>
      <c r="B69" s="69">
        <v>15.9</v>
      </c>
      <c r="C69" s="69">
        <v>1.77</v>
      </c>
      <c r="D69" s="69">
        <v>0</v>
      </c>
    </row>
    <row r="70" spans="1:4">
      <c r="A70" s="68">
        <v>63</v>
      </c>
      <c r="B70" s="69">
        <v>16.239999999999998</v>
      </c>
      <c r="C70" s="69">
        <v>1.76</v>
      </c>
      <c r="D70" s="69">
        <v>0</v>
      </c>
    </row>
    <row r="71" spans="1:4">
      <c r="A71" s="68">
        <v>64</v>
      </c>
      <c r="B71" s="69">
        <v>16.600000000000001</v>
      </c>
      <c r="C71" s="69">
        <v>1.75</v>
      </c>
      <c r="D71" s="69">
        <v>0</v>
      </c>
    </row>
  </sheetData>
  <sheetProtection algorithmName="SHA-512" hashValue="rK1F0CmAYKZZ2pu9usiydgQWvLKNTfYJwDxjcSNxFOCD9YJQbC5HHIkS9y/BKrs/XH45L760IzfGmx61JOl1eA==" saltValue="ThVfPs5I/JIH6L8V5Nu+IQ==" spinCount="100000" sheet="1" objects="1" scenarios="1"/>
  <conditionalFormatting sqref="A6:A21">
    <cfRule type="expression" dxfId="1309" priority="15" stopIfTrue="1">
      <formula>MOD(ROW(),2)=0</formula>
    </cfRule>
    <cfRule type="expression" dxfId="1308" priority="16" stopIfTrue="1">
      <formula>MOD(ROW(),2)&lt;&gt;0</formula>
    </cfRule>
  </conditionalFormatting>
  <conditionalFormatting sqref="B6:D17 B20:D21 C18:D19">
    <cfRule type="expression" dxfId="1307" priority="17" stopIfTrue="1">
      <formula>MOD(ROW(),2)=0</formula>
    </cfRule>
    <cfRule type="expression" dxfId="1306" priority="18" stopIfTrue="1">
      <formula>MOD(ROW(),2)&lt;&gt;0</formula>
    </cfRule>
  </conditionalFormatting>
  <conditionalFormatting sqref="A26:A71">
    <cfRule type="expression" dxfId="1305" priority="3" stopIfTrue="1">
      <formula>MOD(ROW(),2)=0</formula>
    </cfRule>
    <cfRule type="expression" dxfId="1304" priority="4" stopIfTrue="1">
      <formula>MOD(ROW(),2)&lt;&gt;0</formula>
    </cfRule>
  </conditionalFormatting>
  <conditionalFormatting sqref="B26:D71">
    <cfRule type="expression" dxfId="1303" priority="5" stopIfTrue="1">
      <formula>MOD(ROW(),2)=0</formula>
    </cfRule>
    <cfRule type="expression" dxfId="1302" priority="6" stopIfTrue="1">
      <formula>MOD(ROW(),2)&lt;&gt;0</formula>
    </cfRule>
  </conditionalFormatting>
  <conditionalFormatting sqref="B18:B19">
    <cfRule type="expression" dxfId="1301" priority="1" stopIfTrue="1">
      <formula>MOD(ROW(),2)=0</formula>
    </cfRule>
    <cfRule type="expression" dxfId="1300" priority="2" stopIfTrue="1">
      <formula>MOD(ROW(),2)&lt;&gt;0</formula>
    </cfRule>
  </conditionalFormatting>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B914D-89B1-458A-A02E-E29813E69F6F}">
  <sheetPr codeName="Sheet19"/>
  <dimension ref="A1:D28"/>
  <sheetViews>
    <sheetView showGridLines="0" workbookViewId="0">
      <selection activeCell="A6" sqref="A6"/>
    </sheetView>
  </sheetViews>
  <sheetFormatPr defaultColWidth="8.7109375" defaultRowHeight="12.6"/>
  <cols>
    <col min="1" max="1" width="31.5703125" style="67" customWidth="1"/>
    <col min="2" max="4" width="22.5703125" style="67" customWidth="1"/>
    <col min="5" max="16384" width="8.7109375" style="67"/>
  </cols>
  <sheetData>
    <row r="1" spans="1:4" s="1" customFormat="1" ht="20.100000000000001">
      <c r="A1" s="2" t="s">
        <v>0</v>
      </c>
    </row>
    <row r="2" spans="1:4" s="1" customFormat="1" ht="15.6">
      <c r="A2" s="30" t="s">
        <v>1</v>
      </c>
      <c r="B2" s="3" t="str">
        <f>wb_title</f>
        <v>TPS_S - Consolidated Factor Spreadsheet</v>
      </c>
    </row>
    <row r="3" spans="1:4" s="1" customFormat="1" ht="15.6">
      <c r="A3" s="30" t="s">
        <v>2</v>
      </c>
      <c r="B3" s="3" t="str">
        <f>TABLE_FACTOR_TYPE_1 &amp; " - x-" &amp; TABLE_SERIES_NUMBER_1</f>
        <v>CETV - x-212</v>
      </c>
    </row>
    <row r="4" spans="1:4" customFormat="1"/>
    <row r="5" spans="1:4" customFormat="1"/>
    <row r="6" spans="1:4" customFormat="1">
      <c r="A6" s="61" t="s">
        <v>552</v>
      </c>
      <c r="B6" s="62" t="s">
        <v>553</v>
      </c>
      <c r="C6" s="62"/>
      <c r="D6" s="62"/>
    </row>
    <row r="7" spans="1:4" customFormat="1">
      <c r="A7" s="61" t="s">
        <v>554</v>
      </c>
      <c r="B7" s="62" t="s">
        <v>162</v>
      </c>
      <c r="C7" s="62"/>
      <c r="D7" s="62"/>
    </row>
    <row r="8" spans="1:4" customFormat="1">
      <c r="A8" s="61" t="s">
        <v>149</v>
      </c>
      <c r="B8" s="62" t="s">
        <v>163</v>
      </c>
      <c r="C8" s="62"/>
      <c r="D8" s="62"/>
    </row>
    <row r="9" spans="1:4" customFormat="1">
      <c r="A9" s="61" t="s">
        <v>150</v>
      </c>
      <c r="B9" s="62" t="s">
        <v>172</v>
      </c>
      <c r="C9" s="62"/>
      <c r="D9" s="62"/>
    </row>
    <row r="10" spans="1:4" customFormat="1">
      <c r="A10" s="61" t="s">
        <v>6</v>
      </c>
      <c r="B10" s="62" t="s">
        <v>207</v>
      </c>
      <c r="C10" s="62"/>
      <c r="D10" s="62"/>
    </row>
    <row r="11" spans="1:4" customFormat="1">
      <c r="A11" s="61" t="s">
        <v>151</v>
      </c>
      <c r="B11" s="62" t="s">
        <v>174</v>
      </c>
      <c r="C11" s="62"/>
      <c r="D11" s="62"/>
    </row>
    <row r="12" spans="1:4" customFormat="1">
      <c r="A12" s="61" t="s">
        <v>152</v>
      </c>
      <c r="B12" s="62" t="s">
        <v>175</v>
      </c>
      <c r="C12" s="62"/>
      <c r="D12" s="62"/>
    </row>
    <row r="13" spans="1:4" customFormat="1">
      <c r="A13" s="61" t="s">
        <v>555</v>
      </c>
      <c r="B13" s="62" t="s">
        <v>176</v>
      </c>
      <c r="C13" s="62"/>
      <c r="D13" s="62"/>
    </row>
    <row r="14" spans="1:4" customFormat="1">
      <c r="A14" s="61" t="s">
        <v>154</v>
      </c>
      <c r="B14" s="62">
        <v>212</v>
      </c>
      <c r="C14" s="62"/>
      <c r="D14" s="62"/>
    </row>
    <row r="15" spans="1:4" customFormat="1">
      <c r="A15" s="61" t="s">
        <v>556</v>
      </c>
      <c r="B15" s="62" t="s">
        <v>208</v>
      </c>
      <c r="C15" s="62"/>
      <c r="D15" s="62"/>
    </row>
    <row r="16" spans="1:4" customFormat="1">
      <c r="A16" s="61" t="s">
        <v>156</v>
      </c>
      <c r="B16" s="62" t="s">
        <v>209</v>
      </c>
      <c r="C16" s="62"/>
      <c r="D16" s="62"/>
    </row>
    <row r="17" spans="1:4" customFormat="1">
      <c r="A17" s="63" t="s">
        <v>557</v>
      </c>
      <c r="B17" s="62"/>
      <c r="C17" s="62"/>
      <c r="D17" s="62"/>
    </row>
    <row r="18" spans="1:4" customFormat="1">
      <c r="A18" s="61" t="s">
        <v>158</v>
      </c>
      <c r="B18" s="64">
        <v>46171</v>
      </c>
      <c r="C18" s="64"/>
      <c r="D18" s="64"/>
    </row>
    <row r="19" spans="1:4" customFormat="1">
      <c r="A19" s="61" t="s">
        <v>159</v>
      </c>
      <c r="B19" s="64">
        <v>46161</v>
      </c>
      <c r="C19" s="64"/>
      <c r="D19" s="64"/>
    </row>
    <row r="20" spans="1:4" customFormat="1">
      <c r="A20" s="61" t="s">
        <v>160</v>
      </c>
      <c r="B20" s="62" t="s">
        <v>170</v>
      </c>
      <c r="C20" s="62"/>
      <c r="D20" s="62"/>
    </row>
    <row r="21" spans="1:4" customFormat="1">
      <c r="A21" s="61" t="s">
        <v>558</v>
      </c>
      <c r="B21" s="62" t="s">
        <v>82</v>
      </c>
      <c r="C21" s="62"/>
      <c r="D21" s="62"/>
    </row>
    <row r="22" spans="1:4" customFormat="1"/>
    <row r="23" spans="1:4" customFormat="1">
      <c r="A23" s="23" t="str">
        <f>HYPERLINK("#'Factor List'!A1", "Back to Factor List")</f>
        <v>Back to Factor List</v>
      </c>
      <c r="B23" s="23" t="str">
        <f>HYPERLINK("#'Assumptions'!A1", "Assumptions")</f>
        <v>Assumptions</v>
      </c>
    </row>
    <row r="24" spans="1:4" customFormat="1"/>
    <row r="26" spans="1:4" ht="26.1">
      <c r="A26" s="66" t="s">
        <v>559</v>
      </c>
      <c r="B26" s="66" t="s">
        <v>563</v>
      </c>
      <c r="C26" s="66" t="s">
        <v>565</v>
      </c>
      <c r="D26" s="66" t="s">
        <v>566</v>
      </c>
    </row>
    <row r="27" spans="1:4">
      <c r="A27" s="68">
        <v>65</v>
      </c>
      <c r="B27" s="69">
        <v>16.97</v>
      </c>
      <c r="C27" s="69">
        <v>1.74</v>
      </c>
      <c r="D27" s="69">
        <v>0</v>
      </c>
    </row>
    <row r="28" spans="1:4">
      <c r="A28" s="68">
        <v>66</v>
      </c>
      <c r="B28" s="69">
        <v>17.350000000000001</v>
      </c>
      <c r="C28" s="69">
        <v>1.73</v>
      </c>
      <c r="D28" s="69">
        <v>0</v>
      </c>
    </row>
  </sheetData>
  <sheetProtection algorithmName="SHA-512" hashValue="CO8IdsFvqKSrdo4DBapeMGAvFnZeHx0HkllkUAFDEfOT31TWhPn6EAtNUKyqy0WBuyfDkBl73X5aUfM+smZ46g==" saltValue="su3vaGfsLGTJNpDolL8S+Q==" spinCount="100000" sheet="1" objects="1" scenarios="1"/>
  <conditionalFormatting sqref="A6:A21">
    <cfRule type="expression" dxfId="1295" priority="15" stopIfTrue="1">
      <formula>MOD(ROW(),2)=0</formula>
    </cfRule>
    <cfRule type="expression" dxfId="1294" priority="16" stopIfTrue="1">
      <formula>MOD(ROW(),2)&lt;&gt;0</formula>
    </cfRule>
  </conditionalFormatting>
  <conditionalFormatting sqref="B6:D17 B20:D21 C18:D19">
    <cfRule type="expression" dxfId="1293" priority="17" stopIfTrue="1">
      <formula>MOD(ROW(),2)=0</formula>
    </cfRule>
    <cfRule type="expression" dxfId="1292" priority="18" stopIfTrue="1">
      <formula>MOD(ROW(),2)&lt;&gt;0</formula>
    </cfRule>
  </conditionalFormatting>
  <conditionalFormatting sqref="A26:A28">
    <cfRule type="expression" dxfId="1291" priority="3" stopIfTrue="1">
      <formula>MOD(ROW(),2)=0</formula>
    </cfRule>
    <cfRule type="expression" dxfId="1290" priority="4" stopIfTrue="1">
      <formula>MOD(ROW(),2)&lt;&gt;0</formula>
    </cfRule>
  </conditionalFormatting>
  <conditionalFormatting sqref="B26:D28">
    <cfRule type="expression" dxfId="1289" priority="5" stopIfTrue="1">
      <formula>MOD(ROW(),2)=0</formula>
    </cfRule>
    <cfRule type="expression" dxfId="1288" priority="6" stopIfTrue="1">
      <formula>MOD(ROW(),2)&lt;&gt;0</formula>
    </cfRule>
  </conditionalFormatting>
  <conditionalFormatting sqref="B18:B19">
    <cfRule type="expression" dxfId="1287" priority="1" stopIfTrue="1">
      <formula>MOD(ROW(),2)=0</formula>
    </cfRule>
    <cfRule type="expression" dxfId="1286" priority="2" stopIfTrue="1">
      <formula>MOD(ROW(),2)&lt;&gt;0</formula>
    </cfRule>
  </conditionalFormatting>
  <pageMargins left="0.7" right="0.7" top="0.75" bottom="0.75" header="0.3" footer="0.3"/>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D09EB-00FA-4635-B6F9-BF2A582B84D9}">
  <sheetPr codeName="Sheet20"/>
  <dimension ref="A1:D66"/>
  <sheetViews>
    <sheetView showGridLines="0" workbookViewId="0">
      <selection activeCell="A6" sqref="A6"/>
    </sheetView>
  </sheetViews>
  <sheetFormatPr defaultColWidth="8.7109375" defaultRowHeight="12.6"/>
  <cols>
    <col min="1" max="1" width="31.5703125" style="67" customWidth="1"/>
    <col min="2" max="4" width="22.5703125" style="67" customWidth="1"/>
    <col min="5" max="16384" width="8.7109375" style="67"/>
  </cols>
  <sheetData>
    <row r="1" spans="1:4" s="1" customFormat="1" ht="20.100000000000001">
      <c r="A1" s="2" t="s">
        <v>0</v>
      </c>
    </row>
    <row r="2" spans="1:4" s="1" customFormat="1" ht="15.6">
      <c r="A2" s="30" t="s">
        <v>1</v>
      </c>
      <c r="B2" s="3" t="str">
        <f>wb_title</f>
        <v>TPS_S - Consolidated Factor Spreadsheet</v>
      </c>
    </row>
    <row r="3" spans="1:4" s="1" customFormat="1" ht="15.6">
      <c r="A3" s="30" t="s">
        <v>2</v>
      </c>
      <c r="B3" s="3" t="str">
        <f>TABLE_FACTOR_TYPE_1 &amp; " - x-" &amp; TABLE_SERIES_NUMBER_1</f>
        <v>CETV - x-213</v>
      </c>
    </row>
    <row r="4" spans="1:4" customFormat="1"/>
    <row r="5" spans="1:4" customFormat="1"/>
    <row r="6" spans="1:4" customFormat="1">
      <c r="A6" s="61" t="s">
        <v>552</v>
      </c>
      <c r="B6" s="62" t="s">
        <v>553</v>
      </c>
      <c r="C6" s="62"/>
      <c r="D6" s="62"/>
    </row>
    <row r="7" spans="1:4" customFormat="1">
      <c r="A7" s="61" t="s">
        <v>554</v>
      </c>
      <c r="B7" s="62" t="s">
        <v>162</v>
      </c>
      <c r="C7" s="62"/>
      <c r="D7" s="62"/>
    </row>
    <row r="8" spans="1:4" customFormat="1">
      <c r="A8" s="61" t="s">
        <v>149</v>
      </c>
      <c r="B8" s="62" t="s">
        <v>163</v>
      </c>
      <c r="C8" s="62"/>
      <c r="D8" s="62"/>
    </row>
    <row r="9" spans="1:4" customFormat="1">
      <c r="A9" s="61" t="s">
        <v>150</v>
      </c>
      <c r="B9" s="62" t="s">
        <v>172</v>
      </c>
      <c r="C9" s="62"/>
      <c r="D9" s="62"/>
    </row>
    <row r="10" spans="1:4" customFormat="1" ht="24.95">
      <c r="A10" s="61" t="s">
        <v>6</v>
      </c>
      <c r="B10" s="62" t="s">
        <v>210</v>
      </c>
      <c r="C10" s="62"/>
      <c r="D10" s="62"/>
    </row>
    <row r="11" spans="1:4" customFormat="1">
      <c r="A11" s="61" t="s">
        <v>151</v>
      </c>
      <c r="B11" s="62" t="s">
        <v>180</v>
      </c>
      <c r="C11" s="62"/>
      <c r="D11" s="62"/>
    </row>
    <row r="12" spans="1:4" customFormat="1">
      <c r="A12" s="61" t="s">
        <v>152</v>
      </c>
      <c r="B12" s="62" t="s">
        <v>175</v>
      </c>
      <c r="C12" s="62"/>
      <c r="D12" s="62"/>
    </row>
    <row r="13" spans="1:4" customFormat="1">
      <c r="A13" s="61" t="s">
        <v>555</v>
      </c>
      <c r="B13" s="62" t="s">
        <v>176</v>
      </c>
      <c r="C13" s="62"/>
      <c r="D13" s="62"/>
    </row>
    <row r="14" spans="1:4" customFormat="1">
      <c r="A14" s="61" t="s">
        <v>154</v>
      </c>
      <c r="B14" s="62">
        <v>213</v>
      </c>
      <c r="C14" s="62"/>
      <c r="D14" s="62"/>
    </row>
    <row r="15" spans="1:4" customFormat="1">
      <c r="A15" s="61" t="s">
        <v>556</v>
      </c>
      <c r="B15" s="62" t="s">
        <v>211</v>
      </c>
      <c r="C15" s="62"/>
      <c r="D15" s="62"/>
    </row>
    <row r="16" spans="1:4" customFormat="1">
      <c r="A16" s="61" t="s">
        <v>156</v>
      </c>
      <c r="B16" s="62" t="s">
        <v>212</v>
      </c>
      <c r="C16" s="62"/>
      <c r="D16" s="62"/>
    </row>
    <row r="17" spans="1:4" customFormat="1">
      <c r="A17" s="63" t="s">
        <v>557</v>
      </c>
      <c r="B17" s="62"/>
      <c r="C17" s="62"/>
      <c r="D17" s="62"/>
    </row>
    <row r="18" spans="1:4" customFormat="1">
      <c r="A18" s="61" t="s">
        <v>158</v>
      </c>
      <c r="B18" s="64">
        <v>46171</v>
      </c>
      <c r="C18" s="64"/>
      <c r="D18" s="64"/>
    </row>
    <row r="19" spans="1:4" customFormat="1">
      <c r="A19" s="61" t="s">
        <v>159</v>
      </c>
      <c r="B19" s="64">
        <v>46161</v>
      </c>
      <c r="C19" s="64"/>
      <c r="D19" s="64"/>
    </row>
    <row r="20" spans="1:4" customFormat="1">
      <c r="A20" s="61" t="s">
        <v>160</v>
      </c>
      <c r="B20" s="62" t="s">
        <v>170</v>
      </c>
      <c r="C20" s="62"/>
      <c r="D20" s="62"/>
    </row>
    <row r="21" spans="1:4" customFormat="1">
      <c r="A21" s="61" t="s">
        <v>558</v>
      </c>
      <c r="B21" s="62" t="s">
        <v>82</v>
      </c>
      <c r="C21" s="62"/>
      <c r="D21" s="62"/>
    </row>
    <row r="22" spans="1:4" customFormat="1"/>
    <row r="23" spans="1:4" customFormat="1">
      <c r="A23" s="23" t="str">
        <f>HYPERLINK("#'Factor List'!A1", "Back to Factor List")</f>
        <v>Back to Factor List</v>
      </c>
      <c r="B23" s="23" t="str">
        <f>HYPERLINK("#'Assumptions'!A1", "Assumptions")</f>
        <v>Assumptions</v>
      </c>
    </row>
    <row r="24" spans="1:4" customFormat="1"/>
    <row r="26" spans="1:4" ht="26.1">
      <c r="A26" s="66" t="s">
        <v>559</v>
      </c>
      <c r="B26" s="66" t="s">
        <v>563</v>
      </c>
      <c r="C26" s="66" t="s">
        <v>565</v>
      </c>
      <c r="D26" s="66" t="s">
        <v>566</v>
      </c>
    </row>
    <row r="27" spans="1:4">
      <c r="A27" s="68">
        <v>20</v>
      </c>
      <c r="B27" s="69">
        <v>7.41</v>
      </c>
      <c r="C27" s="69">
        <v>1.06</v>
      </c>
      <c r="D27" s="69">
        <v>0</v>
      </c>
    </row>
    <row r="28" spans="1:4">
      <c r="A28" s="68">
        <v>21</v>
      </c>
      <c r="B28" s="69">
        <v>7.54</v>
      </c>
      <c r="C28" s="69">
        <v>1.08</v>
      </c>
      <c r="D28" s="69">
        <v>0</v>
      </c>
    </row>
    <row r="29" spans="1:4">
      <c r="A29" s="68">
        <v>22</v>
      </c>
      <c r="B29" s="69">
        <v>7.68</v>
      </c>
      <c r="C29" s="69">
        <v>1.1000000000000001</v>
      </c>
      <c r="D29" s="69">
        <v>0</v>
      </c>
    </row>
    <row r="30" spans="1:4">
      <c r="A30" s="68">
        <v>23</v>
      </c>
      <c r="B30" s="69">
        <v>7.81</v>
      </c>
      <c r="C30" s="69">
        <v>1.1200000000000001</v>
      </c>
      <c r="D30" s="69">
        <v>0</v>
      </c>
    </row>
    <row r="31" spans="1:4">
      <c r="A31" s="68">
        <v>24</v>
      </c>
      <c r="B31" s="69">
        <v>7.95</v>
      </c>
      <c r="C31" s="69">
        <v>1.1399999999999999</v>
      </c>
      <c r="D31" s="69">
        <v>0</v>
      </c>
    </row>
    <row r="32" spans="1:4">
      <c r="A32" s="68">
        <v>25</v>
      </c>
      <c r="B32" s="69">
        <v>8.09</v>
      </c>
      <c r="C32" s="69">
        <v>1.1499999999999999</v>
      </c>
      <c r="D32" s="69">
        <v>0</v>
      </c>
    </row>
    <row r="33" spans="1:4">
      <c r="A33" s="68">
        <v>26</v>
      </c>
      <c r="B33" s="69">
        <v>8.23</v>
      </c>
      <c r="C33" s="69">
        <v>1.17</v>
      </c>
      <c r="D33" s="69">
        <v>0</v>
      </c>
    </row>
    <row r="34" spans="1:4">
      <c r="A34" s="68">
        <v>27</v>
      </c>
      <c r="B34" s="69">
        <v>8.3800000000000008</v>
      </c>
      <c r="C34" s="69">
        <v>1.19</v>
      </c>
      <c r="D34" s="69">
        <v>0</v>
      </c>
    </row>
    <row r="35" spans="1:4">
      <c r="A35" s="68">
        <v>28</v>
      </c>
      <c r="B35" s="69">
        <v>8.5299999999999994</v>
      </c>
      <c r="C35" s="69">
        <v>1.21</v>
      </c>
      <c r="D35" s="69">
        <v>0</v>
      </c>
    </row>
    <row r="36" spans="1:4">
      <c r="A36" s="68">
        <v>29</v>
      </c>
      <c r="B36" s="69">
        <v>8.68</v>
      </c>
      <c r="C36" s="69">
        <v>1.23</v>
      </c>
      <c r="D36" s="69">
        <v>0</v>
      </c>
    </row>
    <row r="37" spans="1:4">
      <c r="A37" s="68">
        <v>30</v>
      </c>
      <c r="B37" s="69">
        <v>8.84</v>
      </c>
      <c r="C37" s="69">
        <v>1.25</v>
      </c>
      <c r="D37" s="69">
        <v>0</v>
      </c>
    </row>
    <row r="38" spans="1:4">
      <c r="A38" s="68">
        <v>31</v>
      </c>
      <c r="B38" s="69">
        <v>8.99</v>
      </c>
      <c r="C38" s="69">
        <v>1.28</v>
      </c>
      <c r="D38" s="69">
        <v>0</v>
      </c>
    </row>
    <row r="39" spans="1:4">
      <c r="A39" s="68">
        <v>32</v>
      </c>
      <c r="B39" s="69">
        <v>9.15</v>
      </c>
      <c r="C39" s="69">
        <v>1.3</v>
      </c>
      <c r="D39" s="69">
        <v>0</v>
      </c>
    </row>
    <row r="40" spans="1:4">
      <c r="A40" s="68">
        <v>33</v>
      </c>
      <c r="B40" s="69">
        <v>9.31</v>
      </c>
      <c r="C40" s="69">
        <v>1.32</v>
      </c>
      <c r="D40" s="69">
        <v>0</v>
      </c>
    </row>
    <row r="41" spans="1:4">
      <c r="A41" s="68">
        <v>34</v>
      </c>
      <c r="B41" s="69">
        <v>9.48</v>
      </c>
      <c r="C41" s="69">
        <v>1.34</v>
      </c>
      <c r="D41" s="69">
        <v>0</v>
      </c>
    </row>
    <row r="42" spans="1:4">
      <c r="A42" s="68">
        <v>35</v>
      </c>
      <c r="B42" s="69">
        <v>9.65</v>
      </c>
      <c r="C42" s="69">
        <v>1.36</v>
      </c>
      <c r="D42" s="69">
        <v>0</v>
      </c>
    </row>
    <row r="43" spans="1:4">
      <c r="A43" s="68">
        <v>36</v>
      </c>
      <c r="B43" s="69">
        <v>9.82</v>
      </c>
      <c r="C43" s="69">
        <v>1.39</v>
      </c>
      <c r="D43" s="69">
        <v>0</v>
      </c>
    </row>
    <row r="44" spans="1:4">
      <c r="A44" s="68">
        <v>37</v>
      </c>
      <c r="B44" s="69">
        <v>9.99</v>
      </c>
      <c r="C44" s="69">
        <v>1.41</v>
      </c>
      <c r="D44" s="69">
        <v>0</v>
      </c>
    </row>
    <row r="45" spans="1:4">
      <c r="A45" s="68">
        <v>38</v>
      </c>
      <c r="B45" s="69">
        <v>10.17</v>
      </c>
      <c r="C45" s="69">
        <v>1.43</v>
      </c>
      <c r="D45" s="69">
        <v>0</v>
      </c>
    </row>
    <row r="46" spans="1:4">
      <c r="A46" s="68">
        <v>39</v>
      </c>
      <c r="B46" s="69">
        <v>10.35</v>
      </c>
      <c r="C46" s="69">
        <v>1.45</v>
      </c>
      <c r="D46" s="69">
        <v>0</v>
      </c>
    </row>
    <row r="47" spans="1:4">
      <c r="A47" s="68">
        <v>40</v>
      </c>
      <c r="B47" s="69">
        <v>10.53</v>
      </c>
      <c r="C47" s="69">
        <v>1.48</v>
      </c>
      <c r="D47" s="69">
        <v>0</v>
      </c>
    </row>
    <row r="48" spans="1:4">
      <c r="A48" s="68">
        <v>41</v>
      </c>
      <c r="B48" s="69">
        <v>10.72</v>
      </c>
      <c r="C48" s="69">
        <v>1.5</v>
      </c>
      <c r="D48" s="69">
        <v>0</v>
      </c>
    </row>
    <row r="49" spans="1:4">
      <c r="A49" s="68">
        <v>42</v>
      </c>
      <c r="B49" s="69">
        <v>10.91</v>
      </c>
      <c r="C49" s="69">
        <v>1.52</v>
      </c>
      <c r="D49" s="69">
        <v>0</v>
      </c>
    </row>
    <row r="50" spans="1:4">
      <c r="A50" s="68">
        <v>43</v>
      </c>
      <c r="B50" s="69">
        <v>11.11</v>
      </c>
      <c r="C50" s="69">
        <v>1.54</v>
      </c>
      <c r="D50" s="69">
        <v>0</v>
      </c>
    </row>
    <row r="51" spans="1:4">
      <c r="A51" s="68">
        <v>44</v>
      </c>
      <c r="B51" s="69">
        <v>11.31</v>
      </c>
      <c r="C51" s="69">
        <v>1.57</v>
      </c>
      <c r="D51" s="69">
        <v>0</v>
      </c>
    </row>
    <row r="52" spans="1:4">
      <c r="A52" s="68">
        <v>45</v>
      </c>
      <c r="B52" s="69">
        <v>11.51</v>
      </c>
      <c r="C52" s="69">
        <v>1.59</v>
      </c>
      <c r="D52" s="69">
        <v>0</v>
      </c>
    </row>
    <row r="53" spans="1:4">
      <c r="A53" s="68">
        <v>46</v>
      </c>
      <c r="B53" s="69">
        <v>11.72</v>
      </c>
      <c r="C53" s="69">
        <v>1.61</v>
      </c>
      <c r="D53" s="69">
        <v>0</v>
      </c>
    </row>
    <row r="54" spans="1:4">
      <c r="A54" s="68">
        <v>47</v>
      </c>
      <c r="B54" s="69">
        <v>11.93</v>
      </c>
      <c r="C54" s="69">
        <v>1.63</v>
      </c>
      <c r="D54" s="69">
        <v>0</v>
      </c>
    </row>
    <row r="55" spans="1:4">
      <c r="A55" s="68">
        <v>48</v>
      </c>
      <c r="B55" s="69">
        <v>12.15</v>
      </c>
      <c r="C55" s="69">
        <v>1.64</v>
      </c>
      <c r="D55" s="69">
        <v>0</v>
      </c>
    </row>
    <row r="56" spans="1:4">
      <c r="A56" s="68">
        <v>49</v>
      </c>
      <c r="B56" s="69">
        <v>12.37</v>
      </c>
      <c r="C56" s="69">
        <v>1.66</v>
      </c>
      <c r="D56" s="69">
        <v>0</v>
      </c>
    </row>
    <row r="57" spans="1:4">
      <c r="A57" s="68">
        <v>50</v>
      </c>
      <c r="B57" s="69">
        <v>12.6</v>
      </c>
      <c r="C57" s="69">
        <v>1.68</v>
      </c>
      <c r="D57" s="69">
        <v>0</v>
      </c>
    </row>
    <row r="58" spans="1:4">
      <c r="A58" s="68">
        <v>51</v>
      </c>
      <c r="B58" s="69">
        <v>12.83</v>
      </c>
      <c r="C58" s="69">
        <v>1.7</v>
      </c>
      <c r="D58" s="69">
        <v>0</v>
      </c>
    </row>
    <row r="59" spans="1:4">
      <c r="A59" s="68">
        <v>52</v>
      </c>
      <c r="B59" s="69">
        <v>13.07</v>
      </c>
      <c r="C59" s="69">
        <v>1.71</v>
      </c>
      <c r="D59" s="69">
        <v>0</v>
      </c>
    </row>
    <row r="60" spans="1:4">
      <c r="A60" s="68">
        <v>53</v>
      </c>
      <c r="B60" s="69">
        <v>13.32</v>
      </c>
      <c r="C60" s="69">
        <v>1.72</v>
      </c>
      <c r="D60" s="69">
        <v>0</v>
      </c>
    </row>
    <row r="61" spans="1:4">
      <c r="A61" s="68">
        <v>54</v>
      </c>
      <c r="B61" s="69">
        <v>13.57</v>
      </c>
      <c r="C61" s="69">
        <v>1.74</v>
      </c>
      <c r="D61" s="69">
        <v>0</v>
      </c>
    </row>
    <row r="62" spans="1:4">
      <c r="A62" s="68">
        <v>55</v>
      </c>
      <c r="B62" s="69">
        <v>13.83</v>
      </c>
      <c r="C62" s="69">
        <v>1.75</v>
      </c>
      <c r="D62" s="69">
        <v>0</v>
      </c>
    </row>
    <row r="63" spans="1:4">
      <c r="A63" s="68">
        <v>56</v>
      </c>
      <c r="B63" s="69">
        <v>14.1</v>
      </c>
      <c r="C63" s="69">
        <v>1.75</v>
      </c>
      <c r="D63" s="69">
        <v>0</v>
      </c>
    </row>
    <row r="64" spans="1:4">
      <c r="A64" s="68">
        <v>57</v>
      </c>
      <c r="B64" s="69">
        <v>14.38</v>
      </c>
      <c r="C64" s="69">
        <v>1.76</v>
      </c>
      <c r="D64" s="69">
        <v>0</v>
      </c>
    </row>
    <row r="65" spans="1:4">
      <c r="A65" s="68">
        <v>58</v>
      </c>
      <c r="B65" s="69">
        <v>14.66</v>
      </c>
      <c r="C65" s="69">
        <v>1.77</v>
      </c>
      <c r="D65" s="69">
        <v>0</v>
      </c>
    </row>
    <row r="66" spans="1:4">
      <c r="A66" s="68">
        <v>59</v>
      </c>
      <c r="B66" s="69">
        <v>14.95</v>
      </c>
      <c r="C66" s="69">
        <v>1.77</v>
      </c>
      <c r="D66" s="69">
        <v>0</v>
      </c>
    </row>
  </sheetData>
  <sheetProtection algorithmName="SHA-512" hashValue="hzGvNU5RGK+haJ50wrWShHepfMeeX0fiNXIdpu4S9A6XJeZZKko9Uaol+5E2Fuvze9PzjZvcJhK7tsQN+Lm+GA==" saltValue="BtTG7W7vaMpNeHv0GyF5XA==" spinCount="100000" sheet="1" objects="1" scenarios="1"/>
  <conditionalFormatting sqref="A6:A21">
    <cfRule type="expression" dxfId="1281" priority="15" stopIfTrue="1">
      <formula>MOD(ROW(),2)=0</formula>
    </cfRule>
    <cfRule type="expression" dxfId="1280" priority="16" stopIfTrue="1">
      <formula>MOD(ROW(),2)&lt;&gt;0</formula>
    </cfRule>
  </conditionalFormatting>
  <conditionalFormatting sqref="B6:D17 B20:D21 C18:D19">
    <cfRule type="expression" dxfId="1279" priority="17" stopIfTrue="1">
      <formula>MOD(ROW(),2)=0</formula>
    </cfRule>
    <cfRule type="expression" dxfId="1278" priority="18" stopIfTrue="1">
      <formula>MOD(ROW(),2)&lt;&gt;0</formula>
    </cfRule>
  </conditionalFormatting>
  <conditionalFormatting sqref="A26:A66">
    <cfRule type="expression" dxfId="1277" priority="3" stopIfTrue="1">
      <formula>MOD(ROW(),2)=0</formula>
    </cfRule>
    <cfRule type="expression" dxfId="1276" priority="4" stopIfTrue="1">
      <formula>MOD(ROW(),2)&lt;&gt;0</formula>
    </cfRule>
  </conditionalFormatting>
  <conditionalFormatting sqref="B26:D66">
    <cfRule type="expression" dxfId="1275" priority="5" stopIfTrue="1">
      <formula>MOD(ROW(),2)=0</formula>
    </cfRule>
    <cfRule type="expression" dxfId="1274" priority="6" stopIfTrue="1">
      <formula>MOD(ROW(),2)&lt;&gt;0</formula>
    </cfRule>
  </conditionalFormatting>
  <conditionalFormatting sqref="B18:B19">
    <cfRule type="expression" dxfId="1273" priority="1" stopIfTrue="1">
      <formula>MOD(ROW(),2)=0</formula>
    </cfRule>
    <cfRule type="expression" dxfId="1272" priority="2" stopIfTrue="1">
      <formula>MOD(ROW(),2)&lt;&gt;0</formula>
    </cfRule>
  </conditionalFormatting>
  <pageMargins left="0.7" right="0.7" top="0.75" bottom="0.75" header="0.3" footer="0.3"/>
  <tableParts count="1">
    <tablePart r:id="rId1"/>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B6326-B2A4-418E-AA35-4C2B9D825D5D}">
  <sheetPr codeName="Sheet21"/>
  <dimension ref="A1:D33"/>
  <sheetViews>
    <sheetView showGridLines="0" workbookViewId="0">
      <selection activeCell="A6" sqref="A6"/>
    </sheetView>
  </sheetViews>
  <sheetFormatPr defaultColWidth="8.7109375" defaultRowHeight="12.6"/>
  <cols>
    <col min="1" max="1" width="31.5703125" style="67" customWidth="1"/>
    <col min="2" max="4" width="22.5703125" style="67" customWidth="1"/>
    <col min="5" max="16384" width="8.7109375" style="67"/>
  </cols>
  <sheetData>
    <row r="1" spans="1:4" s="1" customFormat="1" ht="20.100000000000001">
      <c r="A1" s="2" t="s">
        <v>0</v>
      </c>
    </row>
    <row r="2" spans="1:4" s="1" customFormat="1" ht="15.6">
      <c r="A2" s="30" t="s">
        <v>1</v>
      </c>
      <c r="B2" s="3" t="str">
        <f>wb_title</f>
        <v>TPS_S - Consolidated Factor Spreadsheet</v>
      </c>
    </row>
    <row r="3" spans="1:4" s="1" customFormat="1" ht="15.6">
      <c r="A3" s="30" t="s">
        <v>2</v>
      </c>
      <c r="B3" s="3" t="str">
        <f>TABLE_FACTOR_TYPE_1 &amp; " - x-" &amp; TABLE_SERIES_NUMBER_1</f>
        <v>CETV - x-214</v>
      </c>
    </row>
    <row r="4" spans="1:4" customFormat="1"/>
    <row r="5" spans="1:4" customFormat="1"/>
    <row r="6" spans="1:4" customFormat="1">
      <c r="A6" s="61" t="s">
        <v>552</v>
      </c>
      <c r="B6" s="62" t="s">
        <v>553</v>
      </c>
      <c r="C6" s="62"/>
      <c r="D6" s="62"/>
    </row>
    <row r="7" spans="1:4" customFormat="1">
      <c r="A7" s="61" t="s">
        <v>554</v>
      </c>
      <c r="B7" s="62" t="s">
        <v>162</v>
      </c>
      <c r="C7" s="62"/>
      <c r="D7" s="62"/>
    </row>
    <row r="8" spans="1:4" customFormat="1">
      <c r="A8" s="61" t="s">
        <v>149</v>
      </c>
      <c r="B8" s="62" t="s">
        <v>163</v>
      </c>
      <c r="C8" s="62"/>
      <c r="D8" s="62"/>
    </row>
    <row r="9" spans="1:4" customFormat="1">
      <c r="A9" s="61" t="s">
        <v>150</v>
      </c>
      <c r="B9" s="62" t="s">
        <v>172</v>
      </c>
      <c r="C9" s="62"/>
      <c r="D9" s="62"/>
    </row>
    <row r="10" spans="1:4" customFormat="1" ht="24.95">
      <c r="A10" s="61" t="s">
        <v>6</v>
      </c>
      <c r="B10" s="62" t="s">
        <v>213</v>
      </c>
      <c r="C10" s="62"/>
      <c r="D10" s="62"/>
    </row>
    <row r="11" spans="1:4" customFormat="1">
      <c r="A11" s="61" t="s">
        <v>151</v>
      </c>
      <c r="B11" s="62" t="s">
        <v>180</v>
      </c>
      <c r="C11" s="62"/>
      <c r="D11" s="62"/>
    </row>
    <row r="12" spans="1:4" customFormat="1">
      <c r="A12" s="61" t="s">
        <v>152</v>
      </c>
      <c r="B12" s="62" t="s">
        <v>175</v>
      </c>
      <c r="C12" s="62"/>
      <c r="D12" s="62"/>
    </row>
    <row r="13" spans="1:4" customFormat="1">
      <c r="A13" s="61" t="s">
        <v>555</v>
      </c>
      <c r="B13" s="62" t="s">
        <v>176</v>
      </c>
      <c r="C13" s="62"/>
      <c r="D13" s="62"/>
    </row>
    <row r="14" spans="1:4" customFormat="1">
      <c r="A14" s="61" t="s">
        <v>154</v>
      </c>
      <c r="B14" s="62">
        <v>214</v>
      </c>
      <c r="C14" s="62"/>
      <c r="D14" s="62"/>
    </row>
    <row r="15" spans="1:4" customFormat="1">
      <c r="A15" s="61" t="s">
        <v>556</v>
      </c>
      <c r="B15" s="62" t="s">
        <v>214</v>
      </c>
      <c r="C15" s="62"/>
      <c r="D15" s="62"/>
    </row>
    <row r="16" spans="1:4" customFormat="1">
      <c r="A16" s="61" t="s">
        <v>156</v>
      </c>
      <c r="B16" s="62" t="s">
        <v>215</v>
      </c>
      <c r="C16" s="62"/>
      <c r="D16" s="62"/>
    </row>
    <row r="17" spans="1:4" customFormat="1">
      <c r="A17" s="63" t="s">
        <v>557</v>
      </c>
      <c r="B17" s="62"/>
      <c r="C17" s="62"/>
      <c r="D17" s="62"/>
    </row>
    <row r="18" spans="1:4" customFormat="1">
      <c r="A18" s="61" t="s">
        <v>158</v>
      </c>
      <c r="B18" s="64">
        <v>46171</v>
      </c>
      <c r="C18" s="64"/>
      <c r="D18" s="64"/>
    </row>
    <row r="19" spans="1:4" customFormat="1">
      <c r="A19" s="61" t="s">
        <v>159</v>
      </c>
      <c r="B19" s="64">
        <v>46161</v>
      </c>
      <c r="C19" s="64"/>
      <c r="D19" s="64"/>
    </row>
    <row r="20" spans="1:4" customFormat="1">
      <c r="A20" s="61" t="s">
        <v>160</v>
      </c>
      <c r="B20" s="62" t="s">
        <v>170</v>
      </c>
      <c r="C20" s="62"/>
      <c r="D20" s="62"/>
    </row>
    <row r="21" spans="1:4" customFormat="1">
      <c r="A21" s="61" t="s">
        <v>558</v>
      </c>
      <c r="B21" s="62" t="s">
        <v>82</v>
      </c>
      <c r="C21" s="62"/>
      <c r="D21" s="62"/>
    </row>
    <row r="22" spans="1:4" customFormat="1"/>
    <row r="23" spans="1:4" customFormat="1">
      <c r="A23" s="23" t="str">
        <f>HYPERLINK("#'Factor List'!A1", "Back to Factor List")</f>
        <v>Back to Factor List</v>
      </c>
      <c r="B23" s="23" t="str">
        <f>HYPERLINK("#'Assumptions'!A1", "Assumptions")</f>
        <v>Assumptions</v>
      </c>
    </row>
    <row r="24" spans="1:4" customFormat="1"/>
    <row r="26" spans="1:4" ht="26.1">
      <c r="A26" s="66" t="s">
        <v>559</v>
      </c>
      <c r="B26" s="66" t="s">
        <v>563</v>
      </c>
      <c r="C26" s="66" t="s">
        <v>565</v>
      </c>
      <c r="D26" s="66" t="s">
        <v>566</v>
      </c>
    </row>
    <row r="27" spans="1:4">
      <c r="A27" s="68">
        <v>60</v>
      </c>
      <c r="B27" s="69">
        <v>15.26</v>
      </c>
      <c r="C27" s="69">
        <v>1.77</v>
      </c>
      <c r="D27" s="69">
        <v>0</v>
      </c>
    </row>
    <row r="28" spans="1:4">
      <c r="A28" s="68">
        <v>61</v>
      </c>
      <c r="B28" s="69">
        <v>15.58</v>
      </c>
      <c r="C28" s="69">
        <v>1.77</v>
      </c>
      <c r="D28" s="69">
        <v>0</v>
      </c>
    </row>
    <row r="29" spans="1:4">
      <c r="A29" s="68">
        <v>62</v>
      </c>
      <c r="B29" s="69">
        <v>15.9</v>
      </c>
      <c r="C29" s="69">
        <v>1.77</v>
      </c>
      <c r="D29" s="69">
        <v>0</v>
      </c>
    </row>
    <row r="30" spans="1:4">
      <c r="A30" s="68">
        <v>63</v>
      </c>
      <c r="B30" s="69">
        <v>16.239999999999998</v>
      </c>
      <c r="C30" s="69">
        <v>1.76</v>
      </c>
      <c r="D30" s="69">
        <v>0</v>
      </c>
    </row>
    <row r="31" spans="1:4">
      <c r="A31" s="68">
        <v>64</v>
      </c>
      <c r="B31" s="69">
        <v>16.600000000000001</v>
      </c>
      <c r="C31" s="69">
        <v>1.75</v>
      </c>
      <c r="D31" s="69">
        <v>0</v>
      </c>
    </row>
    <row r="32" spans="1:4">
      <c r="A32" s="68">
        <v>65</v>
      </c>
      <c r="B32" s="69">
        <v>16.97</v>
      </c>
      <c r="C32" s="69">
        <v>1.74</v>
      </c>
      <c r="D32" s="69">
        <v>0</v>
      </c>
    </row>
    <row r="33" spans="1:4">
      <c r="A33" s="68">
        <v>66</v>
      </c>
      <c r="B33" s="69">
        <v>17.350000000000001</v>
      </c>
      <c r="C33" s="69">
        <v>1.73</v>
      </c>
      <c r="D33" s="69">
        <v>0</v>
      </c>
    </row>
  </sheetData>
  <sheetProtection algorithmName="SHA-512" hashValue="a3GkxTkPr7KbeIupUxuwn9ax1wdH4LVxIjPdpyFWWMI/cs5flKUca8vHJTWxMqt0yyzzzFvKldik6Omy6h5u5Q==" saltValue="21TLs0794DFWqBCtu4eY/w==" spinCount="100000" sheet="1" objects="1" scenarios="1"/>
  <conditionalFormatting sqref="A6:A21">
    <cfRule type="expression" dxfId="1267" priority="15" stopIfTrue="1">
      <formula>MOD(ROW(),2)=0</formula>
    </cfRule>
    <cfRule type="expression" dxfId="1266" priority="16" stopIfTrue="1">
      <formula>MOD(ROW(),2)&lt;&gt;0</formula>
    </cfRule>
  </conditionalFormatting>
  <conditionalFormatting sqref="B6:D17 B20:D21 C18:D19">
    <cfRule type="expression" dxfId="1265" priority="17" stopIfTrue="1">
      <formula>MOD(ROW(),2)=0</formula>
    </cfRule>
    <cfRule type="expression" dxfId="1264" priority="18" stopIfTrue="1">
      <formula>MOD(ROW(),2)&lt;&gt;0</formula>
    </cfRule>
  </conditionalFormatting>
  <conditionalFormatting sqref="A26:A33">
    <cfRule type="expression" dxfId="1263" priority="3" stopIfTrue="1">
      <formula>MOD(ROW(),2)=0</formula>
    </cfRule>
    <cfRule type="expression" dxfId="1262" priority="4" stopIfTrue="1">
      <formula>MOD(ROW(),2)&lt;&gt;0</formula>
    </cfRule>
  </conditionalFormatting>
  <conditionalFormatting sqref="B26:D33">
    <cfRule type="expression" dxfId="1261" priority="5" stopIfTrue="1">
      <formula>MOD(ROW(),2)=0</formula>
    </cfRule>
    <cfRule type="expression" dxfId="1260" priority="6" stopIfTrue="1">
      <formula>MOD(ROW(),2)&lt;&gt;0</formula>
    </cfRule>
  </conditionalFormatting>
  <conditionalFormatting sqref="B18:B19">
    <cfRule type="expression" dxfId="1259" priority="1" stopIfTrue="1">
      <formula>MOD(ROW(),2)=0</formula>
    </cfRule>
    <cfRule type="expression" dxfId="1258" priority="2" stopIfTrue="1">
      <formula>MOD(ROW(),2)&lt;&gt;0</formula>
    </cfRule>
  </conditionalFormatting>
  <pageMargins left="0.7" right="0.7" top="0.75" bottom="0.75" header="0.3" footer="0.3"/>
  <tableParts count="1">
    <tablePart r:id="rId1"/>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8C1FC-9715-4816-A66B-961F8DCFBA3E}">
  <sheetPr codeName="Sheet22"/>
  <dimension ref="A1:D71"/>
  <sheetViews>
    <sheetView showGridLines="0" workbookViewId="0">
      <selection activeCell="A6" sqref="A6"/>
    </sheetView>
  </sheetViews>
  <sheetFormatPr defaultColWidth="8.7109375" defaultRowHeight="12.6"/>
  <cols>
    <col min="1" max="1" width="31.5703125" style="67" customWidth="1"/>
    <col min="2" max="4" width="22.5703125" style="67" customWidth="1"/>
    <col min="5" max="16384" width="8.7109375" style="67"/>
  </cols>
  <sheetData>
    <row r="1" spans="1:4" s="1" customFormat="1" ht="20.100000000000001">
      <c r="A1" s="2" t="s">
        <v>0</v>
      </c>
    </row>
    <row r="2" spans="1:4" s="1" customFormat="1" ht="15.6">
      <c r="A2" s="30" t="s">
        <v>1</v>
      </c>
      <c r="B2" s="3" t="str">
        <f>wb_title</f>
        <v>TPS_S - Consolidated Factor Spreadsheet</v>
      </c>
    </row>
    <row r="3" spans="1:4" s="1" customFormat="1" ht="15.6">
      <c r="A3" s="30" t="s">
        <v>2</v>
      </c>
      <c r="B3" s="3" t="str">
        <f>TABLE_FACTOR_TYPE_1 &amp; " - x-" &amp; TABLE_SERIES_NUMBER_1</f>
        <v>CETV - x-215</v>
      </c>
    </row>
    <row r="4" spans="1:4" customFormat="1"/>
    <row r="5" spans="1:4" customFormat="1"/>
    <row r="6" spans="1:4" customFormat="1">
      <c r="A6" s="61" t="s">
        <v>552</v>
      </c>
      <c r="B6" s="62" t="s">
        <v>553</v>
      </c>
      <c r="C6" s="62"/>
      <c r="D6" s="62"/>
    </row>
    <row r="7" spans="1:4" customFormat="1">
      <c r="A7" s="61" t="s">
        <v>554</v>
      </c>
      <c r="B7" s="62" t="s">
        <v>162</v>
      </c>
      <c r="C7" s="62"/>
      <c r="D7" s="62"/>
    </row>
    <row r="8" spans="1:4" customFormat="1">
      <c r="A8" s="61" t="s">
        <v>149</v>
      </c>
      <c r="B8" s="62" t="s">
        <v>163</v>
      </c>
      <c r="C8" s="62"/>
      <c r="D8" s="62"/>
    </row>
    <row r="9" spans="1:4" customFormat="1">
      <c r="A9" s="61" t="s">
        <v>150</v>
      </c>
      <c r="B9" s="62" t="s">
        <v>172</v>
      </c>
      <c r="C9" s="62"/>
      <c r="D9" s="62"/>
    </row>
    <row r="10" spans="1:4" customFormat="1">
      <c r="A10" s="61" t="s">
        <v>6</v>
      </c>
      <c r="B10" s="62" t="s">
        <v>216</v>
      </c>
      <c r="C10" s="62"/>
      <c r="D10" s="62"/>
    </row>
    <row r="11" spans="1:4" customFormat="1">
      <c r="A11" s="61" t="s">
        <v>151</v>
      </c>
      <c r="B11" s="62" t="s">
        <v>174</v>
      </c>
      <c r="C11" s="62"/>
      <c r="D11" s="62"/>
    </row>
    <row r="12" spans="1:4" customFormat="1">
      <c r="A12" s="61" t="s">
        <v>152</v>
      </c>
      <c r="B12" s="62" t="s">
        <v>175</v>
      </c>
      <c r="C12" s="62"/>
      <c r="D12" s="62"/>
    </row>
    <row r="13" spans="1:4" customFormat="1">
      <c r="A13" s="61" t="s">
        <v>555</v>
      </c>
      <c r="B13" s="62" t="s">
        <v>176</v>
      </c>
      <c r="C13" s="62"/>
      <c r="D13" s="62"/>
    </row>
    <row r="14" spans="1:4" customFormat="1">
      <c r="A14" s="61" t="s">
        <v>154</v>
      </c>
      <c r="B14" s="62">
        <v>215</v>
      </c>
      <c r="C14" s="62"/>
      <c r="D14" s="62"/>
    </row>
    <row r="15" spans="1:4" customFormat="1">
      <c r="A15" s="61" t="s">
        <v>556</v>
      </c>
      <c r="B15" s="62" t="s">
        <v>217</v>
      </c>
      <c r="C15" s="62"/>
      <c r="D15" s="62"/>
    </row>
    <row r="16" spans="1:4" customFormat="1">
      <c r="A16" s="61" t="s">
        <v>156</v>
      </c>
      <c r="B16" s="62" t="s">
        <v>218</v>
      </c>
      <c r="C16" s="62"/>
      <c r="D16" s="62"/>
    </row>
    <row r="17" spans="1:4" customFormat="1">
      <c r="A17" s="63" t="s">
        <v>557</v>
      </c>
      <c r="B17" s="62"/>
      <c r="C17" s="62"/>
      <c r="D17" s="62"/>
    </row>
    <row r="18" spans="1:4" customFormat="1">
      <c r="A18" s="61" t="s">
        <v>158</v>
      </c>
      <c r="B18" s="64">
        <v>46171</v>
      </c>
      <c r="C18" s="64"/>
      <c r="D18" s="64"/>
    </row>
    <row r="19" spans="1:4" customFormat="1">
      <c r="A19" s="61" t="s">
        <v>159</v>
      </c>
      <c r="B19" s="64">
        <v>46161</v>
      </c>
      <c r="C19" s="64"/>
      <c r="D19" s="64"/>
    </row>
    <row r="20" spans="1:4" customFormat="1">
      <c r="A20" s="61" t="s">
        <v>160</v>
      </c>
      <c r="B20" s="62" t="s">
        <v>170</v>
      </c>
      <c r="C20" s="62"/>
      <c r="D20" s="62"/>
    </row>
    <row r="21" spans="1:4" customFormat="1">
      <c r="A21" s="61" t="s">
        <v>558</v>
      </c>
      <c r="B21" s="62" t="s">
        <v>82</v>
      </c>
      <c r="C21" s="62"/>
      <c r="D21" s="62"/>
    </row>
    <row r="22" spans="1:4" customFormat="1"/>
    <row r="23" spans="1:4" customFormat="1">
      <c r="A23" s="23" t="str">
        <f>HYPERLINK("#'Factor List'!A1", "Back to Factor List")</f>
        <v>Back to Factor List</v>
      </c>
      <c r="B23" s="23" t="str">
        <f>HYPERLINK("#'Assumptions'!A1", "Assumptions")</f>
        <v>Assumptions</v>
      </c>
    </row>
    <row r="24" spans="1:4" customFormat="1"/>
    <row r="26" spans="1:4" ht="26.1">
      <c r="A26" s="66" t="s">
        <v>559</v>
      </c>
      <c r="B26" s="66" t="s">
        <v>563</v>
      </c>
      <c r="C26" s="66" t="s">
        <v>565</v>
      </c>
      <c r="D26" s="66" t="s">
        <v>566</v>
      </c>
    </row>
    <row r="27" spans="1:4">
      <c r="A27" s="68">
        <v>20</v>
      </c>
      <c r="B27" s="69">
        <v>7.03</v>
      </c>
      <c r="C27" s="69">
        <v>1.07</v>
      </c>
      <c r="D27" s="69">
        <v>0</v>
      </c>
    </row>
    <row r="28" spans="1:4">
      <c r="A28" s="68">
        <v>21</v>
      </c>
      <c r="B28" s="69">
        <v>7.16</v>
      </c>
      <c r="C28" s="69">
        <v>1.0900000000000001</v>
      </c>
      <c r="D28" s="69">
        <v>0</v>
      </c>
    </row>
    <row r="29" spans="1:4">
      <c r="A29" s="68">
        <v>22</v>
      </c>
      <c r="B29" s="69">
        <v>7.28</v>
      </c>
      <c r="C29" s="69">
        <v>1.1100000000000001</v>
      </c>
      <c r="D29" s="69">
        <v>0</v>
      </c>
    </row>
    <row r="30" spans="1:4">
      <c r="A30" s="68">
        <v>23</v>
      </c>
      <c r="B30" s="69">
        <v>7.41</v>
      </c>
      <c r="C30" s="69">
        <v>1.1200000000000001</v>
      </c>
      <c r="D30" s="69">
        <v>0</v>
      </c>
    </row>
    <row r="31" spans="1:4">
      <c r="A31" s="68">
        <v>24</v>
      </c>
      <c r="B31" s="69">
        <v>7.54</v>
      </c>
      <c r="C31" s="69">
        <v>1.1399999999999999</v>
      </c>
      <c r="D31" s="69">
        <v>0</v>
      </c>
    </row>
    <row r="32" spans="1:4">
      <c r="A32" s="68">
        <v>25</v>
      </c>
      <c r="B32" s="69">
        <v>7.68</v>
      </c>
      <c r="C32" s="69">
        <v>1.1599999999999999</v>
      </c>
      <c r="D32" s="69">
        <v>0</v>
      </c>
    </row>
    <row r="33" spans="1:4">
      <c r="A33" s="68">
        <v>26</v>
      </c>
      <c r="B33" s="69">
        <v>7.81</v>
      </c>
      <c r="C33" s="69">
        <v>1.18</v>
      </c>
      <c r="D33" s="69">
        <v>0</v>
      </c>
    </row>
    <row r="34" spans="1:4">
      <c r="A34" s="68">
        <v>27</v>
      </c>
      <c r="B34" s="69">
        <v>7.95</v>
      </c>
      <c r="C34" s="69">
        <v>1.2</v>
      </c>
      <c r="D34" s="69">
        <v>0</v>
      </c>
    </row>
    <row r="35" spans="1:4">
      <c r="A35" s="68">
        <v>28</v>
      </c>
      <c r="B35" s="69">
        <v>8.09</v>
      </c>
      <c r="C35" s="69">
        <v>1.22</v>
      </c>
      <c r="D35" s="69">
        <v>0</v>
      </c>
    </row>
    <row r="36" spans="1:4">
      <c r="A36" s="68">
        <v>29</v>
      </c>
      <c r="B36" s="69">
        <v>8.23</v>
      </c>
      <c r="C36" s="69">
        <v>1.24</v>
      </c>
      <c r="D36" s="69">
        <v>0</v>
      </c>
    </row>
    <row r="37" spans="1:4">
      <c r="A37" s="68">
        <v>30</v>
      </c>
      <c r="B37" s="69">
        <v>8.3800000000000008</v>
      </c>
      <c r="C37" s="69">
        <v>1.26</v>
      </c>
      <c r="D37" s="69">
        <v>0</v>
      </c>
    </row>
    <row r="38" spans="1:4">
      <c r="A38" s="68">
        <v>31</v>
      </c>
      <c r="B38" s="69">
        <v>8.5299999999999994</v>
      </c>
      <c r="C38" s="69">
        <v>1.29</v>
      </c>
      <c r="D38" s="69">
        <v>0</v>
      </c>
    </row>
    <row r="39" spans="1:4">
      <c r="A39" s="68">
        <v>32</v>
      </c>
      <c r="B39" s="69">
        <v>8.68</v>
      </c>
      <c r="C39" s="69">
        <v>1.31</v>
      </c>
      <c r="D39" s="69">
        <v>0</v>
      </c>
    </row>
    <row r="40" spans="1:4">
      <c r="A40" s="68">
        <v>33</v>
      </c>
      <c r="B40" s="69">
        <v>8.83</v>
      </c>
      <c r="C40" s="69">
        <v>1.33</v>
      </c>
      <c r="D40" s="69">
        <v>0</v>
      </c>
    </row>
    <row r="41" spans="1:4">
      <c r="A41" s="68">
        <v>34</v>
      </c>
      <c r="B41" s="69">
        <v>8.98</v>
      </c>
      <c r="C41" s="69">
        <v>1.35</v>
      </c>
      <c r="D41" s="69">
        <v>0</v>
      </c>
    </row>
    <row r="42" spans="1:4">
      <c r="A42" s="68">
        <v>35</v>
      </c>
      <c r="B42" s="69">
        <v>9.14</v>
      </c>
      <c r="C42" s="69">
        <v>1.38</v>
      </c>
      <c r="D42" s="69">
        <v>0</v>
      </c>
    </row>
    <row r="43" spans="1:4">
      <c r="A43" s="68">
        <v>36</v>
      </c>
      <c r="B43" s="69">
        <v>9.3000000000000007</v>
      </c>
      <c r="C43" s="69">
        <v>1.4</v>
      </c>
      <c r="D43" s="69">
        <v>0</v>
      </c>
    </row>
    <row r="44" spans="1:4">
      <c r="A44" s="68">
        <v>37</v>
      </c>
      <c r="B44" s="69">
        <v>9.4700000000000006</v>
      </c>
      <c r="C44" s="69">
        <v>1.42</v>
      </c>
      <c r="D44" s="69">
        <v>0</v>
      </c>
    </row>
    <row r="45" spans="1:4">
      <c r="A45" s="68">
        <v>38</v>
      </c>
      <c r="B45" s="69">
        <v>9.6300000000000008</v>
      </c>
      <c r="C45" s="69">
        <v>1.44</v>
      </c>
      <c r="D45" s="69">
        <v>0</v>
      </c>
    </row>
    <row r="46" spans="1:4">
      <c r="A46" s="68">
        <v>39</v>
      </c>
      <c r="B46" s="69">
        <v>9.8000000000000007</v>
      </c>
      <c r="C46" s="69">
        <v>1.47</v>
      </c>
      <c r="D46" s="69">
        <v>0</v>
      </c>
    </row>
    <row r="47" spans="1:4">
      <c r="A47" s="68">
        <v>40</v>
      </c>
      <c r="B47" s="69">
        <v>9.98</v>
      </c>
      <c r="C47" s="69">
        <v>1.49</v>
      </c>
      <c r="D47" s="69">
        <v>0</v>
      </c>
    </row>
    <row r="48" spans="1:4">
      <c r="A48" s="68">
        <v>41</v>
      </c>
      <c r="B48" s="69">
        <v>10.15</v>
      </c>
      <c r="C48" s="69">
        <v>1.51</v>
      </c>
      <c r="D48" s="69">
        <v>0</v>
      </c>
    </row>
    <row r="49" spans="1:4">
      <c r="A49" s="68">
        <v>42</v>
      </c>
      <c r="B49" s="69">
        <v>10.33</v>
      </c>
      <c r="C49" s="69">
        <v>1.54</v>
      </c>
      <c r="D49" s="69">
        <v>0</v>
      </c>
    </row>
    <row r="50" spans="1:4">
      <c r="A50" s="68">
        <v>43</v>
      </c>
      <c r="B50" s="69">
        <v>10.52</v>
      </c>
      <c r="C50" s="69">
        <v>1.56</v>
      </c>
      <c r="D50" s="69">
        <v>0</v>
      </c>
    </row>
    <row r="51" spans="1:4">
      <c r="A51" s="68">
        <v>44</v>
      </c>
      <c r="B51" s="69">
        <v>10.71</v>
      </c>
      <c r="C51" s="69">
        <v>1.58</v>
      </c>
      <c r="D51" s="69">
        <v>0</v>
      </c>
    </row>
    <row r="52" spans="1:4">
      <c r="A52" s="68">
        <v>45</v>
      </c>
      <c r="B52" s="69">
        <v>10.9</v>
      </c>
      <c r="C52" s="69">
        <v>1.6</v>
      </c>
      <c r="D52" s="69">
        <v>0</v>
      </c>
    </row>
    <row r="53" spans="1:4">
      <c r="A53" s="68">
        <v>46</v>
      </c>
      <c r="B53" s="69">
        <v>11.09</v>
      </c>
      <c r="C53" s="69">
        <v>1.62</v>
      </c>
      <c r="D53" s="69">
        <v>0</v>
      </c>
    </row>
    <row r="54" spans="1:4">
      <c r="A54" s="68">
        <v>47</v>
      </c>
      <c r="B54" s="69">
        <v>11.29</v>
      </c>
      <c r="C54" s="69">
        <v>1.64</v>
      </c>
      <c r="D54" s="69">
        <v>0</v>
      </c>
    </row>
    <row r="55" spans="1:4">
      <c r="A55" s="68">
        <v>48</v>
      </c>
      <c r="B55" s="69">
        <v>11.5</v>
      </c>
      <c r="C55" s="69">
        <v>1.66</v>
      </c>
      <c r="D55" s="69">
        <v>0</v>
      </c>
    </row>
    <row r="56" spans="1:4">
      <c r="A56" s="68">
        <v>49</v>
      </c>
      <c r="B56" s="69">
        <v>11.71</v>
      </c>
      <c r="C56" s="69">
        <v>1.68</v>
      </c>
      <c r="D56" s="69">
        <v>0</v>
      </c>
    </row>
    <row r="57" spans="1:4">
      <c r="A57" s="68">
        <v>50</v>
      </c>
      <c r="B57" s="69">
        <v>11.92</v>
      </c>
      <c r="C57" s="69">
        <v>1.7</v>
      </c>
      <c r="D57" s="69">
        <v>0</v>
      </c>
    </row>
    <row r="58" spans="1:4">
      <c r="A58" s="68">
        <v>51</v>
      </c>
      <c r="B58" s="69">
        <v>12.14</v>
      </c>
      <c r="C58" s="69">
        <v>1.71</v>
      </c>
      <c r="D58" s="69">
        <v>0</v>
      </c>
    </row>
    <row r="59" spans="1:4">
      <c r="A59" s="68">
        <v>52</v>
      </c>
      <c r="B59" s="69">
        <v>12.37</v>
      </c>
      <c r="C59" s="69">
        <v>1.73</v>
      </c>
      <c r="D59" s="69">
        <v>0</v>
      </c>
    </row>
    <row r="60" spans="1:4">
      <c r="A60" s="68">
        <v>53</v>
      </c>
      <c r="B60" s="69">
        <v>12.6</v>
      </c>
      <c r="C60" s="69">
        <v>1.74</v>
      </c>
      <c r="D60" s="69">
        <v>0</v>
      </c>
    </row>
    <row r="61" spans="1:4">
      <c r="A61" s="68">
        <v>54</v>
      </c>
      <c r="B61" s="69">
        <v>12.83</v>
      </c>
      <c r="C61" s="69">
        <v>1.75</v>
      </c>
      <c r="D61" s="69">
        <v>0</v>
      </c>
    </row>
    <row r="62" spans="1:4">
      <c r="A62" s="68">
        <v>55</v>
      </c>
      <c r="B62" s="69">
        <v>13.08</v>
      </c>
      <c r="C62" s="69">
        <v>1.76</v>
      </c>
      <c r="D62" s="69">
        <v>0</v>
      </c>
    </row>
    <row r="63" spans="1:4">
      <c r="A63" s="68">
        <v>56</v>
      </c>
      <c r="B63" s="69">
        <v>13.33</v>
      </c>
      <c r="C63" s="69">
        <v>1.77</v>
      </c>
      <c r="D63" s="69">
        <v>0</v>
      </c>
    </row>
    <row r="64" spans="1:4">
      <c r="A64" s="68">
        <v>57</v>
      </c>
      <c r="B64" s="69">
        <v>13.59</v>
      </c>
      <c r="C64" s="69">
        <v>1.78</v>
      </c>
      <c r="D64" s="69">
        <v>0</v>
      </c>
    </row>
    <row r="65" spans="1:4">
      <c r="A65" s="68">
        <v>58</v>
      </c>
      <c r="B65" s="69">
        <v>13.86</v>
      </c>
      <c r="C65" s="69">
        <v>1.78</v>
      </c>
      <c r="D65" s="69">
        <v>0</v>
      </c>
    </row>
    <row r="66" spans="1:4">
      <c r="A66" s="68">
        <v>59</v>
      </c>
      <c r="B66" s="69">
        <v>14.13</v>
      </c>
      <c r="C66" s="69">
        <v>1.79</v>
      </c>
      <c r="D66" s="69">
        <v>0</v>
      </c>
    </row>
    <row r="67" spans="1:4">
      <c r="A67" s="68">
        <v>60</v>
      </c>
      <c r="B67" s="69">
        <v>14.42</v>
      </c>
      <c r="C67" s="69">
        <v>1.79</v>
      </c>
      <c r="D67" s="69">
        <v>0</v>
      </c>
    </row>
    <row r="68" spans="1:4">
      <c r="A68" s="68">
        <v>61</v>
      </c>
      <c r="B68" s="69">
        <v>14.71</v>
      </c>
      <c r="C68" s="69">
        <v>1.79</v>
      </c>
      <c r="D68" s="69">
        <v>0</v>
      </c>
    </row>
    <row r="69" spans="1:4">
      <c r="A69" s="68">
        <v>62</v>
      </c>
      <c r="B69" s="69">
        <v>15.02</v>
      </c>
      <c r="C69" s="69">
        <v>1.78</v>
      </c>
      <c r="D69" s="69">
        <v>0</v>
      </c>
    </row>
    <row r="70" spans="1:4">
      <c r="A70" s="68">
        <v>63</v>
      </c>
      <c r="B70" s="69">
        <v>15.34</v>
      </c>
      <c r="C70" s="69">
        <v>1.78</v>
      </c>
      <c r="D70" s="69">
        <v>0</v>
      </c>
    </row>
    <row r="71" spans="1:4">
      <c r="A71" s="68">
        <v>64</v>
      </c>
      <c r="B71" s="69">
        <v>15.68</v>
      </c>
      <c r="C71" s="69">
        <v>1.77</v>
      </c>
      <c r="D71" s="69">
        <v>0</v>
      </c>
    </row>
  </sheetData>
  <sheetProtection algorithmName="SHA-512" hashValue="/HOiHQO+8VzhnYOv0a/1UuKYrAGfZgjyEReN63Dak6Xli/YSO45/0WJwrGc1dyhj2dVs3ZMUdrHj766iaTQnKw==" saltValue="xU37rRwnd7FW3fnVLAnExg==" spinCount="100000" sheet="1" objects="1" scenarios="1"/>
  <conditionalFormatting sqref="A6:A21">
    <cfRule type="expression" dxfId="1253" priority="15" stopIfTrue="1">
      <formula>MOD(ROW(),2)=0</formula>
    </cfRule>
    <cfRule type="expression" dxfId="1252" priority="16" stopIfTrue="1">
      <formula>MOD(ROW(),2)&lt;&gt;0</formula>
    </cfRule>
  </conditionalFormatting>
  <conditionalFormatting sqref="B6:D17 B20:D21 C18:D19">
    <cfRule type="expression" dxfId="1251" priority="17" stopIfTrue="1">
      <formula>MOD(ROW(),2)=0</formula>
    </cfRule>
    <cfRule type="expression" dxfId="1250" priority="18" stopIfTrue="1">
      <formula>MOD(ROW(),2)&lt;&gt;0</formula>
    </cfRule>
  </conditionalFormatting>
  <conditionalFormatting sqref="A26:A71">
    <cfRule type="expression" dxfId="1249" priority="3" stopIfTrue="1">
      <formula>MOD(ROW(),2)=0</formula>
    </cfRule>
    <cfRule type="expression" dxfId="1248" priority="4" stopIfTrue="1">
      <formula>MOD(ROW(),2)&lt;&gt;0</formula>
    </cfRule>
  </conditionalFormatting>
  <conditionalFormatting sqref="B26:D71">
    <cfRule type="expression" dxfId="1247" priority="5" stopIfTrue="1">
      <formula>MOD(ROW(),2)=0</formula>
    </cfRule>
    <cfRule type="expression" dxfId="1246" priority="6" stopIfTrue="1">
      <formula>MOD(ROW(),2)&lt;&gt;0</formula>
    </cfRule>
  </conditionalFormatting>
  <conditionalFormatting sqref="B18:B19">
    <cfRule type="expression" dxfId="1245" priority="1" stopIfTrue="1">
      <formula>MOD(ROW(),2)=0</formula>
    </cfRule>
    <cfRule type="expression" dxfId="1244" priority="2" stopIfTrue="1">
      <formula>MOD(ROW(),2)&lt;&gt;0</formula>
    </cfRule>
  </conditionalFormatting>
  <pageMargins left="0.7" right="0.7" top="0.75" bottom="0.75" header="0.3" footer="0.3"/>
  <tableParts count="1">
    <tablePart r:id="rId1"/>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12828-E97F-422B-8ACA-2D3860AA5D78}">
  <sheetPr codeName="Sheet23"/>
  <dimension ref="A1:D29"/>
  <sheetViews>
    <sheetView showGridLines="0" workbookViewId="0">
      <selection activeCell="A6" sqref="A6"/>
    </sheetView>
  </sheetViews>
  <sheetFormatPr defaultColWidth="8.7109375" defaultRowHeight="12.6"/>
  <cols>
    <col min="1" max="1" width="31.5703125" style="67" customWidth="1"/>
    <col min="2" max="4" width="22.5703125" style="67" customWidth="1"/>
    <col min="5" max="16384" width="8.7109375" style="67"/>
  </cols>
  <sheetData>
    <row r="1" spans="1:4" s="1" customFormat="1" ht="20.100000000000001">
      <c r="A1" s="2" t="s">
        <v>0</v>
      </c>
    </row>
    <row r="2" spans="1:4" s="1" customFormat="1" ht="15.6">
      <c r="A2" s="30" t="s">
        <v>1</v>
      </c>
      <c r="B2" s="3" t="str">
        <f>wb_title</f>
        <v>TPS_S - Consolidated Factor Spreadsheet</v>
      </c>
    </row>
    <row r="3" spans="1:4" s="1" customFormat="1" ht="15.6">
      <c r="A3" s="30" t="s">
        <v>2</v>
      </c>
      <c r="B3" s="3" t="str">
        <f>TABLE_FACTOR_TYPE_1 &amp; " - x-" &amp; TABLE_SERIES_NUMBER_1</f>
        <v>CETV - x-216</v>
      </c>
    </row>
    <row r="4" spans="1:4" customFormat="1"/>
    <row r="5" spans="1:4" customFormat="1"/>
    <row r="6" spans="1:4" customFormat="1">
      <c r="A6" s="61" t="s">
        <v>552</v>
      </c>
      <c r="B6" s="62" t="s">
        <v>553</v>
      </c>
      <c r="C6" s="62"/>
      <c r="D6" s="62"/>
    </row>
    <row r="7" spans="1:4" customFormat="1">
      <c r="A7" s="61" t="s">
        <v>554</v>
      </c>
      <c r="B7" s="62" t="s">
        <v>162</v>
      </c>
      <c r="C7" s="62"/>
      <c r="D7" s="62"/>
    </row>
    <row r="8" spans="1:4" customFormat="1">
      <c r="A8" s="61" t="s">
        <v>149</v>
      </c>
      <c r="B8" s="62" t="s">
        <v>163</v>
      </c>
      <c r="C8" s="62"/>
      <c r="D8" s="62"/>
    </row>
    <row r="9" spans="1:4" customFormat="1">
      <c r="A9" s="61" t="s">
        <v>150</v>
      </c>
      <c r="B9" s="62" t="s">
        <v>172</v>
      </c>
      <c r="C9" s="62"/>
      <c r="D9" s="62"/>
    </row>
    <row r="10" spans="1:4" customFormat="1">
      <c r="A10" s="61" t="s">
        <v>6</v>
      </c>
      <c r="B10" s="62" t="s">
        <v>219</v>
      </c>
      <c r="C10" s="62"/>
      <c r="D10" s="62"/>
    </row>
    <row r="11" spans="1:4" customFormat="1">
      <c r="A11" s="61" t="s">
        <v>151</v>
      </c>
      <c r="B11" s="62" t="s">
        <v>174</v>
      </c>
      <c r="C11" s="62"/>
      <c r="D11" s="62"/>
    </row>
    <row r="12" spans="1:4" customFormat="1">
      <c r="A12" s="61" t="s">
        <v>152</v>
      </c>
      <c r="B12" s="62" t="s">
        <v>175</v>
      </c>
      <c r="C12" s="62"/>
      <c r="D12" s="62"/>
    </row>
    <row r="13" spans="1:4" customFormat="1">
      <c r="A13" s="61" t="s">
        <v>555</v>
      </c>
      <c r="B13" s="62" t="s">
        <v>176</v>
      </c>
      <c r="C13" s="62"/>
      <c r="D13" s="62"/>
    </row>
    <row r="14" spans="1:4" customFormat="1">
      <c r="A14" s="61" t="s">
        <v>154</v>
      </c>
      <c r="B14" s="62">
        <v>216</v>
      </c>
      <c r="C14" s="62"/>
      <c r="D14" s="62"/>
    </row>
    <row r="15" spans="1:4" customFormat="1">
      <c r="A15" s="61" t="s">
        <v>556</v>
      </c>
      <c r="B15" s="62" t="s">
        <v>220</v>
      </c>
      <c r="C15" s="62"/>
      <c r="D15" s="62"/>
    </row>
    <row r="16" spans="1:4" customFormat="1">
      <c r="A16" s="61" t="s">
        <v>156</v>
      </c>
      <c r="B16" s="62" t="s">
        <v>221</v>
      </c>
      <c r="C16" s="62"/>
      <c r="D16" s="62"/>
    </row>
    <row r="17" spans="1:4" customFormat="1">
      <c r="A17" s="63" t="s">
        <v>557</v>
      </c>
      <c r="B17" s="62"/>
      <c r="C17" s="62"/>
      <c r="D17" s="62"/>
    </row>
    <row r="18" spans="1:4" customFormat="1">
      <c r="A18" s="61" t="s">
        <v>158</v>
      </c>
      <c r="B18" s="64">
        <v>46171</v>
      </c>
      <c r="C18" s="64"/>
      <c r="D18" s="64"/>
    </row>
    <row r="19" spans="1:4" customFormat="1">
      <c r="A19" s="61" t="s">
        <v>159</v>
      </c>
      <c r="B19" s="64">
        <v>46161</v>
      </c>
      <c r="C19" s="64"/>
      <c r="D19" s="64"/>
    </row>
    <row r="20" spans="1:4" customFormat="1">
      <c r="A20" s="61" t="s">
        <v>160</v>
      </c>
      <c r="B20" s="62" t="s">
        <v>170</v>
      </c>
      <c r="C20" s="62"/>
      <c r="D20" s="62"/>
    </row>
    <row r="21" spans="1:4" customFormat="1">
      <c r="A21" s="61" t="s">
        <v>558</v>
      </c>
      <c r="B21" s="62" t="s">
        <v>82</v>
      </c>
      <c r="C21" s="62"/>
      <c r="D21" s="62"/>
    </row>
    <row r="22" spans="1:4" customFormat="1"/>
    <row r="23" spans="1:4" customFormat="1">
      <c r="A23" s="23" t="str">
        <f>HYPERLINK("#'Factor List'!A1", "Back to Factor List")</f>
        <v>Back to Factor List</v>
      </c>
      <c r="B23" s="23" t="str">
        <f>HYPERLINK("#'Assumptions'!A1", "Assumptions")</f>
        <v>Assumptions</v>
      </c>
    </row>
    <row r="24" spans="1:4" customFormat="1"/>
    <row r="26" spans="1:4" ht="26.1">
      <c r="A26" s="66" t="s">
        <v>559</v>
      </c>
      <c r="B26" s="66" t="s">
        <v>563</v>
      </c>
      <c r="C26" s="66" t="s">
        <v>565</v>
      </c>
      <c r="D26" s="66" t="s">
        <v>566</v>
      </c>
    </row>
    <row r="27" spans="1:4">
      <c r="A27" s="68">
        <v>65</v>
      </c>
      <c r="B27" s="69">
        <v>16.02</v>
      </c>
      <c r="C27" s="69">
        <v>1.76</v>
      </c>
      <c r="D27" s="69">
        <v>0</v>
      </c>
    </row>
    <row r="28" spans="1:4">
      <c r="A28" s="68">
        <v>66</v>
      </c>
      <c r="B28" s="69">
        <v>16.38</v>
      </c>
      <c r="C28" s="69">
        <v>1.75</v>
      </c>
      <c r="D28" s="69">
        <v>0</v>
      </c>
    </row>
    <row r="29" spans="1:4">
      <c r="A29" s="68">
        <v>67</v>
      </c>
      <c r="B29" s="69">
        <v>16.760000000000002</v>
      </c>
      <c r="C29" s="69">
        <v>1.73</v>
      </c>
      <c r="D29" s="69">
        <v>0</v>
      </c>
    </row>
  </sheetData>
  <sheetProtection algorithmName="SHA-512" hashValue="4Vkj7fsIIgcPl2OxCwkUl3D55cNn/d94iwgoQBH3y7jCpnlbCwA8TKbi32BLmo5g71oNQg6IhoDaoZ07iC2YPg==" saltValue="9lGClsSrAAM7dgDKuhXKGw==" spinCount="100000" sheet="1" objects="1" scenarios="1"/>
  <conditionalFormatting sqref="A6:A21">
    <cfRule type="expression" dxfId="1239" priority="15" stopIfTrue="1">
      <formula>MOD(ROW(),2)=0</formula>
    </cfRule>
    <cfRule type="expression" dxfId="1238" priority="16" stopIfTrue="1">
      <formula>MOD(ROW(),2)&lt;&gt;0</formula>
    </cfRule>
  </conditionalFormatting>
  <conditionalFormatting sqref="B6:D17 B20:D21 C18:D19">
    <cfRule type="expression" dxfId="1237" priority="17" stopIfTrue="1">
      <formula>MOD(ROW(),2)=0</formula>
    </cfRule>
    <cfRule type="expression" dxfId="1236" priority="18" stopIfTrue="1">
      <formula>MOD(ROW(),2)&lt;&gt;0</formula>
    </cfRule>
  </conditionalFormatting>
  <conditionalFormatting sqref="A26:A29">
    <cfRule type="expression" dxfId="1235" priority="3" stopIfTrue="1">
      <formula>MOD(ROW(),2)=0</formula>
    </cfRule>
    <cfRule type="expression" dxfId="1234" priority="4" stopIfTrue="1">
      <formula>MOD(ROW(),2)&lt;&gt;0</formula>
    </cfRule>
  </conditionalFormatting>
  <conditionalFormatting sqref="B26:D29">
    <cfRule type="expression" dxfId="1233" priority="5" stopIfTrue="1">
      <formula>MOD(ROW(),2)=0</formula>
    </cfRule>
    <cfRule type="expression" dxfId="1232" priority="6" stopIfTrue="1">
      <formula>MOD(ROW(),2)&lt;&gt;0</formula>
    </cfRule>
  </conditionalFormatting>
  <conditionalFormatting sqref="B18:B19">
    <cfRule type="expression" dxfId="1231" priority="1" stopIfTrue="1">
      <formula>MOD(ROW(),2)=0</formula>
    </cfRule>
    <cfRule type="expression" dxfId="1230" priority="2" stopIfTrue="1">
      <formula>MOD(ROW(),2)&lt;&gt;0</formula>
    </cfRule>
  </conditionalFormatting>
  <pageMargins left="0.7" right="0.7" top="0.75" bottom="0.75" header="0.3" footer="0.3"/>
  <tableParts count="1">
    <tablePart r:id="rId1"/>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CC63B-F278-4109-A928-9250565DA521}">
  <sheetPr codeName="Sheet24"/>
  <dimension ref="A1:D66"/>
  <sheetViews>
    <sheetView showGridLines="0" topLeftCell="A2" workbookViewId="0">
      <selection activeCell="A6" sqref="A6"/>
    </sheetView>
  </sheetViews>
  <sheetFormatPr defaultColWidth="8.7109375" defaultRowHeight="12.6"/>
  <cols>
    <col min="1" max="1" width="31.5703125" style="67" customWidth="1"/>
    <col min="2" max="4" width="22.5703125" style="67" customWidth="1"/>
    <col min="5" max="16384" width="8.7109375" style="67"/>
  </cols>
  <sheetData>
    <row r="1" spans="1:4" s="1" customFormat="1" ht="20.100000000000001">
      <c r="A1" s="2" t="s">
        <v>0</v>
      </c>
    </row>
    <row r="2" spans="1:4" s="1" customFormat="1" ht="15.6">
      <c r="A2" s="30" t="s">
        <v>1</v>
      </c>
      <c r="B2" s="3" t="str">
        <f>wb_title</f>
        <v>TPS_S - Consolidated Factor Spreadsheet</v>
      </c>
    </row>
    <row r="3" spans="1:4" s="1" customFormat="1" ht="15.6">
      <c r="A3" s="30" t="s">
        <v>2</v>
      </c>
      <c r="B3" s="3" t="str">
        <f>TABLE_FACTOR_TYPE_1 &amp; " - x-" &amp; TABLE_SERIES_NUMBER_1</f>
        <v>CETV - x-217</v>
      </c>
    </row>
    <row r="4" spans="1:4" customFormat="1"/>
    <row r="5" spans="1:4" customFormat="1"/>
    <row r="6" spans="1:4" customFormat="1">
      <c r="A6" s="61" t="s">
        <v>552</v>
      </c>
      <c r="B6" s="62" t="s">
        <v>553</v>
      </c>
      <c r="C6" s="62"/>
      <c r="D6" s="62"/>
    </row>
    <row r="7" spans="1:4" customFormat="1">
      <c r="A7" s="61" t="s">
        <v>554</v>
      </c>
      <c r="B7" s="62" t="s">
        <v>162</v>
      </c>
      <c r="C7" s="62"/>
      <c r="D7" s="62"/>
    </row>
    <row r="8" spans="1:4" customFormat="1">
      <c r="A8" s="61" t="s">
        <v>149</v>
      </c>
      <c r="B8" s="62" t="s">
        <v>163</v>
      </c>
      <c r="C8" s="62"/>
      <c r="D8" s="62"/>
    </row>
    <row r="9" spans="1:4" customFormat="1">
      <c r="A9" s="61" t="s">
        <v>150</v>
      </c>
      <c r="B9" s="62" t="s">
        <v>172</v>
      </c>
      <c r="C9" s="62"/>
      <c r="D9" s="62"/>
    </row>
    <row r="10" spans="1:4" customFormat="1">
      <c r="A10" s="61" t="s">
        <v>6</v>
      </c>
      <c r="B10" s="62" t="s">
        <v>222</v>
      </c>
      <c r="C10" s="62"/>
      <c r="D10" s="62"/>
    </row>
    <row r="11" spans="1:4" customFormat="1">
      <c r="A11" s="61" t="s">
        <v>151</v>
      </c>
      <c r="B11" s="62" t="s">
        <v>180</v>
      </c>
      <c r="C11" s="62"/>
      <c r="D11" s="62"/>
    </row>
    <row r="12" spans="1:4" customFormat="1">
      <c r="A12" s="61" t="s">
        <v>152</v>
      </c>
      <c r="B12" s="62" t="s">
        <v>175</v>
      </c>
      <c r="C12" s="62"/>
      <c r="D12" s="62"/>
    </row>
    <row r="13" spans="1:4" customFormat="1">
      <c r="A13" s="61" t="s">
        <v>555</v>
      </c>
      <c r="B13" s="62" t="s">
        <v>176</v>
      </c>
      <c r="C13" s="62"/>
      <c r="D13" s="62"/>
    </row>
    <row r="14" spans="1:4" customFormat="1">
      <c r="A14" s="61" t="s">
        <v>154</v>
      </c>
      <c r="B14" s="62">
        <v>217</v>
      </c>
      <c r="C14" s="62"/>
      <c r="D14" s="62"/>
    </row>
    <row r="15" spans="1:4" customFormat="1">
      <c r="A15" s="61" t="s">
        <v>556</v>
      </c>
      <c r="B15" s="62" t="s">
        <v>223</v>
      </c>
      <c r="C15" s="62"/>
      <c r="D15" s="62"/>
    </row>
    <row r="16" spans="1:4" customFormat="1">
      <c r="A16" s="61" t="s">
        <v>156</v>
      </c>
      <c r="B16" s="62" t="s">
        <v>224</v>
      </c>
      <c r="C16" s="62"/>
      <c r="D16" s="62"/>
    </row>
    <row r="17" spans="1:4" customFormat="1">
      <c r="A17" s="63" t="s">
        <v>557</v>
      </c>
      <c r="B17" s="62"/>
      <c r="C17" s="62"/>
      <c r="D17" s="62"/>
    </row>
    <row r="18" spans="1:4" customFormat="1">
      <c r="A18" s="61" t="s">
        <v>158</v>
      </c>
      <c r="B18" s="64">
        <v>46171</v>
      </c>
      <c r="C18" s="64"/>
      <c r="D18" s="64"/>
    </row>
    <row r="19" spans="1:4" customFormat="1">
      <c r="A19" s="61" t="s">
        <v>159</v>
      </c>
      <c r="B19" s="64">
        <v>46161</v>
      </c>
      <c r="C19" s="64"/>
      <c r="D19" s="64"/>
    </row>
    <row r="20" spans="1:4" customFormat="1">
      <c r="A20" s="61" t="s">
        <v>160</v>
      </c>
      <c r="B20" s="62" t="s">
        <v>170</v>
      </c>
      <c r="C20" s="62"/>
      <c r="D20" s="62"/>
    </row>
    <row r="21" spans="1:4" customFormat="1">
      <c r="A21" s="61" t="s">
        <v>558</v>
      </c>
      <c r="B21" s="62" t="s">
        <v>82</v>
      </c>
      <c r="C21" s="62"/>
      <c r="D21" s="62"/>
    </row>
    <row r="22" spans="1:4" customFormat="1"/>
    <row r="23" spans="1:4" customFormat="1">
      <c r="A23" s="23" t="str">
        <f>HYPERLINK("#'Factor List'!A1", "Back to Factor List")</f>
        <v>Back to Factor List</v>
      </c>
      <c r="B23" s="23" t="str">
        <f>HYPERLINK("#'Assumptions'!A1", "Assumptions")</f>
        <v>Assumptions</v>
      </c>
    </row>
    <row r="24" spans="1:4" customFormat="1"/>
    <row r="26" spans="1:4" ht="26.1">
      <c r="A26" s="66" t="s">
        <v>559</v>
      </c>
      <c r="B26" s="66" t="s">
        <v>563</v>
      </c>
      <c r="C26" s="66" t="s">
        <v>565</v>
      </c>
      <c r="D26" s="66" t="s">
        <v>566</v>
      </c>
    </row>
    <row r="27" spans="1:4">
      <c r="A27" s="68">
        <v>20</v>
      </c>
      <c r="B27" s="69">
        <v>7.03</v>
      </c>
      <c r="C27" s="69">
        <v>1.07</v>
      </c>
      <c r="D27" s="69">
        <v>0</v>
      </c>
    </row>
    <row r="28" spans="1:4">
      <c r="A28" s="68">
        <v>21</v>
      </c>
      <c r="B28" s="69">
        <v>7.16</v>
      </c>
      <c r="C28" s="69">
        <v>1.0900000000000001</v>
      </c>
      <c r="D28" s="69">
        <v>0</v>
      </c>
    </row>
    <row r="29" spans="1:4">
      <c r="A29" s="68">
        <v>22</v>
      </c>
      <c r="B29" s="69">
        <v>7.28</v>
      </c>
      <c r="C29" s="69">
        <v>1.1100000000000001</v>
      </c>
      <c r="D29" s="69">
        <v>0</v>
      </c>
    </row>
    <row r="30" spans="1:4">
      <c r="A30" s="68">
        <v>23</v>
      </c>
      <c r="B30" s="69">
        <v>7.41</v>
      </c>
      <c r="C30" s="69">
        <v>1.1200000000000001</v>
      </c>
      <c r="D30" s="69">
        <v>0</v>
      </c>
    </row>
    <row r="31" spans="1:4">
      <c r="A31" s="68">
        <v>24</v>
      </c>
      <c r="B31" s="69">
        <v>7.54</v>
      </c>
      <c r="C31" s="69">
        <v>1.1399999999999999</v>
      </c>
      <c r="D31" s="69">
        <v>0</v>
      </c>
    </row>
    <row r="32" spans="1:4">
      <c r="A32" s="68">
        <v>25</v>
      </c>
      <c r="B32" s="69">
        <v>7.68</v>
      </c>
      <c r="C32" s="69">
        <v>1.1599999999999999</v>
      </c>
      <c r="D32" s="69">
        <v>0</v>
      </c>
    </row>
    <row r="33" spans="1:4">
      <c r="A33" s="68">
        <v>26</v>
      </c>
      <c r="B33" s="69">
        <v>7.81</v>
      </c>
      <c r="C33" s="69">
        <v>1.18</v>
      </c>
      <c r="D33" s="69">
        <v>0</v>
      </c>
    </row>
    <row r="34" spans="1:4">
      <c r="A34" s="68">
        <v>27</v>
      </c>
      <c r="B34" s="69">
        <v>7.95</v>
      </c>
      <c r="C34" s="69">
        <v>1.2</v>
      </c>
      <c r="D34" s="69">
        <v>0</v>
      </c>
    </row>
    <row r="35" spans="1:4">
      <c r="A35" s="68">
        <v>28</v>
      </c>
      <c r="B35" s="69">
        <v>8.09</v>
      </c>
      <c r="C35" s="69">
        <v>1.22</v>
      </c>
      <c r="D35" s="69">
        <v>0</v>
      </c>
    </row>
    <row r="36" spans="1:4">
      <c r="A36" s="68">
        <v>29</v>
      </c>
      <c r="B36" s="69">
        <v>8.23</v>
      </c>
      <c r="C36" s="69">
        <v>1.24</v>
      </c>
      <c r="D36" s="69">
        <v>0</v>
      </c>
    </row>
    <row r="37" spans="1:4">
      <c r="A37" s="68">
        <v>30</v>
      </c>
      <c r="B37" s="69">
        <v>8.3800000000000008</v>
      </c>
      <c r="C37" s="69">
        <v>1.26</v>
      </c>
      <c r="D37" s="69">
        <v>0</v>
      </c>
    </row>
    <row r="38" spans="1:4">
      <c r="A38" s="68">
        <v>31</v>
      </c>
      <c r="B38" s="69">
        <v>8.5299999999999994</v>
      </c>
      <c r="C38" s="69">
        <v>1.29</v>
      </c>
      <c r="D38" s="69">
        <v>0</v>
      </c>
    </row>
    <row r="39" spans="1:4">
      <c r="A39" s="68">
        <v>32</v>
      </c>
      <c r="B39" s="69">
        <v>8.68</v>
      </c>
      <c r="C39" s="69">
        <v>1.31</v>
      </c>
      <c r="D39" s="69">
        <v>0</v>
      </c>
    </row>
    <row r="40" spans="1:4">
      <c r="A40" s="68">
        <v>33</v>
      </c>
      <c r="B40" s="69">
        <v>8.83</v>
      </c>
      <c r="C40" s="69">
        <v>1.33</v>
      </c>
      <c r="D40" s="69">
        <v>0</v>
      </c>
    </row>
    <row r="41" spans="1:4">
      <c r="A41" s="68">
        <v>34</v>
      </c>
      <c r="B41" s="69">
        <v>8.98</v>
      </c>
      <c r="C41" s="69">
        <v>1.35</v>
      </c>
      <c r="D41" s="69">
        <v>0</v>
      </c>
    </row>
    <row r="42" spans="1:4">
      <c r="A42" s="68">
        <v>35</v>
      </c>
      <c r="B42" s="69">
        <v>9.14</v>
      </c>
      <c r="C42" s="69">
        <v>1.38</v>
      </c>
      <c r="D42" s="69">
        <v>0</v>
      </c>
    </row>
    <row r="43" spans="1:4">
      <c r="A43" s="68">
        <v>36</v>
      </c>
      <c r="B43" s="69">
        <v>9.3000000000000007</v>
      </c>
      <c r="C43" s="69">
        <v>1.4</v>
      </c>
      <c r="D43" s="69">
        <v>0</v>
      </c>
    </row>
    <row r="44" spans="1:4">
      <c r="A44" s="68">
        <v>37</v>
      </c>
      <c r="B44" s="69">
        <v>9.4700000000000006</v>
      </c>
      <c r="C44" s="69">
        <v>1.42</v>
      </c>
      <c r="D44" s="69">
        <v>0</v>
      </c>
    </row>
    <row r="45" spans="1:4">
      <c r="A45" s="68">
        <v>38</v>
      </c>
      <c r="B45" s="69">
        <v>9.6300000000000008</v>
      </c>
      <c r="C45" s="69">
        <v>1.44</v>
      </c>
      <c r="D45" s="69">
        <v>0</v>
      </c>
    </row>
    <row r="46" spans="1:4">
      <c r="A46" s="68">
        <v>39</v>
      </c>
      <c r="B46" s="69">
        <v>9.8000000000000007</v>
      </c>
      <c r="C46" s="69">
        <v>1.47</v>
      </c>
      <c r="D46" s="69">
        <v>0</v>
      </c>
    </row>
    <row r="47" spans="1:4">
      <c r="A47" s="68">
        <v>40</v>
      </c>
      <c r="B47" s="69">
        <v>9.98</v>
      </c>
      <c r="C47" s="69">
        <v>1.49</v>
      </c>
      <c r="D47" s="69">
        <v>0</v>
      </c>
    </row>
    <row r="48" spans="1:4">
      <c r="A48" s="68">
        <v>41</v>
      </c>
      <c r="B48" s="69">
        <v>10.15</v>
      </c>
      <c r="C48" s="69">
        <v>1.51</v>
      </c>
      <c r="D48" s="69">
        <v>0</v>
      </c>
    </row>
    <row r="49" spans="1:4">
      <c r="A49" s="68">
        <v>42</v>
      </c>
      <c r="B49" s="69">
        <v>10.33</v>
      </c>
      <c r="C49" s="69">
        <v>1.54</v>
      </c>
      <c r="D49" s="69">
        <v>0</v>
      </c>
    </row>
    <row r="50" spans="1:4">
      <c r="A50" s="68">
        <v>43</v>
      </c>
      <c r="B50" s="69">
        <v>10.52</v>
      </c>
      <c r="C50" s="69">
        <v>1.56</v>
      </c>
      <c r="D50" s="69">
        <v>0</v>
      </c>
    </row>
    <row r="51" spans="1:4">
      <c r="A51" s="68">
        <v>44</v>
      </c>
      <c r="B51" s="69">
        <v>10.71</v>
      </c>
      <c r="C51" s="69">
        <v>1.58</v>
      </c>
      <c r="D51" s="69">
        <v>0</v>
      </c>
    </row>
    <row r="52" spans="1:4">
      <c r="A52" s="68">
        <v>45</v>
      </c>
      <c r="B52" s="69">
        <v>10.9</v>
      </c>
      <c r="C52" s="69">
        <v>1.6</v>
      </c>
      <c r="D52" s="69">
        <v>0</v>
      </c>
    </row>
    <row r="53" spans="1:4">
      <c r="A53" s="68">
        <v>46</v>
      </c>
      <c r="B53" s="69">
        <v>11.09</v>
      </c>
      <c r="C53" s="69">
        <v>1.62</v>
      </c>
      <c r="D53" s="69">
        <v>0</v>
      </c>
    </row>
    <row r="54" spans="1:4">
      <c r="A54" s="68">
        <v>47</v>
      </c>
      <c r="B54" s="69">
        <v>11.29</v>
      </c>
      <c r="C54" s="69">
        <v>1.64</v>
      </c>
      <c r="D54" s="69">
        <v>0</v>
      </c>
    </row>
    <row r="55" spans="1:4">
      <c r="A55" s="68">
        <v>48</v>
      </c>
      <c r="B55" s="69">
        <v>11.5</v>
      </c>
      <c r="C55" s="69">
        <v>1.66</v>
      </c>
      <c r="D55" s="69">
        <v>0</v>
      </c>
    </row>
    <row r="56" spans="1:4">
      <c r="A56" s="68">
        <v>49</v>
      </c>
      <c r="B56" s="69">
        <v>11.71</v>
      </c>
      <c r="C56" s="69">
        <v>1.68</v>
      </c>
      <c r="D56" s="69">
        <v>0</v>
      </c>
    </row>
    <row r="57" spans="1:4">
      <c r="A57" s="68">
        <v>50</v>
      </c>
      <c r="B57" s="69">
        <v>11.92</v>
      </c>
      <c r="C57" s="69">
        <v>1.7</v>
      </c>
      <c r="D57" s="69">
        <v>0</v>
      </c>
    </row>
    <row r="58" spans="1:4">
      <c r="A58" s="68">
        <v>51</v>
      </c>
      <c r="B58" s="69">
        <v>12.14</v>
      </c>
      <c r="C58" s="69">
        <v>1.71</v>
      </c>
      <c r="D58" s="69">
        <v>0</v>
      </c>
    </row>
    <row r="59" spans="1:4">
      <c r="A59" s="68">
        <v>52</v>
      </c>
      <c r="B59" s="69">
        <v>12.37</v>
      </c>
      <c r="C59" s="69">
        <v>1.73</v>
      </c>
      <c r="D59" s="69">
        <v>0</v>
      </c>
    </row>
    <row r="60" spans="1:4">
      <c r="A60" s="68">
        <v>53</v>
      </c>
      <c r="B60" s="69">
        <v>12.6</v>
      </c>
      <c r="C60" s="69">
        <v>1.74</v>
      </c>
      <c r="D60" s="69">
        <v>0</v>
      </c>
    </row>
    <row r="61" spans="1:4">
      <c r="A61" s="68">
        <v>54</v>
      </c>
      <c r="B61" s="69">
        <v>12.83</v>
      </c>
      <c r="C61" s="69">
        <v>1.75</v>
      </c>
      <c r="D61" s="69">
        <v>0</v>
      </c>
    </row>
    <row r="62" spans="1:4">
      <c r="A62" s="68">
        <v>55</v>
      </c>
      <c r="B62" s="69">
        <v>13.08</v>
      </c>
      <c r="C62" s="69">
        <v>1.76</v>
      </c>
      <c r="D62" s="69">
        <v>0</v>
      </c>
    </row>
    <row r="63" spans="1:4">
      <c r="A63" s="68">
        <v>56</v>
      </c>
      <c r="B63" s="69">
        <v>13.33</v>
      </c>
      <c r="C63" s="69">
        <v>1.77</v>
      </c>
      <c r="D63" s="69">
        <v>0</v>
      </c>
    </row>
    <row r="64" spans="1:4">
      <c r="A64" s="68">
        <v>57</v>
      </c>
      <c r="B64" s="69">
        <v>13.59</v>
      </c>
      <c r="C64" s="69">
        <v>1.78</v>
      </c>
      <c r="D64" s="69">
        <v>0</v>
      </c>
    </row>
    <row r="65" spans="1:4">
      <c r="A65" s="68">
        <v>58</v>
      </c>
      <c r="B65" s="69">
        <v>13.86</v>
      </c>
      <c r="C65" s="69">
        <v>1.78</v>
      </c>
      <c r="D65" s="69">
        <v>0</v>
      </c>
    </row>
    <row r="66" spans="1:4">
      <c r="A66" s="68">
        <v>59</v>
      </c>
      <c r="B66" s="69">
        <v>14.13</v>
      </c>
      <c r="C66" s="69">
        <v>1.79</v>
      </c>
      <c r="D66" s="69">
        <v>0</v>
      </c>
    </row>
  </sheetData>
  <sheetProtection algorithmName="SHA-512" hashValue="7DH9TFUPLJ/FguSrKOE5KZp5dF+1YNfAxSK5PQf15Ah3/G4Amibu6G9DIy0sYbuSUFVgHJDt8kaN4ERE+RVjUA==" saltValue="g4inqOZ1V4dT9PPhzyBr8A==" spinCount="100000" sheet="1" objects="1" scenarios="1"/>
  <conditionalFormatting sqref="A6:A21">
    <cfRule type="expression" dxfId="1225" priority="15" stopIfTrue="1">
      <formula>MOD(ROW(),2)=0</formula>
    </cfRule>
    <cfRule type="expression" dxfId="1224" priority="16" stopIfTrue="1">
      <formula>MOD(ROW(),2)&lt;&gt;0</formula>
    </cfRule>
  </conditionalFormatting>
  <conditionalFormatting sqref="B6:D17 B20:D21 C18:D19">
    <cfRule type="expression" dxfId="1223" priority="17" stopIfTrue="1">
      <formula>MOD(ROW(),2)=0</formula>
    </cfRule>
    <cfRule type="expression" dxfId="1222" priority="18" stopIfTrue="1">
      <formula>MOD(ROW(),2)&lt;&gt;0</formula>
    </cfRule>
  </conditionalFormatting>
  <conditionalFormatting sqref="A26:A66">
    <cfRule type="expression" dxfId="1221" priority="3" stopIfTrue="1">
      <formula>MOD(ROW(),2)=0</formula>
    </cfRule>
    <cfRule type="expression" dxfId="1220" priority="4" stopIfTrue="1">
      <formula>MOD(ROW(),2)&lt;&gt;0</formula>
    </cfRule>
  </conditionalFormatting>
  <conditionalFormatting sqref="B26:D66">
    <cfRule type="expression" dxfId="1219" priority="5" stopIfTrue="1">
      <formula>MOD(ROW(),2)=0</formula>
    </cfRule>
    <cfRule type="expression" dxfId="1218" priority="6" stopIfTrue="1">
      <formula>MOD(ROW(),2)&lt;&gt;0</formula>
    </cfRule>
  </conditionalFormatting>
  <conditionalFormatting sqref="B18:B19">
    <cfRule type="expression" dxfId="1217" priority="1" stopIfTrue="1">
      <formula>MOD(ROW(),2)=0</formula>
    </cfRule>
    <cfRule type="expression" dxfId="1216" priority="2" stopIfTrue="1">
      <formula>MOD(ROW(),2)&lt;&gt;0</formula>
    </cfRule>
  </conditionalFormatting>
  <pageMargins left="0.7" right="0.7" top="0.75" bottom="0.75" header="0.3" footer="0.3"/>
  <tableParts count="1">
    <tablePart r:id="rId1"/>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E7984-6E60-418E-AC67-5404765124BB}">
  <sheetPr codeName="Sheet25"/>
  <dimension ref="A1:D34"/>
  <sheetViews>
    <sheetView showGridLines="0" workbookViewId="0">
      <selection activeCell="A6" sqref="A6"/>
    </sheetView>
  </sheetViews>
  <sheetFormatPr defaultColWidth="8.7109375" defaultRowHeight="12.6"/>
  <cols>
    <col min="1" max="1" width="31.5703125" style="67" customWidth="1"/>
    <col min="2" max="4" width="22.5703125" style="67" customWidth="1"/>
    <col min="5" max="16384" width="8.7109375" style="67"/>
  </cols>
  <sheetData>
    <row r="1" spans="1:4" s="1" customFormat="1" ht="20.100000000000001">
      <c r="A1" s="2" t="s">
        <v>0</v>
      </c>
    </row>
    <row r="2" spans="1:4" s="1" customFormat="1" ht="15.6">
      <c r="A2" s="30" t="s">
        <v>1</v>
      </c>
      <c r="B2" s="3" t="str">
        <f>wb_title</f>
        <v>TPS_S - Consolidated Factor Spreadsheet</v>
      </c>
    </row>
    <row r="3" spans="1:4" s="1" customFormat="1" ht="15.6">
      <c r="A3" s="30" t="s">
        <v>2</v>
      </c>
      <c r="B3" s="3" t="str">
        <f>TABLE_FACTOR_TYPE_1 &amp; " - x-" &amp; TABLE_SERIES_NUMBER_1</f>
        <v>CETV - x-218</v>
      </c>
    </row>
    <row r="4" spans="1:4" customFormat="1"/>
    <row r="5" spans="1:4" customFormat="1"/>
    <row r="6" spans="1:4" customFormat="1">
      <c r="A6" s="61" t="s">
        <v>552</v>
      </c>
      <c r="B6" s="62" t="s">
        <v>553</v>
      </c>
      <c r="C6" s="62"/>
      <c r="D6" s="62"/>
    </row>
    <row r="7" spans="1:4" customFormat="1">
      <c r="A7" s="61" t="s">
        <v>554</v>
      </c>
      <c r="B7" s="62" t="s">
        <v>162</v>
      </c>
      <c r="C7" s="62"/>
      <c r="D7" s="62"/>
    </row>
    <row r="8" spans="1:4" customFormat="1">
      <c r="A8" s="61" t="s">
        <v>149</v>
      </c>
      <c r="B8" s="62" t="s">
        <v>163</v>
      </c>
      <c r="C8" s="62"/>
      <c r="D8" s="62"/>
    </row>
    <row r="9" spans="1:4" customFormat="1">
      <c r="A9" s="61" t="s">
        <v>150</v>
      </c>
      <c r="B9" s="62" t="s">
        <v>172</v>
      </c>
      <c r="C9" s="62"/>
      <c r="D9" s="62"/>
    </row>
    <row r="10" spans="1:4" customFormat="1" ht="24.95">
      <c r="A10" s="61" t="s">
        <v>6</v>
      </c>
      <c r="B10" s="62" t="s">
        <v>225</v>
      </c>
      <c r="C10" s="62"/>
      <c r="D10" s="62"/>
    </row>
    <row r="11" spans="1:4" customFormat="1">
      <c r="A11" s="61" t="s">
        <v>151</v>
      </c>
      <c r="B11" s="62" t="s">
        <v>180</v>
      </c>
      <c r="C11" s="62"/>
      <c r="D11" s="62"/>
    </row>
    <row r="12" spans="1:4" customFormat="1">
      <c r="A12" s="61" t="s">
        <v>152</v>
      </c>
      <c r="B12" s="62" t="s">
        <v>175</v>
      </c>
      <c r="C12" s="62"/>
      <c r="D12" s="62"/>
    </row>
    <row r="13" spans="1:4" customFormat="1">
      <c r="A13" s="61" t="s">
        <v>555</v>
      </c>
      <c r="B13" s="62" t="s">
        <v>176</v>
      </c>
      <c r="C13" s="62"/>
      <c r="D13" s="62"/>
    </row>
    <row r="14" spans="1:4" customFormat="1">
      <c r="A14" s="61" t="s">
        <v>154</v>
      </c>
      <c r="B14" s="62">
        <v>218</v>
      </c>
      <c r="C14" s="62"/>
      <c r="D14" s="62"/>
    </row>
    <row r="15" spans="1:4" customFormat="1">
      <c r="A15" s="61" t="s">
        <v>556</v>
      </c>
      <c r="B15" s="62" t="s">
        <v>226</v>
      </c>
      <c r="C15" s="62"/>
      <c r="D15" s="62"/>
    </row>
    <row r="16" spans="1:4" customFormat="1">
      <c r="A16" s="61" t="s">
        <v>156</v>
      </c>
      <c r="B16" s="62" t="s">
        <v>227</v>
      </c>
      <c r="C16" s="62"/>
      <c r="D16" s="62"/>
    </row>
    <row r="17" spans="1:4" customFormat="1">
      <c r="A17" s="63" t="s">
        <v>557</v>
      </c>
      <c r="B17" s="62"/>
      <c r="C17" s="62"/>
      <c r="D17" s="62"/>
    </row>
    <row r="18" spans="1:4" customFormat="1">
      <c r="A18" s="61" t="s">
        <v>158</v>
      </c>
      <c r="B18" s="64">
        <v>46171</v>
      </c>
      <c r="C18" s="64"/>
      <c r="D18" s="64"/>
    </row>
    <row r="19" spans="1:4" customFormat="1">
      <c r="A19" s="61" t="s">
        <v>159</v>
      </c>
      <c r="B19" s="64">
        <v>46161</v>
      </c>
      <c r="C19" s="64"/>
      <c r="D19" s="64"/>
    </row>
    <row r="20" spans="1:4" customFormat="1">
      <c r="A20" s="61" t="s">
        <v>160</v>
      </c>
      <c r="B20" s="62" t="s">
        <v>170</v>
      </c>
      <c r="C20" s="62"/>
      <c r="D20" s="62"/>
    </row>
    <row r="21" spans="1:4" customFormat="1">
      <c r="A21" s="61" t="s">
        <v>558</v>
      </c>
      <c r="B21" s="62" t="s">
        <v>82</v>
      </c>
      <c r="C21" s="62"/>
      <c r="D21" s="62"/>
    </row>
    <row r="22" spans="1:4" customFormat="1"/>
    <row r="23" spans="1:4" customFormat="1">
      <c r="A23" s="23" t="str">
        <f>HYPERLINK("#'Factor List'!A1", "Back to Factor List")</f>
        <v>Back to Factor List</v>
      </c>
      <c r="B23" s="23" t="str">
        <f>HYPERLINK("#'Assumptions'!A1", "Assumptions")</f>
        <v>Assumptions</v>
      </c>
    </row>
    <row r="24" spans="1:4" customFormat="1"/>
    <row r="26" spans="1:4" ht="26.1">
      <c r="A26" s="66" t="s">
        <v>559</v>
      </c>
      <c r="B26" s="66" t="s">
        <v>563</v>
      </c>
      <c r="C26" s="66" t="s">
        <v>565</v>
      </c>
      <c r="D26" s="66" t="s">
        <v>566</v>
      </c>
    </row>
    <row r="27" spans="1:4">
      <c r="A27" s="68">
        <v>60</v>
      </c>
      <c r="B27" s="69">
        <v>14.42</v>
      </c>
      <c r="C27" s="69">
        <v>1.79</v>
      </c>
      <c r="D27" s="69">
        <v>0</v>
      </c>
    </row>
    <row r="28" spans="1:4">
      <c r="A28" s="68">
        <v>61</v>
      </c>
      <c r="B28" s="69">
        <v>14.71</v>
      </c>
      <c r="C28" s="69">
        <v>1.79</v>
      </c>
      <c r="D28" s="69">
        <v>0</v>
      </c>
    </row>
    <row r="29" spans="1:4">
      <c r="A29" s="68">
        <v>62</v>
      </c>
      <c r="B29" s="69">
        <v>15.02</v>
      </c>
      <c r="C29" s="69">
        <v>1.78</v>
      </c>
      <c r="D29" s="69">
        <v>0</v>
      </c>
    </row>
    <row r="30" spans="1:4">
      <c r="A30" s="68">
        <v>63</v>
      </c>
      <c r="B30" s="69">
        <v>15.34</v>
      </c>
      <c r="C30" s="69">
        <v>1.78</v>
      </c>
      <c r="D30" s="69">
        <v>0</v>
      </c>
    </row>
    <row r="31" spans="1:4">
      <c r="A31" s="68">
        <v>64</v>
      </c>
      <c r="B31" s="69">
        <v>15.68</v>
      </c>
      <c r="C31" s="69">
        <v>1.77</v>
      </c>
      <c r="D31" s="69">
        <v>0</v>
      </c>
    </row>
    <row r="32" spans="1:4">
      <c r="A32" s="68">
        <v>65</v>
      </c>
      <c r="B32" s="69">
        <v>16.02</v>
      </c>
      <c r="C32" s="69">
        <v>1.76</v>
      </c>
      <c r="D32" s="69">
        <v>0</v>
      </c>
    </row>
    <row r="33" spans="1:4">
      <c r="A33" s="68">
        <v>66</v>
      </c>
      <c r="B33" s="69">
        <v>16.38</v>
      </c>
      <c r="C33" s="69">
        <v>1.75</v>
      </c>
      <c r="D33" s="69">
        <v>0</v>
      </c>
    </row>
    <row r="34" spans="1:4">
      <c r="A34" s="68">
        <v>67</v>
      </c>
      <c r="B34" s="69">
        <v>16.760000000000002</v>
      </c>
      <c r="C34" s="69">
        <v>1.73</v>
      </c>
      <c r="D34" s="69">
        <v>0</v>
      </c>
    </row>
  </sheetData>
  <sheetProtection algorithmName="SHA-512" hashValue="6u541ZYsf3Hja26cKA/8jQA+s4QIuez5ldc6W89fYw7tJqgSl40rlDiyHKeppoOnq8aARUI8t9qwBsKzfjaURQ==" saltValue="aOY/Cz4br+97+xlNuTxqPA==" spinCount="100000" sheet="1" objects="1" scenarios="1"/>
  <conditionalFormatting sqref="A6:A21">
    <cfRule type="expression" dxfId="1211" priority="15" stopIfTrue="1">
      <formula>MOD(ROW(),2)=0</formula>
    </cfRule>
    <cfRule type="expression" dxfId="1210" priority="16" stopIfTrue="1">
      <formula>MOD(ROW(),2)&lt;&gt;0</formula>
    </cfRule>
  </conditionalFormatting>
  <conditionalFormatting sqref="B6:D17 B20:D21 C18:D19">
    <cfRule type="expression" dxfId="1209" priority="17" stopIfTrue="1">
      <formula>MOD(ROW(),2)=0</formula>
    </cfRule>
    <cfRule type="expression" dxfId="1208" priority="18" stopIfTrue="1">
      <formula>MOD(ROW(),2)&lt;&gt;0</formula>
    </cfRule>
  </conditionalFormatting>
  <conditionalFormatting sqref="A26:A34">
    <cfRule type="expression" dxfId="1207" priority="3" stopIfTrue="1">
      <formula>MOD(ROW(),2)=0</formula>
    </cfRule>
    <cfRule type="expression" dxfId="1206" priority="4" stopIfTrue="1">
      <formula>MOD(ROW(),2)&lt;&gt;0</formula>
    </cfRule>
  </conditionalFormatting>
  <conditionalFormatting sqref="B26:D34">
    <cfRule type="expression" dxfId="1205" priority="5" stopIfTrue="1">
      <formula>MOD(ROW(),2)=0</formula>
    </cfRule>
    <cfRule type="expression" dxfId="1204" priority="6" stopIfTrue="1">
      <formula>MOD(ROW(),2)&lt;&gt;0</formula>
    </cfRule>
  </conditionalFormatting>
  <conditionalFormatting sqref="B18:B19">
    <cfRule type="expression" dxfId="1203" priority="1" stopIfTrue="1">
      <formula>MOD(ROW(),2)=0</formula>
    </cfRule>
    <cfRule type="expression" dxfId="1202" priority="2" stopIfTrue="1">
      <formula>MOD(ROW(),2)&lt;&gt;0</formula>
    </cfRule>
  </conditionalFormatting>
  <pageMargins left="0.7" right="0.7" top="0.75" bottom="0.75" header="0.3" footer="0.3"/>
  <tableParts count="1">
    <tablePart r:id="rId1"/>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64E0E-F74B-444C-82AC-B248EF3C2D20}">
  <sheetPr codeName="Sheet26"/>
  <dimension ref="A1:C66"/>
  <sheetViews>
    <sheetView showGridLines="0" workbookViewId="0">
      <selection activeCell="A6" sqref="A6"/>
    </sheetView>
  </sheetViews>
  <sheetFormatPr defaultColWidth="8.7109375" defaultRowHeight="12.6"/>
  <cols>
    <col min="1" max="1" width="31.5703125" style="67" customWidth="1"/>
    <col min="2" max="3" width="22.5703125" style="67" customWidth="1"/>
    <col min="4" max="16384" width="8.7109375" style="67"/>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CETV - x-219</v>
      </c>
    </row>
    <row r="4" spans="1:3" customFormat="1"/>
    <row r="5" spans="1:3" customFormat="1"/>
    <row r="6" spans="1:3" customFormat="1">
      <c r="A6" s="61" t="s">
        <v>552</v>
      </c>
      <c r="B6" s="62" t="s">
        <v>553</v>
      </c>
      <c r="C6" s="62"/>
    </row>
    <row r="7" spans="1:3" customFormat="1">
      <c r="A7" s="61" t="s">
        <v>554</v>
      </c>
      <c r="B7" s="62" t="s">
        <v>162</v>
      </c>
      <c r="C7" s="62"/>
    </row>
    <row r="8" spans="1:3" customFormat="1">
      <c r="A8" s="61" t="s">
        <v>149</v>
      </c>
      <c r="B8" s="62" t="s">
        <v>171</v>
      </c>
      <c r="C8" s="62"/>
    </row>
    <row r="9" spans="1:3" customFormat="1">
      <c r="A9" s="61" t="s">
        <v>150</v>
      </c>
      <c r="B9" s="62" t="s">
        <v>172</v>
      </c>
      <c r="C9" s="62"/>
    </row>
    <row r="10" spans="1:3" customFormat="1" ht="37.5">
      <c r="A10" s="61" t="s">
        <v>6</v>
      </c>
      <c r="B10" s="62" t="s">
        <v>228</v>
      </c>
      <c r="C10" s="62"/>
    </row>
    <row r="11" spans="1:3" customFormat="1">
      <c r="A11" s="61" t="s">
        <v>151</v>
      </c>
      <c r="B11" s="62" t="s">
        <v>174</v>
      </c>
      <c r="C11" s="62"/>
    </row>
    <row r="12" spans="1:3" customFormat="1">
      <c r="A12" s="61" t="s">
        <v>152</v>
      </c>
      <c r="B12" s="62" t="s">
        <v>175</v>
      </c>
      <c r="C12" s="62"/>
    </row>
    <row r="13" spans="1:3" customFormat="1">
      <c r="A13" s="61" t="s">
        <v>555</v>
      </c>
      <c r="B13" s="62" t="s">
        <v>176</v>
      </c>
      <c r="C13" s="62"/>
    </row>
    <row r="14" spans="1:3" customFormat="1">
      <c r="A14" s="61" t="s">
        <v>154</v>
      </c>
      <c r="B14" s="62">
        <v>219</v>
      </c>
      <c r="C14" s="62"/>
    </row>
    <row r="15" spans="1:3" customFormat="1">
      <c r="A15" s="61" t="s">
        <v>556</v>
      </c>
      <c r="B15" s="62" t="s">
        <v>229</v>
      </c>
      <c r="C15" s="62"/>
    </row>
    <row r="16" spans="1:3" customFormat="1">
      <c r="A16" s="61" t="s">
        <v>156</v>
      </c>
      <c r="B16" s="62" t="s">
        <v>230</v>
      </c>
      <c r="C16" s="62"/>
    </row>
    <row r="17" spans="1:3" customFormat="1">
      <c r="A17" s="63" t="s">
        <v>557</v>
      </c>
      <c r="B17" s="62"/>
      <c r="C17" s="62"/>
    </row>
    <row r="18" spans="1:3" customFormat="1">
      <c r="A18" s="61" t="s">
        <v>158</v>
      </c>
      <c r="B18" s="64">
        <v>46171</v>
      </c>
      <c r="C18" s="64"/>
    </row>
    <row r="19" spans="1:3" customFormat="1">
      <c r="A19" s="61" t="s">
        <v>159</v>
      </c>
      <c r="B19" s="64">
        <v>46161</v>
      </c>
      <c r="C19" s="64"/>
    </row>
    <row r="20" spans="1:3" customFormat="1">
      <c r="A20" s="61" t="s">
        <v>160</v>
      </c>
      <c r="B20" s="62" t="s">
        <v>170</v>
      </c>
      <c r="C20" s="62"/>
    </row>
    <row r="21" spans="1:3" customFormat="1">
      <c r="A21" s="61" t="s">
        <v>558</v>
      </c>
      <c r="B21" s="62" t="s">
        <v>82</v>
      </c>
      <c r="C21" s="62"/>
    </row>
    <row r="22" spans="1:3" customFormat="1"/>
    <row r="23" spans="1:3" customFormat="1">
      <c r="A23" s="23" t="str">
        <f>HYPERLINK("#'Factor List'!A1", "Back to Factor List")</f>
        <v>Back to Factor List</v>
      </c>
      <c r="B23" s="23" t="str">
        <f>HYPERLINK("#'Assumptions'!A1", "Assumptions")</f>
        <v>Assumptions</v>
      </c>
    </row>
    <row r="24" spans="1:3" customFormat="1"/>
    <row r="26" spans="1:3" ht="26.1">
      <c r="A26" s="66" t="s">
        <v>559</v>
      </c>
      <c r="B26" s="66" t="s">
        <v>563</v>
      </c>
      <c r="C26" s="66" t="s">
        <v>565</v>
      </c>
    </row>
    <row r="27" spans="1:3">
      <c r="A27" s="68">
        <v>20</v>
      </c>
      <c r="B27" s="69"/>
      <c r="C27" s="69"/>
    </row>
    <row r="28" spans="1:3">
      <c r="A28" s="68">
        <v>21</v>
      </c>
      <c r="B28" s="69"/>
      <c r="C28" s="69"/>
    </row>
    <row r="29" spans="1:3">
      <c r="A29" s="68">
        <v>22</v>
      </c>
      <c r="B29" s="69"/>
      <c r="C29" s="69"/>
    </row>
    <row r="30" spans="1:3">
      <c r="A30" s="68">
        <v>23</v>
      </c>
      <c r="B30" s="69"/>
      <c r="C30" s="69"/>
    </row>
    <row r="31" spans="1:3">
      <c r="A31" s="68">
        <v>24</v>
      </c>
      <c r="B31" s="69"/>
      <c r="C31" s="69"/>
    </row>
    <row r="32" spans="1:3">
      <c r="A32" s="68">
        <v>25</v>
      </c>
      <c r="B32" s="69"/>
      <c r="C32" s="69"/>
    </row>
    <row r="33" spans="1:3">
      <c r="A33" s="68">
        <v>26</v>
      </c>
      <c r="B33" s="69"/>
      <c r="C33" s="69"/>
    </row>
    <row r="34" spans="1:3">
      <c r="A34" s="68">
        <v>27</v>
      </c>
      <c r="B34" s="69"/>
      <c r="C34" s="69"/>
    </row>
    <row r="35" spans="1:3">
      <c r="A35" s="68">
        <v>28</v>
      </c>
      <c r="B35" s="69"/>
      <c r="C35" s="69"/>
    </row>
    <row r="36" spans="1:3">
      <c r="A36" s="68">
        <v>29</v>
      </c>
      <c r="B36" s="69"/>
      <c r="C36" s="69"/>
    </row>
    <row r="37" spans="1:3">
      <c r="A37" s="68">
        <v>30</v>
      </c>
      <c r="B37" s="69"/>
      <c r="C37" s="69"/>
    </row>
    <row r="38" spans="1:3">
      <c r="A38" s="68">
        <v>31</v>
      </c>
      <c r="B38" s="69"/>
      <c r="C38" s="69"/>
    </row>
    <row r="39" spans="1:3">
      <c r="A39" s="68">
        <v>32</v>
      </c>
      <c r="B39" s="69"/>
      <c r="C39" s="69"/>
    </row>
    <row r="40" spans="1:3">
      <c r="A40" s="68">
        <v>33</v>
      </c>
      <c r="B40" s="69"/>
      <c r="C40" s="69"/>
    </row>
    <row r="41" spans="1:3">
      <c r="A41" s="68">
        <v>34</v>
      </c>
      <c r="B41" s="69"/>
      <c r="C41" s="69"/>
    </row>
    <row r="42" spans="1:3">
      <c r="A42" s="68">
        <v>35</v>
      </c>
      <c r="B42" s="69">
        <v>14</v>
      </c>
      <c r="C42" s="69">
        <v>1.35</v>
      </c>
    </row>
    <row r="43" spans="1:3">
      <c r="A43" s="68">
        <v>36</v>
      </c>
      <c r="B43" s="69">
        <v>14.24</v>
      </c>
      <c r="C43" s="69">
        <v>1.37</v>
      </c>
    </row>
    <row r="44" spans="1:3">
      <c r="A44" s="68">
        <v>37</v>
      </c>
      <c r="B44" s="69">
        <v>14.48</v>
      </c>
      <c r="C44" s="69">
        <v>1.39</v>
      </c>
    </row>
    <row r="45" spans="1:3">
      <c r="A45" s="68">
        <v>38</v>
      </c>
      <c r="B45" s="69">
        <v>14.73</v>
      </c>
      <c r="C45" s="69">
        <v>1.41</v>
      </c>
    </row>
    <row r="46" spans="1:3">
      <c r="A46" s="68">
        <v>39</v>
      </c>
      <c r="B46" s="69">
        <v>14.98</v>
      </c>
      <c r="C46" s="69">
        <v>1.43</v>
      </c>
    </row>
    <row r="47" spans="1:3">
      <c r="A47" s="68">
        <v>40</v>
      </c>
      <c r="B47" s="69">
        <v>15.23</v>
      </c>
      <c r="C47" s="69">
        <v>1.45</v>
      </c>
    </row>
    <row r="48" spans="1:3">
      <c r="A48" s="68">
        <v>41</v>
      </c>
      <c r="B48" s="69">
        <v>15.49</v>
      </c>
      <c r="C48" s="69">
        <v>1.47</v>
      </c>
    </row>
    <row r="49" spans="1:3">
      <c r="A49" s="68">
        <v>42</v>
      </c>
      <c r="B49" s="69">
        <v>15.76</v>
      </c>
      <c r="C49" s="69">
        <v>1.49</v>
      </c>
    </row>
    <row r="50" spans="1:3">
      <c r="A50" s="68">
        <v>43</v>
      </c>
      <c r="B50" s="69">
        <v>16.03</v>
      </c>
      <c r="C50" s="69">
        <v>1.5</v>
      </c>
    </row>
    <row r="51" spans="1:3">
      <c r="A51" s="68">
        <v>44</v>
      </c>
      <c r="B51" s="69">
        <v>16.3</v>
      </c>
      <c r="C51" s="69">
        <v>1.52</v>
      </c>
    </row>
    <row r="52" spans="1:3">
      <c r="A52" s="68">
        <v>45</v>
      </c>
      <c r="B52" s="69">
        <v>16.579999999999998</v>
      </c>
      <c r="C52" s="69">
        <v>1.54</v>
      </c>
    </row>
    <row r="53" spans="1:3">
      <c r="A53" s="68">
        <v>46</v>
      </c>
      <c r="B53" s="69">
        <v>16.87</v>
      </c>
      <c r="C53" s="69">
        <v>1.56</v>
      </c>
    </row>
    <row r="54" spans="1:3">
      <c r="A54" s="68">
        <v>47</v>
      </c>
      <c r="B54" s="69">
        <v>17.16</v>
      </c>
      <c r="C54" s="69">
        <v>1.57</v>
      </c>
    </row>
    <row r="55" spans="1:3">
      <c r="A55" s="68">
        <v>48</v>
      </c>
      <c r="B55" s="69">
        <v>17.47</v>
      </c>
      <c r="C55" s="69">
        <v>1.59</v>
      </c>
    </row>
    <row r="56" spans="1:3">
      <c r="A56" s="68">
        <v>49</v>
      </c>
      <c r="B56" s="69">
        <v>17.77</v>
      </c>
      <c r="C56" s="69">
        <v>1.6</v>
      </c>
    </row>
    <row r="57" spans="1:3">
      <c r="A57" s="68">
        <v>50</v>
      </c>
      <c r="B57" s="69">
        <v>18.09</v>
      </c>
      <c r="C57" s="69">
        <v>1.61</v>
      </c>
    </row>
    <row r="58" spans="1:3">
      <c r="A58" s="68">
        <v>51</v>
      </c>
      <c r="B58" s="69">
        <v>18.41</v>
      </c>
      <c r="C58" s="69">
        <v>1.63</v>
      </c>
    </row>
    <row r="59" spans="1:3">
      <c r="A59" s="68">
        <v>52</v>
      </c>
      <c r="B59" s="69">
        <v>18.739999999999998</v>
      </c>
      <c r="C59" s="69">
        <v>1.64</v>
      </c>
    </row>
    <row r="60" spans="1:3">
      <c r="A60" s="68">
        <v>53</v>
      </c>
      <c r="B60" s="69">
        <v>19.079999999999998</v>
      </c>
      <c r="C60" s="69">
        <v>1.65</v>
      </c>
    </row>
    <row r="61" spans="1:3">
      <c r="A61" s="68">
        <v>54</v>
      </c>
      <c r="B61" s="69">
        <v>19.43</v>
      </c>
      <c r="C61" s="69">
        <v>1.66</v>
      </c>
    </row>
    <row r="62" spans="1:3">
      <c r="A62" s="68">
        <v>55</v>
      </c>
      <c r="B62" s="69">
        <v>19.78</v>
      </c>
      <c r="C62" s="69">
        <v>1.66</v>
      </c>
    </row>
    <row r="63" spans="1:3">
      <c r="A63" s="68">
        <v>56</v>
      </c>
      <c r="B63" s="69">
        <v>20.149999999999999</v>
      </c>
      <c r="C63" s="69">
        <v>1.67</v>
      </c>
    </row>
    <row r="64" spans="1:3">
      <c r="A64" s="68">
        <v>57</v>
      </c>
      <c r="B64" s="69">
        <v>20.53</v>
      </c>
      <c r="C64" s="69">
        <v>1.67</v>
      </c>
    </row>
    <row r="65" spans="1:3">
      <c r="A65" s="68">
        <v>58</v>
      </c>
      <c r="B65" s="69">
        <v>20.93</v>
      </c>
      <c r="C65" s="69">
        <v>1.67</v>
      </c>
    </row>
    <row r="66" spans="1:3">
      <c r="A66" s="68">
        <v>59</v>
      </c>
      <c r="B66" s="69">
        <v>21.33</v>
      </c>
      <c r="C66" s="69">
        <v>1.67</v>
      </c>
    </row>
  </sheetData>
  <sheetProtection algorithmName="SHA-512" hashValue="ijJfDNxDCww8Vl0VtgTf1rtu1bJpHU/nU4bTWvb1ZmvDPNBlwlLLy2OBeacHqeP6mijlv58x0NwRk8bqs8c0nw==" saltValue="u7QvAkk6XN+MAu7TmxZ0EQ==" spinCount="100000" sheet="1" objects="1" scenarios="1"/>
  <conditionalFormatting sqref="A6:A21">
    <cfRule type="expression" dxfId="1197" priority="15" stopIfTrue="1">
      <formula>MOD(ROW(),2)=0</formula>
    </cfRule>
    <cfRule type="expression" dxfId="1196" priority="16" stopIfTrue="1">
      <formula>MOD(ROW(),2)&lt;&gt;0</formula>
    </cfRule>
  </conditionalFormatting>
  <conditionalFormatting sqref="B6:C17 B20:C21 C18:C19">
    <cfRule type="expression" dxfId="1195" priority="17" stopIfTrue="1">
      <formula>MOD(ROW(),2)=0</formula>
    </cfRule>
    <cfRule type="expression" dxfId="1194" priority="18" stopIfTrue="1">
      <formula>MOD(ROW(),2)&lt;&gt;0</formula>
    </cfRule>
  </conditionalFormatting>
  <conditionalFormatting sqref="A26:A66">
    <cfRule type="expression" dxfId="1193" priority="3" stopIfTrue="1">
      <formula>MOD(ROW(),2)=0</formula>
    </cfRule>
    <cfRule type="expression" dxfId="1192" priority="4" stopIfTrue="1">
      <formula>MOD(ROW(),2)&lt;&gt;0</formula>
    </cfRule>
  </conditionalFormatting>
  <conditionalFormatting sqref="B26:C66">
    <cfRule type="expression" dxfId="1191" priority="5" stopIfTrue="1">
      <formula>MOD(ROW(),2)=0</formula>
    </cfRule>
    <cfRule type="expression" dxfId="1190" priority="6" stopIfTrue="1">
      <formula>MOD(ROW(),2)&lt;&gt;0</formula>
    </cfRule>
  </conditionalFormatting>
  <conditionalFormatting sqref="B18:B19">
    <cfRule type="expression" dxfId="1189" priority="1" stopIfTrue="1">
      <formula>MOD(ROW(),2)=0</formula>
    </cfRule>
    <cfRule type="expression" dxfId="1188" priority="2" stopIfTrue="1">
      <formula>MOD(ROW(),2)&lt;&gt;0</formula>
    </cfRule>
  </conditionalFormatting>
  <pageMargins left="0.7" right="0.7" top="0.75" bottom="0.75" header="0.3" footer="0.3"/>
  <tableParts count="1">
    <tablePart r:id="rId1"/>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3759B-0964-4C1F-A435-8A8E66A16A5E}">
  <sheetPr codeName="Sheet27"/>
  <dimension ref="A1:C66"/>
  <sheetViews>
    <sheetView showGridLines="0" topLeftCell="A2" workbookViewId="0">
      <selection activeCell="A6" sqref="A6"/>
    </sheetView>
  </sheetViews>
  <sheetFormatPr defaultColWidth="8.7109375" defaultRowHeight="12.6"/>
  <cols>
    <col min="1" max="1" width="31.5703125" style="67" customWidth="1"/>
    <col min="2" max="3" width="22.5703125" style="67" customWidth="1"/>
    <col min="4" max="16384" width="8.7109375" style="67"/>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CETV - x-220</v>
      </c>
    </row>
    <row r="4" spans="1:3" customFormat="1"/>
    <row r="5" spans="1:3" customFormat="1"/>
    <row r="6" spans="1:3" customFormat="1">
      <c r="A6" s="61" t="s">
        <v>552</v>
      </c>
      <c r="B6" s="62" t="s">
        <v>553</v>
      </c>
      <c r="C6" s="62"/>
    </row>
    <row r="7" spans="1:3" customFormat="1">
      <c r="A7" s="61" t="s">
        <v>554</v>
      </c>
      <c r="B7" s="62" t="s">
        <v>162</v>
      </c>
      <c r="C7" s="62"/>
    </row>
    <row r="8" spans="1:3" customFormat="1">
      <c r="A8" s="61" t="s">
        <v>149</v>
      </c>
      <c r="B8" s="62" t="s">
        <v>171</v>
      </c>
      <c r="C8" s="62"/>
    </row>
    <row r="9" spans="1:3" customFormat="1">
      <c r="A9" s="61" t="s">
        <v>150</v>
      </c>
      <c r="B9" s="62" t="s">
        <v>172</v>
      </c>
      <c r="C9" s="62"/>
    </row>
    <row r="10" spans="1:3" customFormat="1" ht="37.5">
      <c r="A10" s="61" t="s">
        <v>6</v>
      </c>
      <c r="B10" s="62" t="s">
        <v>231</v>
      </c>
      <c r="C10" s="62"/>
    </row>
    <row r="11" spans="1:3" customFormat="1">
      <c r="A11" s="61" t="s">
        <v>151</v>
      </c>
      <c r="B11" s="62" t="s">
        <v>180</v>
      </c>
      <c r="C11" s="62"/>
    </row>
    <row r="12" spans="1:3" customFormat="1">
      <c r="A12" s="61" t="s">
        <v>152</v>
      </c>
      <c r="B12" s="62" t="s">
        <v>175</v>
      </c>
      <c r="C12" s="62"/>
    </row>
    <row r="13" spans="1:3" customFormat="1">
      <c r="A13" s="61" t="s">
        <v>555</v>
      </c>
      <c r="B13" s="62" t="s">
        <v>176</v>
      </c>
      <c r="C13" s="62"/>
    </row>
    <row r="14" spans="1:3" customFormat="1">
      <c r="A14" s="61" t="s">
        <v>154</v>
      </c>
      <c r="B14" s="62">
        <v>220</v>
      </c>
      <c r="C14" s="62"/>
    </row>
    <row r="15" spans="1:3" customFormat="1">
      <c r="A15" s="61" t="s">
        <v>556</v>
      </c>
      <c r="B15" s="62" t="s">
        <v>232</v>
      </c>
      <c r="C15" s="62"/>
    </row>
    <row r="16" spans="1:3" customFormat="1">
      <c r="A16" s="61" t="s">
        <v>156</v>
      </c>
      <c r="B16" s="62" t="s">
        <v>233</v>
      </c>
      <c r="C16" s="62"/>
    </row>
    <row r="17" spans="1:3" customFormat="1">
      <c r="A17" s="63" t="s">
        <v>557</v>
      </c>
      <c r="B17" s="62"/>
      <c r="C17" s="62"/>
    </row>
    <row r="18" spans="1:3" customFormat="1">
      <c r="A18" s="61" t="s">
        <v>158</v>
      </c>
      <c r="B18" s="64">
        <v>46171</v>
      </c>
      <c r="C18" s="64"/>
    </row>
    <row r="19" spans="1:3" customFormat="1">
      <c r="A19" s="61" t="s">
        <v>159</v>
      </c>
      <c r="B19" s="64">
        <v>46161</v>
      </c>
      <c r="C19" s="64"/>
    </row>
    <row r="20" spans="1:3" customFormat="1">
      <c r="A20" s="61" t="s">
        <v>160</v>
      </c>
      <c r="B20" s="62" t="s">
        <v>170</v>
      </c>
      <c r="C20" s="62"/>
    </row>
    <row r="21" spans="1:3" customFormat="1">
      <c r="A21" s="61" t="s">
        <v>558</v>
      </c>
      <c r="B21" s="62" t="s">
        <v>82</v>
      </c>
      <c r="C21" s="62"/>
    </row>
    <row r="22" spans="1:3" customFormat="1"/>
    <row r="23" spans="1:3" customFormat="1">
      <c r="A23" s="23" t="str">
        <f>HYPERLINK("#'Factor List'!A1", "Back to Factor List")</f>
        <v>Back to Factor List</v>
      </c>
      <c r="B23" s="23" t="str">
        <f>HYPERLINK("#'Assumptions'!A1", "Assumptions")</f>
        <v>Assumptions</v>
      </c>
    </row>
    <row r="24" spans="1:3" customFormat="1"/>
    <row r="26" spans="1:3" ht="26.1">
      <c r="A26" s="66" t="s">
        <v>559</v>
      </c>
      <c r="B26" s="66" t="s">
        <v>563</v>
      </c>
      <c r="C26" s="66" t="s">
        <v>565</v>
      </c>
    </row>
    <row r="27" spans="1:3">
      <c r="A27" s="68">
        <v>20</v>
      </c>
      <c r="B27" s="69"/>
      <c r="C27" s="69"/>
    </row>
    <row r="28" spans="1:3">
      <c r="A28" s="68">
        <v>21</v>
      </c>
      <c r="B28" s="69"/>
      <c r="C28" s="69"/>
    </row>
    <row r="29" spans="1:3">
      <c r="A29" s="68">
        <v>22</v>
      </c>
      <c r="B29" s="69"/>
      <c r="C29" s="69"/>
    </row>
    <row r="30" spans="1:3">
      <c r="A30" s="68">
        <v>23</v>
      </c>
      <c r="B30" s="69"/>
      <c r="C30" s="69"/>
    </row>
    <row r="31" spans="1:3">
      <c r="A31" s="68">
        <v>24</v>
      </c>
      <c r="B31" s="69"/>
      <c r="C31" s="69"/>
    </row>
    <row r="32" spans="1:3">
      <c r="A32" s="68">
        <v>25</v>
      </c>
      <c r="B32" s="69"/>
      <c r="C32" s="69"/>
    </row>
    <row r="33" spans="1:3">
      <c r="A33" s="68">
        <v>26</v>
      </c>
      <c r="B33" s="69"/>
      <c r="C33" s="69"/>
    </row>
    <row r="34" spans="1:3">
      <c r="A34" s="68">
        <v>27</v>
      </c>
      <c r="B34" s="69"/>
      <c r="C34" s="69"/>
    </row>
    <row r="35" spans="1:3">
      <c r="A35" s="68">
        <v>28</v>
      </c>
      <c r="B35" s="69"/>
      <c r="C35" s="69"/>
    </row>
    <row r="36" spans="1:3">
      <c r="A36" s="68">
        <v>29</v>
      </c>
      <c r="B36" s="69"/>
      <c r="C36" s="69"/>
    </row>
    <row r="37" spans="1:3">
      <c r="A37" s="68">
        <v>30</v>
      </c>
      <c r="B37" s="69"/>
      <c r="C37" s="69"/>
    </row>
    <row r="38" spans="1:3">
      <c r="A38" s="68">
        <v>31</v>
      </c>
      <c r="B38" s="69"/>
      <c r="C38" s="69"/>
    </row>
    <row r="39" spans="1:3">
      <c r="A39" s="68">
        <v>32</v>
      </c>
      <c r="B39" s="69"/>
      <c r="C39" s="69"/>
    </row>
    <row r="40" spans="1:3">
      <c r="A40" s="68">
        <v>33</v>
      </c>
      <c r="B40" s="69"/>
      <c r="C40" s="69"/>
    </row>
    <row r="41" spans="1:3">
      <c r="A41" s="68">
        <v>34</v>
      </c>
      <c r="B41" s="69"/>
      <c r="C41" s="69"/>
    </row>
    <row r="42" spans="1:3">
      <c r="A42" s="68">
        <v>35</v>
      </c>
      <c r="B42" s="69">
        <v>14</v>
      </c>
      <c r="C42" s="69">
        <v>1.35</v>
      </c>
    </row>
    <row r="43" spans="1:3">
      <c r="A43" s="68">
        <v>36</v>
      </c>
      <c r="B43" s="69">
        <v>14.24</v>
      </c>
      <c r="C43" s="69">
        <v>1.37</v>
      </c>
    </row>
    <row r="44" spans="1:3">
      <c r="A44" s="68">
        <v>37</v>
      </c>
      <c r="B44" s="69">
        <v>14.48</v>
      </c>
      <c r="C44" s="69">
        <v>1.39</v>
      </c>
    </row>
    <row r="45" spans="1:3">
      <c r="A45" s="68">
        <v>38</v>
      </c>
      <c r="B45" s="69">
        <v>14.73</v>
      </c>
      <c r="C45" s="69">
        <v>1.41</v>
      </c>
    </row>
    <row r="46" spans="1:3">
      <c r="A46" s="68">
        <v>39</v>
      </c>
      <c r="B46" s="69">
        <v>14.98</v>
      </c>
      <c r="C46" s="69">
        <v>1.43</v>
      </c>
    </row>
    <row r="47" spans="1:3">
      <c r="A47" s="68">
        <v>40</v>
      </c>
      <c r="B47" s="69">
        <v>15.23</v>
      </c>
      <c r="C47" s="69">
        <v>1.45</v>
      </c>
    </row>
    <row r="48" spans="1:3">
      <c r="A48" s="68">
        <v>41</v>
      </c>
      <c r="B48" s="69">
        <v>15.49</v>
      </c>
      <c r="C48" s="69">
        <v>1.47</v>
      </c>
    </row>
    <row r="49" spans="1:3">
      <c r="A49" s="68">
        <v>42</v>
      </c>
      <c r="B49" s="69">
        <v>15.76</v>
      </c>
      <c r="C49" s="69">
        <v>1.49</v>
      </c>
    </row>
    <row r="50" spans="1:3">
      <c r="A50" s="68">
        <v>43</v>
      </c>
      <c r="B50" s="69">
        <v>16.03</v>
      </c>
      <c r="C50" s="69">
        <v>1.5</v>
      </c>
    </row>
    <row r="51" spans="1:3">
      <c r="A51" s="68">
        <v>44</v>
      </c>
      <c r="B51" s="69">
        <v>16.3</v>
      </c>
      <c r="C51" s="69">
        <v>1.52</v>
      </c>
    </row>
    <row r="52" spans="1:3">
      <c r="A52" s="68">
        <v>45</v>
      </c>
      <c r="B52" s="69">
        <v>16.579999999999998</v>
      </c>
      <c r="C52" s="69">
        <v>1.54</v>
      </c>
    </row>
    <row r="53" spans="1:3">
      <c r="A53" s="68">
        <v>46</v>
      </c>
      <c r="B53" s="69">
        <v>16.87</v>
      </c>
      <c r="C53" s="69">
        <v>1.56</v>
      </c>
    </row>
    <row r="54" spans="1:3">
      <c r="A54" s="68">
        <v>47</v>
      </c>
      <c r="B54" s="69">
        <v>17.16</v>
      </c>
      <c r="C54" s="69">
        <v>1.57</v>
      </c>
    </row>
    <row r="55" spans="1:3">
      <c r="A55" s="68">
        <v>48</v>
      </c>
      <c r="B55" s="69">
        <v>17.47</v>
      </c>
      <c r="C55" s="69">
        <v>1.59</v>
      </c>
    </row>
    <row r="56" spans="1:3">
      <c r="A56" s="68">
        <v>49</v>
      </c>
      <c r="B56" s="69">
        <v>17.77</v>
      </c>
      <c r="C56" s="69">
        <v>1.6</v>
      </c>
    </row>
    <row r="57" spans="1:3">
      <c r="A57" s="68">
        <v>50</v>
      </c>
      <c r="B57" s="69">
        <v>18.09</v>
      </c>
      <c r="C57" s="69">
        <v>1.61</v>
      </c>
    </row>
    <row r="58" spans="1:3">
      <c r="A58" s="68">
        <v>51</v>
      </c>
      <c r="B58" s="69">
        <v>18.41</v>
      </c>
      <c r="C58" s="69">
        <v>1.63</v>
      </c>
    </row>
    <row r="59" spans="1:3">
      <c r="A59" s="68">
        <v>52</v>
      </c>
      <c r="B59" s="69">
        <v>18.739999999999998</v>
      </c>
      <c r="C59" s="69">
        <v>1.64</v>
      </c>
    </row>
    <row r="60" spans="1:3">
      <c r="A60" s="68">
        <v>53</v>
      </c>
      <c r="B60" s="69">
        <v>19.079999999999998</v>
      </c>
      <c r="C60" s="69">
        <v>1.65</v>
      </c>
    </row>
    <row r="61" spans="1:3">
      <c r="A61" s="68">
        <v>54</v>
      </c>
      <c r="B61" s="69">
        <v>19.43</v>
      </c>
      <c r="C61" s="69">
        <v>1.66</v>
      </c>
    </row>
    <row r="62" spans="1:3">
      <c r="A62" s="68">
        <v>55</v>
      </c>
      <c r="B62" s="69">
        <v>19.78</v>
      </c>
      <c r="C62" s="69">
        <v>1.66</v>
      </c>
    </row>
    <row r="63" spans="1:3">
      <c r="A63" s="68">
        <v>56</v>
      </c>
      <c r="B63" s="69">
        <v>20.149999999999999</v>
      </c>
      <c r="C63" s="69">
        <v>1.67</v>
      </c>
    </row>
    <row r="64" spans="1:3">
      <c r="A64" s="68">
        <v>57</v>
      </c>
      <c r="B64" s="69">
        <v>20.53</v>
      </c>
      <c r="C64" s="69">
        <v>1.67</v>
      </c>
    </row>
    <row r="65" spans="1:3">
      <c r="A65" s="68">
        <v>58</v>
      </c>
      <c r="B65" s="69">
        <v>20.93</v>
      </c>
      <c r="C65" s="69">
        <v>1.67</v>
      </c>
    </row>
    <row r="66" spans="1:3">
      <c r="A66" s="68">
        <v>59</v>
      </c>
      <c r="B66" s="69">
        <v>21.33</v>
      </c>
      <c r="C66" s="69">
        <v>1.67</v>
      </c>
    </row>
  </sheetData>
  <sheetProtection algorithmName="SHA-512" hashValue="r8NBet6eaXR/J7mlLGYY+fOZl6OuuQOBv0YG/i5hSs48jmYPNTAVsKM9tk+SO08Y8r+sSn4pLQWoQcA2cIZrGQ==" saltValue="zOzA5MxbQLla3IusxAHk7A==" spinCount="100000" sheet="1" objects="1" scenarios="1"/>
  <conditionalFormatting sqref="A6:A21">
    <cfRule type="expression" dxfId="1183" priority="15" stopIfTrue="1">
      <formula>MOD(ROW(),2)=0</formula>
    </cfRule>
    <cfRule type="expression" dxfId="1182" priority="16" stopIfTrue="1">
      <formula>MOD(ROW(),2)&lt;&gt;0</formula>
    </cfRule>
  </conditionalFormatting>
  <conditionalFormatting sqref="B6:C17 B20:C21 C18:C19">
    <cfRule type="expression" dxfId="1181" priority="17" stopIfTrue="1">
      <formula>MOD(ROW(),2)=0</formula>
    </cfRule>
    <cfRule type="expression" dxfId="1180" priority="18" stopIfTrue="1">
      <formula>MOD(ROW(),2)&lt;&gt;0</formula>
    </cfRule>
  </conditionalFormatting>
  <conditionalFormatting sqref="A26:A66">
    <cfRule type="expression" dxfId="1179" priority="3" stopIfTrue="1">
      <formula>MOD(ROW(),2)=0</formula>
    </cfRule>
    <cfRule type="expression" dxfId="1178" priority="4" stopIfTrue="1">
      <formula>MOD(ROW(),2)&lt;&gt;0</formula>
    </cfRule>
  </conditionalFormatting>
  <conditionalFormatting sqref="B26:C66">
    <cfRule type="expression" dxfId="1177" priority="5" stopIfTrue="1">
      <formula>MOD(ROW(),2)=0</formula>
    </cfRule>
    <cfRule type="expression" dxfId="1176" priority="6" stopIfTrue="1">
      <formula>MOD(ROW(),2)&lt;&gt;0</formula>
    </cfRule>
  </conditionalFormatting>
  <conditionalFormatting sqref="B18:B19">
    <cfRule type="expression" dxfId="1175" priority="1" stopIfTrue="1">
      <formula>MOD(ROW(),2)=0</formula>
    </cfRule>
    <cfRule type="expression" dxfId="1174" priority="2" stopIfTrue="1">
      <formula>MOD(ROW(),2)&lt;&gt;0</formula>
    </cfRule>
  </conditionalFormatting>
  <pageMargins left="0.7" right="0.7" top="0.75" bottom="0.75" header="0.3" footer="0.3"/>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10B1B-F360-46B2-B240-96ED35C58F39}">
  <sheetPr codeName="Sheet28"/>
  <dimension ref="A1:C71"/>
  <sheetViews>
    <sheetView showGridLines="0" workbookViewId="0">
      <selection activeCell="A6" sqref="A6"/>
    </sheetView>
  </sheetViews>
  <sheetFormatPr defaultColWidth="8.7109375" defaultRowHeight="12.6"/>
  <cols>
    <col min="1" max="1" width="31.5703125" style="67" customWidth="1"/>
    <col min="2" max="3" width="22.5703125" style="67" customWidth="1"/>
    <col min="4" max="16384" width="8.7109375" style="67"/>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CETV - x-221</v>
      </c>
    </row>
    <row r="4" spans="1:3" customFormat="1"/>
    <row r="5" spans="1:3" customFormat="1"/>
    <row r="6" spans="1:3" customFormat="1">
      <c r="A6" s="61" t="s">
        <v>552</v>
      </c>
      <c r="B6" s="62" t="s">
        <v>553</v>
      </c>
      <c r="C6" s="62"/>
    </row>
    <row r="7" spans="1:3" customFormat="1">
      <c r="A7" s="61" t="s">
        <v>554</v>
      </c>
      <c r="B7" s="62" t="s">
        <v>162</v>
      </c>
      <c r="C7" s="62"/>
    </row>
    <row r="8" spans="1:3" customFormat="1">
      <c r="A8" s="61" t="s">
        <v>149</v>
      </c>
      <c r="B8" s="62" t="s">
        <v>171</v>
      </c>
      <c r="C8" s="62"/>
    </row>
    <row r="9" spans="1:3" customFormat="1">
      <c r="A9" s="61" t="s">
        <v>150</v>
      </c>
      <c r="B9" s="62" t="s">
        <v>172</v>
      </c>
      <c r="C9" s="62"/>
    </row>
    <row r="10" spans="1:3" customFormat="1" ht="37.5">
      <c r="A10" s="61" t="s">
        <v>6</v>
      </c>
      <c r="B10" s="62" t="s">
        <v>234</v>
      </c>
      <c r="C10" s="62"/>
    </row>
    <row r="11" spans="1:3" customFormat="1">
      <c r="A11" s="61" t="s">
        <v>151</v>
      </c>
      <c r="B11" s="62" t="s">
        <v>174</v>
      </c>
      <c r="C11" s="62"/>
    </row>
    <row r="12" spans="1:3" customFormat="1">
      <c r="A12" s="61" t="s">
        <v>152</v>
      </c>
      <c r="B12" s="62" t="s">
        <v>175</v>
      </c>
      <c r="C12" s="62"/>
    </row>
    <row r="13" spans="1:3" customFormat="1">
      <c r="A13" s="61" t="s">
        <v>555</v>
      </c>
      <c r="B13" s="62" t="s">
        <v>176</v>
      </c>
      <c r="C13" s="62"/>
    </row>
    <row r="14" spans="1:3" customFormat="1">
      <c r="A14" s="61" t="s">
        <v>154</v>
      </c>
      <c r="B14" s="62">
        <v>221</v>
      </c>
      <c r="C14" s="62"/>
    </row>
    <row r="15" spans="1:3" customFormat="1">
      <c r="A15" s="61" t="s">
        <v>556</v>
      </c>
      <c r="B15" s="62" t="s">
        <v>235</v>
      </c>
      <c r="C15" s="62"/>
    </row>
    <row r="16" spans="1:3" customFormat="1">
      <c r="A16" s="61" t="s">
        <v>156</v>
      </c>
      <c r="B16" s="62" t="s">
        <v>236</v>
      </c>
      <c r="C16" s="62"/>
    </row>
    <row r="17" spans="1:3" customFormat="1">
      <c r="A17" s="63" t="s">
        <v>557</v>
      </c>
      <c r="B17" s="62"/>
      <c r="C17" s="62"/>
    </row>
    <row r="18" spans="1:3" customFormat="1">
      <c r="A18" s="61" t="s">
        <v>158</v>
      </c>
      <c r="B18" s="64">
        <v>46171</v>
      </c>
      <c r="C18" s="64"/>
    </row>
    <row r="19" spans="1:3" customFormat="1">
      <c r="A19" s="61" t="s">
        <v>159</v>
      </c>
      <c r="B19" s="64">
        <v>46161</v>
      </c>
      <c r="C19" s="64"/>
    </row>
    <row r="20" spans="1:3" customFormat="1">
      <c r="A20" s="61" t="s">
        <v>160</v>
      </c>
      <c r="B20" s="62" t="s">
        <v>170</v>
      </c>
      <c r="C20" s="62"/>
    </row>
    <row r="21" spans="1:3" customFormat="1">
      <c r="A21" s="61" t="s">
        <v>558</v>
      </c>
      <c r="B21" s="62" t="s">
        <v>82</v>
      </c>
      <c r="C21" s="62"/>
    </row>
    <row r="22" spans="1:3" customFormat="1"/>
    <row r="23" spans="1:3" customFormat="1">
      <c r="A23" s="23" t="str">
        <f>HYPERLINK("#'Factor List'!A1", "Back to Factor List")</f>
        <v>Back to Factor List</v>
      </c>
      <c r="B23" s="23" t="str">
        <f>HYPERLINK("#'Assumptions'!A1", "Assumptions")</f>
        <v>Assumptions</v>
      </c>
    </row>
    <row r="24" spans="1:3" customFormat="1"/>
    <row r="26" spans="1:3" ht="26.1">
      <c r="A26" s="66" t="s">
        <v>559</v>
      </c>
      <c r="B26" s="66" t="s">
        <v>563</v>
      </c>
      <c r="C26" s="66" t="s">
        <v>565</v>
      </c>
    </row>
    <row r="27" spans="1:3">
      <c r="A27" s="68">
        <v>20</v>
      </c>
      <c r="B27" s="69"/>
      <c r="C27" s="69"/>
    </row>
    <row r="28" spans="1:3">
      <c r="A28" s="68">
        <v>21</v>
      </c>
      <c r="B28" s="69"/>
      <c r="C28" s="69"/>
    </row>
    <row r="29" spans="1:3">
      <c r="A29" s="68">
        <v>22</v>
      </c>
      <c r="B29" s="69"/>
      <c r="C29" s="69"/>
    </row>
    <row r="30" spans="1:3">
      <c r="A30" s="68">
        <v>23</v>
      </c>
      <c r="B30" s="69"/>
      <c r="C30" s="69"/>
    </row>
    <row r="31" spans="1:3">
      <c r="A31" s="68">
        <v>24</v>
      </c>
      <c r="B31" s="69"/>
      <c r="C31" s="69"/>
    </row>
    <row r="32" spans="1:3">
      <c r="A32" s="68">
        <v>25</v>
      </c>
      <c r="B32" s="69"/>
      <c r="C32" s="69"/>
    </row>
    <row r="33" spans="1:3">
      <c r="A33" s="68">
        <v>26</v>
      </c>
      <c r="B33" s="69"/>
      <c r="C33" s="69"/>
    </row>
    <row r="34" spans="1:3">
      <c r="A34" s="68">
        <v>27</v>
      </c>
      <c r="B34" s="69"/>
      <c r="C34" s="69"/>
    </row>
    <row r="35" spans="1:3">
      <c r="A35" s="68">
        <v>28</v>
      </c>
      <c r="B35" s="69"/>
      <c r="C35" s="69"/>
    </row>
    <row r="36" spans="1:3">
      <c r="A36" s="68">
        <v>29</v>
      </c>
      <c r="B36" s="69"/>
      <c r="C36" s="69"/>
    </row>
    <row r="37" spans="1:3">
      <c r="A37" s="68">
        <v>30</v>
      </c>
      <c r="B37" s="69"/>
      <c r="C37" s="69"/>
    </row>
    <row r="38" spans="1:3">
      <c r="A38" s="68">
        <v>31</v>
      </c>
      <c r="B38" s="69"/>
      <c r="C38" s="69"/>
    </row>
    <row r="39" spans="1:3">
      <c r="A39" s="68">
        <v>32</v>
      </c>
      <c r="B39" s="69"/>
      <c r="C39" s="69"/>
    </row>
    <row r="40" spans="1:3">
      <c r="A40" s="68">
        <v>33</v>
      </c>
      <c r="B40" s="69"/>
      <c r="C40" s="69"/>
    </row>
    <row r="41" spans="1:3">
      <c r="A41" s="68">
        <v>34</v>
      </c>
      <c r="B41" s="69"/>
      <c r="C41" s="69"/>
    </row>
    <row r="42" spans="1:3">
      <c r="A42" s="68">
        <v>35</v>
      </c>
      <c r="B42" s="69">
        <v>11.15</v>
      </c>
      <c r="C42" s="69">
        <v>1.4</v>
      </c>
    </row>
    <row r="43" spans="1:3">
      <c r="A43" s="68">
        <v>36</v>
      </c>
      <c r="B43" s="69">
        <v>11.33</v>
      </c>
      <c r="C43" s="69">
        <v>1.42</v>
      </c>
    </row>
    <row r="44" spans="1:3">
      <c r="A44" s="68">
        <v>37</v>
      </c>
      <c r="B44" s="69">
        <v>11.52</v>
      </c>
      <c r="C44" s="69">
        <v>1.44</v>
      </c>
    </row>
    <row r="45" spans="1:3">
      <c r="A45" s="68">
        <v>38</v>
      </c>
      <c r="B45" s="69">
        <v>11.71</v>
      </c>
      <c r="C45" s="69">
        <v>1.46</v>
      </c>
    </row>
    <row r="46" spans="1:3">
      <c r="A46" s="68">
        <v>39</v>
      </c>
      <c r="B46" s="69">
        <v>11.9</v>
      </c>
      <c r="C46" s="69">
        <v>1.48</v>
      </c>
    </row>
    <row r="47" spans="1:3">
      <c r="A47" s="68">
        <v>40</v>
      </c>
      <c r="B47" s="69">
        <v>12.1</v>
      </c>
      <c r="C47" s="69">
        <v>1.5</v>
      </c>
    </row>
    <row r="48" spans="1:3">
      <c r="A48" s="68">
        <v>41</v>
      </c>
      <c r="B48" s="69">
        <v>12.3</v>
      </c>
      <c r="C48" s="69">
        <v>1.53</v>
      </c>
    </row>
    <row r="49" spans="1:3">
      <c r="A49" s="68">
        <v>42</v>
      </c>
      <c r="B49" s="69">
        <v>12.51</v>
      </c>
      <c r="C49" s="69">
        <v>1.55</v>
      </c>
    </row>
    <row r="50" spans="1:3">
      <c r="A50" s="68">
        <v>43</v>
      </c>
      <c r="B50" s="69">
        <v>12.71</v>
      </c>
      <c r="C50" s="69">
        <v>1.57</v>
      </c>
    </row>
    <row r="51" spans="1:3">
      <c r="A51" s="68">
        <v>44</v>
      </c>
      <c r="B51" s="69">
        <v>12.93</v>
      </c>
      <c r="C51" s="69">
        <v>1.59</v>
      </c>
    </row>
    <row r="52" spans="1:3">
      <c r="A52" s="68">
        <v>45</v>
      </c>
      <c r="B52" s="69">
        <v>13.14</v>
      </c>
      <c r="C52" s="69">
        <v>1.6</v>
      </c>
    </row>
    <row r="53" spans="1:3">
      <c r="A53" s="68">
        <v>46</v>
      </c>
      <c r="B53" s="69">
        <v>13.37</v>
      </c>
      <c r="C53" s="69">
        <v>1.62</v>
      </c>
    </row>
    <row r="54" spans="1:3">
      <c r="A54" s="68">
        <v>47</v>
      </c>
      <c r="B54" s="69">
        <v>13.59</v>
      </c>
      <c r="C54" s="69">
        <v>1.64</v>
      </c>
    </row>
    <row r="55" spans="1:3">
      <c r="A55" s="68">
        <v>48</v>
      </c>
      <c r="B55" s="69">
        <v>13.82</v>
      </c>
      <c r="C55" s="69">
        <v>1.65</v>
      </c>
    </row>
    <row r="56" spans="1:3">
      <c r="A56" s="68">
        <v>49</v>
      </c>
      <c r="B56" s="69">
        <v>14.06</v>
      </c>
      <c r="C56" s="69">
        <v>1.67</v>
      </c>
    </row>
    <row r="57" spans="1:3">
      <c r="A57" s="68">
        <v>50</v>
      </c>
      <c r="B57" s="69">
        <v>14.3</v>
      </c>
      <c r="C57" s="69">
        <v>1.68</v>
      </c>
    </row>
    <row r="58" spans="1:3">
      <c r="A58" s="68">
        <v>51</v>
      </c>
      <c r="B58" s="69">
        <v>14.55</v>
      </c>
      <c r="C58" s="69">
        <v>1.7</v>
      </c>
    </row>
    <row r="59" spans="1:3">
      <c r="A59" s="68">
        <v>52</v>
      </c>
      <c r="B59" s="69">
        <v>14.8</v>
      </c>
      <c r="C59" s="69">
        <v>1.71</v>
      </c>
    </row>
    <row r="60" spans="1:3">
      <c r="A60" s="68">
        <v>53</v>
      </c>
      <c r="B60" s="69">
        <v>15.06</v>
      </c>
      <c r="C60" s="69">
        <v>1.72</v>
      </c>
    </row>
    <row r="61" spans="1:3">
      <c r="A61" s="68">
        <v>54</v>
      </c>
      <c r="B61" s="69">
        <v>15.33</v>
      </c>
      <c r="C61" s="69">
        <v>1.73</v>
      </c>
    </row>
    <row r="62" spans="1:3">
      <c r="A62" s="68">
        <v>55</v>
      </c>
      <c r="B62" s="69">
        <v>15.61</v>
      </c>
      <c r="C62" s="69">
        <v>1.74</v>
      </c>
    </row>
    <row r="63" spans="1:3">
      <c r="A63" s="68">
        <v>56</v>
      </c>
      <c r="B63" s="69">
        <v>15.89</v>
      </c>
      <c r="C63" s="69">
        <v>1.74</v>
      </c>
    </row>
    <row r="64" spans="1:3">
      <c r="A64" s="68">
        <v>57</v>
      </c>
      <c r="B64" s="69">
        <v>16.18</v>
      </c>
      <c r="C64" s="69">
        <v>1.75</v>
      </c>
    </row>
    <row r="65" spans="1:3">
      <c r="A65" s="68">
        <v>58</v>
      </c>
      <c r="B65" s="69">
        <v>16.48</v>
      </c>
      <c r="C65" s="69">
        <v>1.75</v>
      </c>
    </row>
    <row r="66" spans="1:3">
      <c r="A66" s="68">
        <v>59</v>
      </c>
      <c r="B66" s="69">
        <v>16.79</v>
      </c>
      <c r="C66" s="69">
        <v>1.75</v>
      </c>
    </row>
    <row r="67" spans="1:3">
      <c r="A67" s="68">
        <v>60</v>
      </c>
      <c r="B67" s="69">
        <v>17.12</v>
      </c>
      <c r="C67" s="69">
        <v>1.75</v>
      </c>
    </row>
    <row r="68" spans="1:3">
      <c r="A68" s="68">
        <v>61</v>
      </c>
      <c r="B68" s="69">
        <v>17.45</v>
      </c>
      <c r="C68" s="69">
        <v>1.74</v>
      </c>
    </row>
    <row r="69" spans="1:3">
      <c r="A69" s="68">
        <v>62</v>
      </c>
      <c r="B69" s="69">
        <v>17.8</v>
      </c>
      <c r="C69" s="69">
        <v>1.74</v>
      </c>
    </row>
    <row r="70" spans="1:3">
      <c r="A70" s="68">
        <v>63</v>
      </c>
      <c r="B70" s="69">
        <v>18.16</v>
      </c>
      <c r="C70" s="69">
        <v>1.73</v>
      </c>
    </row>
    <row r="71" spans="1:3">
      <c r="A71" s="68">
        <v>64</v>
      </c>
      <c r="B71" s="69">
        <v>18.53</v>
      </c>
      <c r="C71" s="69">
        <v>1.72</v>
      </c>
    </row>
  </sheetData>
  <sheetProtection algorithmName="SHA-512" hashValue="O2OKv3efcf2VKUV2VBAasUbxCiuK7P4q6b8QYgaHz7hQ8xMCbaEivH6we+axMlbJhP/Su3SuTssTDGbexl3JfQ==" saltValue="RvSh1ho/1fCggVspzY0SOw==" spinCount="100000" sheet="1" objects="1" scenarios="1"/>
  <conditionalFormatting sqref="A6:A21">
    <cfRule type="expression" dxfId="1169" priority="15" stopIfTrue="1">
      <formula>MOD(ROW(),2)=0</formula>
    </cfRule>
    <cfRule type="expression" dxfId="1168" priority="16" stopIfTrue="1">
      <formula>MOD(ROW(),2)&lt;&gt;0</formula>
    </cfRule>
  </conditionalFormatting>
  <conditionalFormatting sqref="B6:C17 B20:C21 C18:C19">
    <cfRule type="expression" dxfId="1167" priority="17" stopIfTrue="1">
      <formula>MOD(ROW(),2)=0</formula>
    </cfRule>
    <cfRule type="expression" dxfId="1166" priority="18" stopIfTrue="1">
      <formula>MOD(ROW(),2)&lt;&gt;0</formula>
    </cfRule>
  </conditionalFormatting>
  <conditionalFormatting sqref="A26:A71">
    <cfRule type="expression" dxfId="1165" priority="3" stopIfTrue="1">
      <formula>MOD(ROW(),2)=0</formula>
    </cfRule>
    <cfRule type="expression" dxfId="1164" priority="4" stopIfTrue="1">
      <formula>MOD(ROW(),2)&lt;&gt;0</formula>
    </cfRule>
  </conditionalFormatting>
  <conditionalFormatting sqref="B26:C71">
    <cfRule type="expression" dxfId="1163" priority="5" stopIfTrue="1">
      <formula>MOD(ROW(),2)=0</formula>
    </cfRule>
    <cfRule type="expression" dxfId="1162" priority="6" stopIfTrue="1">
      <formula>MOD(ROW(),2)&lt;&gt;0</formula>
    </cfRule>
  </conditionalFormatting>
  <conditionalFormatting sqref="B18:B19">
    <cfRule type="expression" dxfId="1161" priority="1" stopIfTrue="1">
      <formula>MOD(ROW(),2)=0</formula>
    </cfRule>
    <cfRule type="expression" dxfId="1160" priority="2" stopIfTrue="1">
      <formula>MOD(ROW(),2)&lt;&gt;0</formula>
    </cfRule>
  </conditionalFormatting>
  <pageMargins left="0.7" right="0.7" top="0.75" bottom="0.75" header="0.3" footer="0.3"/>
  <tableParts count="1">
    <tablePart r:id="rId1"/>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8054E-7AD9-452C-920D-C04E722563C3}">
  <sheetPr codeName="Sheet29"/>
  <dimension ref="A1:C71"/>
  <sheetViews>
    <sheetView showGridLines="0" workbookViewId="0">
      <selection activeCell="A6" sqref="A6"/>
    </sheetView>
  </sheetViews>
  <sheetFormatPr defaultColWidth="8.7109375" defaultRowHeight="12.6"/>
  <cols>
    <col min="1" max="1" width="31.5703125" style="67" customWidth="1"/>
    <col min="2" max="3" width="22.5703125" style="67" customWidth="1"/>
    <col min="4" max="16384" width="8.7109375" style="67"/>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CETV - x-222</v>
      </c>
    </row>
    <row r="4" spans="1:3" customFormat="1"/>
    <row r="5" spans="1:3" customFormat="1"/>
    <row r="6" spans="1:3" customFormat="1">
      <c r="A6" s="61" t="s">
        <v>552</v>
      </c>
      <c r="B6" s="62" t="s">
        <v>553</v>
      </c>
      <c r="C6" s="62"/>
    </row>
    <row r="7" spans="1:3" customFormat="1">
      <c r="A7" s="61" t="s">
        <v>554</v>
      </c>
      <c r="B7" s="62" t="s">
        <v>162</v>
      </c>
      <c r="C7" s="62"/>
    </row>
    <row r="8" spans="1:3" customFormat="1">
      <c r="A8" s="61" t="s">
        <v>149</v>
      </c>
      <c r="B8" s="62" t="s">
        <v>171</v>
      </c>
      <c r="C8" s="62"/>
    </row>
    <row r="9" spans="1:3" customFormat="1">
      <c r="A9" s="61" t="s">
        <v>150</v>
      </c>
      <c r="B9" s="62" t="s">
        <v>172</v>
      </c>
      <c r="C9" s="62"/>
    </row>
    <row r="10" spans="1:3" customFormat="1" ht="37.5">
      <c r="A10" s="61" t="s">
        <v>6</v>
      </c>
      <c r="B10" s="62" t="s">
        <v>237</v>
      </c>
      <c r="C10" s="62"/>
    </row>
    <row r="11" spans="1:3" customFormat="1">
      <c r="A11" s="61" t="s">
        <v>151</v>
      </c>
      <c r="B11" s="62" t="s">
        <v>180</v>
      </c>
      <c r="C11" s="62"/>
    </row>
    <row r="12" spans="1:3" customFormat="1">
      <c r="A12" s="61" t="s">
        <v>152</v>
      </c>
      <c r="B12" s="62" t="s">
        <v>175</v>
      </c>
      <c r="C12" s="62"/>
    </row>
    <row r="13" spans="1:3" customFormat="1">
      <c r="A13" s="61" t="s">
        <v>555</v>
      </c>
      <c r="B13" s="62" t="s">
        <v>176</v>
      </c>
      <c r="C13" s="62"/>
    </row>
    <row r="14" spans="1:3" customFormat="1">
      <c r="A14" s="61" t="s">
        <v>154</v>
      </c>
      <c r="B14" s="62">
        <v>222</v>
      </c>
      <c r="C14" s="62"/>
    </row>
    <row r="15" spans="1:3" customFormat="1">
      <c r="A15" s="61" t="s">
        <v>556</v>
      </c>
      <c r="B15" s="62" t="s">
        <v>238</v>
      </c>
      <c r="C15" s="62"/>
    </row>
    <row r="16" spans="1:3" customFormat="1">
      <c r="A16" s="61" t="s">
        <v>156</v>
      </c>
      <c r="B16" s="62" t="s">
        <v>239</v>
      </c>
      <c r="C16" s="62"/>
    </row>
    <row r="17" spans="1:3" customFormat="1">
      <c r="A17" s="63" t="s">
        <v>557</v>
      </c>
      <c r="B17" s="62"/>
      <c r="C17" s="62"/>
    </row>
    <row r="18" spans="1:3" customFormat="1">
      <c r="A18" s="61" t="s">
        <v>158</v>
      </c>
      <c r="B18" s="64">
        <v>46171</v>
      </c>
      <c r="C18" s="64"/>
    </row>
    <row r="19" spans="1:3" customFormat="1">
      <c r="A19" s="61" t="s">
        <v>159</v>
      </c>
      <c r="B19" s="64">
        <v>46161</v>
      </c>
      <c r="C19" s="64"/>
    </row>
    <row r="20" spans="1:3" customFormat="1">
      <c r="A20" s="61" t="s">
        <v>160</v>
      </c>
      <c r="B20" s="62" t="s">
        <v>170</v>
      </c>
      <c r="C20" s="62"/>
    </row>
    <row r="21" spans="1:3" customFormat="1">
      <c r="A21" s="61" t="s">
        <v>558</v>
      </c>
      <c r="B21" s="62" t="s">
        <v>82</v>
      </c>
      <c r="C21" s="62"/>
    </row>
    <row r="22" spans="1:3" customFormat="1"/>
    <row r="23" spans="1:3" customFormat="1">
      <c r="A23" s="23" t="str">
        <f>HYPERLINK("#'Factor List'!A1", "Back to Factor List")</f>
        <v>Back to Factor List</v>
      </c>
      <c r="B23" s="23" t="str">
        <f>HYPERLINK("#'Assumptions'!A1", "Assumptions")</f>
        <v>Assumptions</v>
      </c>
    </row>
    <row r="24" spans="1:3" customFormat="1"/>
    <row r="26" spans="1:3" ht="26.1">
      <c r="A26" s="66" t="s">
        <v>559</v>
      </c>
      <c r="B26" s="66" t="s">
        <v>563</v>
      </c>
      <c r="C26" s="66" t="s">
        <v>565</v>
      </c>
    </row>
    <row r="27" spans="1:3">
      <c r="A27" s="68">
        <v>20</v>
      </c>
      <c r="B27" s="69"/>
      <c r="C27" s="69"/>
    </row>
    <row r="28" spans="1:3">
      <c r="A28" s="68">
        <v>21</v>
      </c>
      <c r="B28" s="69"/>
      <c r="C28" s="69"/>
    </row>
    <row r="29" spans="1:3">
      <c r="A29" s="68">
        <v>22</v>
      </c>
      <c r="B29" s="69"/>
      <c r="C29" s="69"/>
    </row>
    <row r="30" spans="1:3">
      <c r="A30" s="68">
        <v>23</v>
      </c>
      <c r="B30" s="69"/>
      <c r="C30" s="69"/>
    </row>
    <row r="31" spans="1:3">
      <c r="A31" s="68">
        <v>24</v>
      </c>
      <c r="B31" s="69"/>
      <c r="C31" s="69"/>
    </row>
    <row r="32" spans="1:3">
      <c r="A32" s="68">
        <v>25</v>
      </c>
      <c r="B32" s="69"/>
      <c r="C32" s="69"/>
    </row>
    <row r="33" spans="1:3">
      <c r="A33" s="68">
        <v>26</v>
      </c>
      <c r="B33" s="69"/>
      <c r="C33" s="69"/>
    </row>
    <row r="34" spans="1:3">
      <c r="A34" s="68">
        <v>27</v>
      </c>
      <c r="B34" s="69"/>
      <c r="C34" s="69"/>
    </row>
    <row r="35" spans="1:3">
      <c r="A35" s="68">
        <v>28</v>
      </c>
      <c r="B35" s="69"/>
      <c r="C35" s="69"/>
    </row>
    <row r="36" spans="1:3">
      <c r="A36" s="68">
        <v>29</v>
      </c>
      <c r="B36" s="69"/>
      <c r="C36" s="69"/>
    </row>
    <row r="37" spans="1:3">
      <c r="A37" s="68">
        <v>30</v>
      </c>
      <c r="B37" s="69"/>
      <c r="C37" s="69"/>
    </row>
    <row r="38" spans="1:3">
      <c r="A38" s="68">
        <v>31</v>
      </c>
      <c r="B38" s="69"/>
      <c r="C38" s="69"/>
    </row>
    <row r="39" spans="1:3">
      <c r="A39" s="68">
        <v>32</v>
      </c>
      <c r="B39" s="69"/>
      <c r="C39" s="69"/>
    </row>
    <row r="40" spans="1:3">
      <c r="A40" s="68">
        <v>33</v>
      </c>
      <c r="B40" s="69"/>
      <c r="C40" s="69"/>
    </row>
    <row r="41" spans="1:3">
      <c r="A41" s="68">
        <v>34</v>
      </c>
      <c r="B41" s="69"/>
      <c r="C41" s="69"/>
    </row>
    <row r="42" spans="1:3">
      <c r="A42" s="68">
        <v>35</v>
      </c>
      <c r="B42" s="69">
        <v>11.15</v>
      </c>
      <c r="C42" s="69">
        <v>1.4</v>
      </c>
    </row>
    <row r="43" spans="1:3">
      <c r="A43" s="68">
        <v>36</v>
      </c>
      <c r="B43" s="69">
        <v>11.33</v>
      </c>
      <c r="C43" s="69">
        <v>1.42</v>
      </c>
    </row>
    <row r="44" spans="1:3">
      <c r="A44" s="68">
        <v>37</v>
      </c>
      <c r="B44" s="69">
        <v>11.52</v>
      </c>
      <c r="C44" s="69">
        <v>1.44</v>
      </c>
    </row>
    <row r="45" spans="1:3">
      <c r="A45" s="68">
        <v>38</v>
      </c>
      <c r="B45" s="69">
        <v>11.71</v>
      </c>
      <c r="C45" s="69">
        <v>1.46</v>
      </c>
    </row>
    <row r="46" spans="1:3">
      <c r="A46" s="68">
        <v>39</v>
      </c>
      <c r="B46" s="69">
        <v>11.9</v>
      </c>
      <c r="C46" s="69">
        <v>1.48</v>
      </c>
    </row>
    <row r="47" spans="1:3">
      <c r="A47" s="68">
        <v>40</v>
      </c>
      <c r="B47" s="69">
        <v>12.1</v>
      </c>
      <c r="C47" s="69">
        <v>1.5</v>
      </c>
    </row>
    <row r="48" spans="1:3">
      <c r="A48" s="68">
        <v>41</v>
      </c>
      <c r="B48" s="69">
        <v>12.3</v>
      </c>
      <c r="C48" s="69">
        <v>1.53</v>
      </c>
    </row>
    <row r="49" spans="1:3">
      <c r="A49" s="68">
        <v>42</v>
      </c>
      <c r="B49" s="69">
        <v>12.51</v>
      </c>
      <c r="C49" s="69">
        <v>1.55</v>
      </c>
    </row>
    <row r="50" spans="1:3">
      <c r="A50" s="68">
        <v>43</v>
      </c>
      <c r="B50" s="69">
        <v>12.71</v>
      </c>
      <c r="C50" s="69">
        <v>1.57</v>
      </c>
    </row>
    <row r="51" spans="1:3">
      <c r="A51" s="68">
        <v>44</v>
      </c>
      <c r="B51" s="69">
        <v>12.93</v>
      </c>
      <c r="C51" s="69">
        <v>1.59</v>
      </c>
    </row>
    <row r="52" spans="1:3">
      <c r="A52" s="68">
        <v>45</v>
      </c>
      <c r="B52" s="69">
        <v>13.14</v>
      </c>
      <c r="C52" s="69">
        <v>1.6</v>
      </c>
    </row>
    <row r="53" spans="1:3">
      <c r="A53" s="68">
        <v>46</v>
      </c>
      <c r="B53" s="69">
        <v>13.37</v>
      </c>
      <c r="C53" s="69">
        <v>1.62</v>
      </c>
    </row>
    <row r="54" spans="1:3">
      <c r="A54" s="68">
        <v>47</v>
      </c>
      <c r="B54" s="69">
        <v>13.59</v>
      </c>
      <c r="C54" s="69">
        <v>1.64</v>
      </c>
    </row>
    <row r="55" spans="1:3">
      <c r="A55" s="68">
        <v>48</v>
      </c>
      <c r="B55" s="69">
        <v>13.82</v>
      </c>
      <c r="C55" s="69">
        <v>1.65</v>
      </c>
    </row>
    <row r="56" spans="1:3">
      <c r="A56" s="68">
        <v>49</v>
      </c>
      <c r="B56" s="69">
        <v>14.06</v>
      </c>
      <c r="C56" s="69">
        <v>1.67</v>
      </c>
    </row>
    <row r="57" spans="1:3">
      <c r="A57" s="68">
        <v>50</v>
      </c>
      <c r="B57" s="69">
        <v>14.3</v>
      </c>
      <c r="C57" s="69">
        <v>1.68</v>
      </c>
    </row>
    <row r="58" spans="1:3">
      <c r="A58" s="68">
        <v>51</v>
      </c>
      <c r="B58" s="69">
        <v>14.55</v>
      </c>
      <c r="C58" s="69">
        <v>1.7</v>
      </c>
    </row>
    <row r="59" spans="1:3">
      <c r="A59" s="68">
        <v>52</v>
      </c>
      <c r="B59" s="69">
        <v>14.8</v>
      </c>
      <c r="C59" s="69">
        <v>1.71</v>
      </c>
    </row>
    <row r="60" spans="1:3">
      <c r="A60" s="68">
        <v>53</v>
      </c>
      <c r="B60" s="69">
        <v>15.06</v>
      </c>
      <c r="C60" s="69">
        <v>1.72</v>
      </c>
    </row>
    <row r="61" spans="1:3">
      <c r="A61" s="68">
        <v>54</v>
      </c>
      <c r="B61" s="69">
        <v>15.33</v>
      </c>
      <c r="C61" s="69">
        <v>1.73</v>
      </c>
    </row>
    <row r="62" spans="1:3">
      <c r="A62" s="68">
        <v>55</v>
      </c>
      <c r="B62" s="69">
        <v>15.61</v>
      </c>
      <c r="C62" s="69">
        <v>1.74</v>
      </c>
    </row>
    <row r="63" spans="1:3">
      <c r="A63" s="68">
        <v>56</v>
      </c>
      <c r="B63" s="69">
        <v>15.89</v>
      </c>
      <c r="C63" s="69">
        <v>1.74</v>
      </c>
    </row>
    <row r="64" spans="1:3">
      <c r="A64" s="68">
        <v>57</v>
      </c>
      <c r="B64" s="69">
        <v>16.18</v>
      </c>
      <c r="C64" s="69">
        <v>1.75</v>
      </c>
    </row>
    <row r="65" spans="1:3">
      <c r="A65" s="68">
        <v>58</v>
      </c>
      <c r="B65" s="69">
        <v>16.48</v>
      </c>
      <c r="C65" s="69">
        <v>1.75</v>
      </c>
    </row>
    <row r="66" spans="1:3">
      <c r="A66" s="68">
        <v>59</v>
      </c>
      <c r="B66" s="69">
        <v>16.79</v>
      </c>
      <c r="C66" s="69">
        <v>1.75</v>
      </c>
    </row>
    <row r="67" spans="1:3">
      <c r="A67" s="68">
        <v>60</v>
      </c>
      <c r="B67" s="69">
        <v>17.12</v>
      </c>
      <c r="C67" s="69">
        <v>1.75</v>
      </c>
    </row>
    <row r="68" spans="1:3">
      <c r="A68" s="68">
        <v>61</v>
      </c>
      <c r="B68" s="69">
        <v>17.45</v>
      </c>
      <c r="C68" s="69">
        <v>1.74</v>
      </c>
    </row>
    <row r="69" spans="1:3">
      <c r="A69" s="68">
        <v>62</v>
      </c>
      <c r="B69" s="69">
        <v>17.8</v>
      </c>
      <c r="C69" s="69">
        <v>1.74</v>
      </c>
    </row>
    <row r="70" spans="1:3">
      <c r="A70" s="68">
        <v>63</v>
      </c>
      <c r="B70" s="69">
        <v>18.16</v>
      </c>
      <c r="C70" s="69">
        <v>1.73</v>
      </c>
    </row>
    <row r="71" spans="1:3">
      <c r="A71" s="68">
        <v>64</v>
      </c>
      <c r="B71" s="69">
        <v>18.53</v>
      </c>
      <c r="C71" s="69">
        <v>1.72</v>
      </c>
    </row>
  </sheetData>
  <sheetProtection algorithmName="SHA-512" hashValue="MV68RxcFeg1uh3h8iNI8HM17g/rG5UR4eib98gS3I9tgodZht+WGfI+iz7uO6D0+iyiRzQSsH4rwcr0BbOfDpg==" saltValue="yeKKeE7IbrPMalemnjEPVQ==" spinCount="100000" sheet="1" objects="1" scenarios="1"/>
  <conditionalFormatting sqref="A6:A21">
    <cfRule type="expression" dxfId="1155" priority="15" stopIfTrue="1">
      <formula>MOD(ROW(),2)=0</formula>
    </cfRule>
    <cfRule type="expression" dxfId="1154" priority="16" stopIfTrue="1">
      <formula>MOD(ROW(),2)&lt;&gt;0</formula>
    </cfRule>
  </conditionalFormatting>
  <conditionalFormatting sqref="B6:C17 B20:C21 C18:C19">
    <cfRule type="expression" dxfId="1153" priority="17" stopIfTrue="1">
      <formula>MOD(ROW(),2)=0</formula>
    </cfRule>
    <cfRule type="expression" dxfId="1152" priority="18" stopIfTrue="1">
      <formula>MOD(ROW(),2)&lt;&gt;0</formula>
    </cfRule>
  </conditionalFormatting>
  <conditionalFormatting sqref="A26:A71">
    <cfRule type="expression" dxfId="1151" priority="3" stopIfTrue="1">
      <formula>MOD(ROW(),2)=0</formula>
    </cfRule>
    <cfRule type="expression" dxfId="1150" priority="4" stopIfTrue="1">
      <formula>MOD(ROW(),2)&lt;&gt;0</formula>
    </cfRule>
  </conditionalFormatting>
  <conditionalFormatting sqref="B26:C71">
    <cfRule type="expression" dxfId="1149" priority="5" stopIfTrue="1">
      <formula>MOD(ROW(),2)=0</formula>
    </cfRule>
    <cfRule type="expression" dxfId="1148" priority="6" stopIfTrue="1">
      <formula>MOD(ROW(),2)&lt;&gt;0</formula>
    </cfRule>
  </conditionalFormatting>
  <conditionalFormatting sqref="B18:B19">
    <cfRule type="expression" dxfId="1147" priority="1" stopIfTrue="1">
      <formula>MOD(ROW(),2)=0</formula>
    </cfRule>
    <cfRule type="expression" dxfId="1146" priority="2" stopIfTrue="1">
      <formula>MOD(ROW(),2)&lt;&gt;0</formula>
    </cfRule>
  </conditionalFormatting>
  <pageMargins left="0.7" right="0.7" top="0.75" bottom="0.75" header="0.3" footer="0.3"/>
  <tableParts count="1">
    <tablePart r:id="rId1"/>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B3628-7E61-4994-BC92-301D8DFBE481}">
  <sheetPr codeName="Sheet30"/>
  <dimension ref="A1:M30"/>
  <sheetViews>
    <sheetView showGridLines="0" workbookViewId="0">
      <selection activeCell="A6" sqref="A6"/>
    </sheetView>
  </sheetViews>
  <sheetFormatPr defaultColWidth="8.7109375" defaultRowHeight="12.6"/>
  <cols>
    <col min="1" max="1" width="31.5703125" style="67" customWidth="1"/>
    <col min="2" max="13" width="22.5703125" style="67" customWidth="1"/>
    <col min="14" max="16384" width="8.7109375" style="67"/>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CETV - x-224</v>
      </c>
    </row>
    <row r="4" spans="1:13" customFormat="1"/>
    <row r="5" spans="1:13" customFormat="1"/>
    <row r="6" spans="1:13" customFormat="1">
      <c r="A6" s="61" t="s">
        <v>552</v>
      </c>
      <c r="B6" s="62" t="s">
        <v>553</v>
      </c>
      <c r="C6" s="62"/>
      <c r="D6" s="62"/>
      <c r="E6" s="62"/>
      <c r="F6" s="62"/>
      <c r="G6" s="62"/>
      <c r="H6" s="62"/>
      <c r="I6" s="62"/>
      <c r="J6" s="62"/>
      <c r="K6" s="62"/>
      <c r="L6" s="62"/>
      <c r="M6" s="62"/>
    </row>
    <row r="7" spans="1:13" customFormat="1">
      <c r="A7" s="61" t="s">
        <v>554</v>
      </c>
      <c r="B7" s="62" t="s">
        <v>162</v>
      </c>
      <c r="C7" s="62"/>
      <c r="D7" s="62"/>
      <c r="E7" s="62"/>
      <c r="F7" s="62"/>
      <c r="G7" s="62"/>
      <c r="H7" s="62"/>
      <c r="I7" s="62"/>
      <c r="J7" s="62"/>
      <c r="K7" s="62"/>
      <c r="L7" s="62"/>
      <c r="M7" s="62"/>
    </row>
    <row r="8" spans="1:13" customFormat="1">
      <c r="A8" s="61" t="s">
        <v>149</v>
      </c>
      <c r="B8" s="62" t="s">
        <v>163</v>
      </c>
      <c r="C8" s="62"/>
      <c r="D8" s="62"/>
      <c r="E8" s="62"/>
      <c r="F8" s="62"/>
      <c r="G8" s="62"/>
      <c r="H8" s="62"/>
      <c r="I8" s="62"/>
      <c r="J8" s="62"/>
      <c r="K8" s="62"/>
      <c r="L8" s="62"/>
      <c r="M8" s="62"/>
    </row>
    <row r="9" spans="1:13" customFormat="1">
      <c r="A9" s="61" t="s">
        <v>150</v>
      </c>
      <c r="B9" s="62" t="s">
        <v>172</v>
      </c>
      <c r="C9" s="62"/>
      <c r="D9" s="62"/>
      <c r="E9" s="62"/>
      <c r="F9" s="62"/>
      <c r="G9" s="62"/>
      <c r="H9" s="62"/>
      <c r="I9" s="62"/>
      <c r="J9" s="62"/>
      <c r="K9" s="62"/>
      <c r="L9" s="62"/>
      <c r="M9" s="62"/>
    </row>
    <row r="10" spans="1:13" customFormat="1">
      <c r="A10" s="61" t="s">
        <v>6</v>
      </c>
      <c r="B10" s="62" t="s">
        <v>240</v>
      </c>
      <c r="C10" s="62"/>
      <c r="D10" s="62"/>
      <c r="E10" s="62"/>
      <c r="F10" s="62"/>
      <c r="G10" s="62"/>
      <c r="H10" s="62"/>
      <c r="I10" s="62"/>
      <c r="J10" s="62"/>
      <c r="K10" s="62"/>
      <c r="L10" s="62"/>
      <c r="M10" s="62"/>
    </row>
    <row r="11" spans="1:13" customFormat="1">
      <c r="A11" s="61" t="s">
        <v>151</v>
      </c>
      <c r="B11" s="62" t="s">
        <v>241</v>
      </c>
      <c r="C11" s="62"/>
      <c r="D11" s="62"/>
      <c r="E11" s="62"/>
      <c r="F11" s="62"/>
      <c r="G11" s="62"/>
      <c r="H11" s="62"/>
      <c r="I11" s="62"/>
      <c r="J11" s="62"/>
      <c r="K11" s="62"/>
      <c r="L11" s="62"/>
      <c r="M11" s="62"/>
    </row>
    <row r="12" spans="1:13" customFormat="1">
      <c r="A12" s="61" t="s">
        <v>152</v>
      </c>
      <c r="B12" s="62" t="s">
        <v>242</v>
      </c>
      <c r="C12" s="62"/>
      <c r="D12" s="62"/>
      <c r="E12" s="62"/>
      <c r="F12" s="62"/>
      <c r="G12" s="62"/>
      <c r="H12" s="62"/>
      <c r="I12" s="62"/>
      <c r="J12" s="62"/>
      <c r="K12" s="62"/>
      <c r="L12" s="62"/>
      <c r="M12" s="62"/>
    </row>
    <row r="13" spans="1:13" customFormat="1">
      <c r="A13" s="61" t="s">
        <v>555</v>
      </c>
      <c r="B13" s="62" t="s">
        <v>176</v>
      </c>
      <c r="C13" s="62"/>
      <c r="D13" s="62"/>
      <c r="E13" s="62"/>
      <c r="F13" s="62"/>
      <c r="G13" s="62"/>
      <c r="H13" s="62"/>
      <c r="I13" s="62"/>
      <c r="J13" s="62"/>
      <c r="K13" s="62"/>
      <c r="L13" s="62"/>
      <c r="M13" s="62"/>
    </row>
    <row r="14" spans="1:13" customFormat="1">
      <c r="A14" s="61" t="s">
        <v>154</v>
      </c>
      <c r="B14" s="62">
        <v>224</v>
      </c>
      <c r="C14" s="62"/>
      <c r="D14" s="62"/>
      <c r="E14" s="62"/>
      <c r="F14" s="62"/>
      <c r="G14" s="62"/>
      <c r="H14" s="62"/>
      <c r="I14" s="62"/>
      <c r="J14" s="62"/>
      <c r="K14" s="62"/>
      <c r="L14" s="62"/>
      <c r="M14" s="62"/>
    </row>
    <row r="15" spans="1:13" customFormat="1">
      <c r="A15" s="61" t="s">
        <v>556</v>
      </c>
      <c r="B15" s="62" t="s">
        <v>243</v>
      </c>
      <c r="C15" s="62"/>
      <c r="D15" s="62"/>
      <c r="E15" s="62"/>
      <c r="F15" s="62"/>
      <c r="G15" s="62"/>
      <c r="H15" s="62"/>
      <c r="I15" s="62"/>
      <c r="J15" s="62"/>
      <c r="K15" s="62"/>
      <c r="L15" s="62"/>
      <c r="M15" s="62"/>
    </row>
    <row r="16" spans="1:13" customFormat="1">
      <c r="A16" s="61" t="s">
        <v>156</v>
      </c>
      <c r="B16" s="62" t="s">
        <v>244</v>
      </c>
      <c r="C16" s="62"/>
      <c r="D16" s="62"/>
      <c r="E16" s="62"/>
      <c r="F16" s="62"/>
      <c r="G16" s="62"/>
      <c r="H16" s="62"/>
      <c r="I16" s="62"/>
      <c r="J16" s="62"/>
      <c r="K16" s="62"/>
      <c r="L16" s="62"/>
      <c r="M16" s="62"/>
    </row>
    <row r="17" spans="1:13" customFormat="1">
      <c r="A17" s="63" t="s">
        <v>557</v>
      </c>
      <c r="B17" s="62"/>
      <c r="C17" s="62"/>
      <c r="D17" s="62"/>
      <c r="E17" s="62"/>
      <c r="F17" s="62"/>
      <c r="G17" s="62"/>
      <c r="H17" s="62"/>
      <c r="I17" s="62"/>
      <c r="J17" s="62"/>
      <c r="K17" s="62"/>
      <c r="L17" s="62"/>
      <c r="M17" s="62"/>
    </row>
    <row r="18" spans="1:13" customFormat="1">
      <c r="A18" s="61" t="s">
        <v>158</v>
      </c>
      <c r="B18" s="64">
        <v>46171</v>
      </c>
      <c r="C18" s="64"/>
      <c r="D18" s="64"/>
      <c r="E18" s="64"/>
      <c r="F18" s="64"/>
      <c r="G18" s="64"/>
      <c r="H18" s="64"/>
      <c r="I18" s="64"/>
      <c r="J18" s="64"/>
      <c r="K18" s="64"/>
      <c r="L18" s="64"/>
      <c r="M18" s="64"/>
    </row>
    <row r="19" spans="1:13" customFormat="1">
      <c r="A19" s="61" t="s">
        <v>159</v>
      </c>
      <c r="B19" s="64">
        <v>46161</v>
      </c>
      <c r="C19" s="64"/>
      <c r="D19" s="64"/>
      <c r="E19" s="64"/>
      <c r="F19" s="64"/>
      <c r="G19" s="64"/>
      <c r="H19" s="64"/>
      <c r="I19" s="64"/>
      <c r="J19" s="64"/>
      <c r="K19" s="64"/>
      <c r="L19" s="64"/>
      <c r="M19" s="64"/>
    </row>
    <row r="20" spans="1:13" customFormat="1">
      <c r="A20" s="61" t="s">
        <v>160</v>
      </c>
      <c r="B20" s="62" t="s">
        <v>170</v>
      </c>
      <c r="C20" s="62"/>
      <c r="D20" s="62"/>
      <c r="E20" s="62"/>
      <c r="F20" s="62"/>
      <c r="G20" s="62"/>
      <c r="H20" s="62"/>
      <c r="I20" s="62"/>
      <c r="J20" s="62"/>
      <c r="K20" s="62"/>
      <c r="L20" s="62"/>
      <c r="M20" s="62"/>
    </row>
    <row r="21" spans="1:13" customFormat="1">
      <c r="A21" s="61" t="s">
        <v>558</v>
      </c>
      <c r="B21" s="62" t="s">
        <v>82</v>
      </c>
      <c r="C21" s="62"/>
      <c r="D21" s="62"/>
      <c r="E21" s="62"/>
      <c r="F21" s="62"/>
      <c r="G21" s="62"/>
      <c r="H21" s="62"/>
      <c r="I21" s="62"/>
      <c r="J21" s="62"/>
      <c r="K21" s="62"/>
      <c r="L21" s="62"/>
      <c r="M21" s="62"/>
    </row>
    <row r="22" spans="1:13" customFormat="1"/>
    <row r="23" spans="1:13" customFormat="1">
      <c r="A23" s="23" t="str">
        <f>HYPERLINK("#'Factor List'!A1", "Back to Factor List")</f>
        <v>Back to Factor List</v>
      </c>
      <c r="B23" s="23" t="str">
        <f>HYPERLINK("#'Assumptions'!A1", "Assumptions")</f>
        <v>Assumptions</v>
      </c>
    </row>
    <row r="24" spans="1:13" customFormat="1"/>
    <row r="26" spans="1:13" ht="12.95">
      <c r="A26" s="66" t="s">
        <v>567</v>
      </c>
      <c r="B26" s="66">
        <v>0</v>
      </c>
      <c r="C26" s="66">
        <v>1</v>
      </c>
      <c r="D26" s="66">
        <v>2</v>
      </c>
      <c r="E26" s="66">
        <v>3</v>
      </c>
      <c r="F26" s="66">
        <v>4</v>
      </c>
      <c r="G26" s="66">
        <v>5</v>
      </c>
      <c r="H26" s="66">
        <v>6</v>
      </c>
      <c r="I26" s="66">
        <v>7</v>
      </c>
      <c r="J26" s="66">
        <v>8</v>
      </c>
      <c r="K26" s="66">
        <v>9</v>
      </c>
      <c r="L26" s="66">
        <v>10</v>
      </c>
      <c r="M26" s="66">
        <v>11</v>
      </c>
    </row>
    <row r="27" spans="1:13">
      <c r="A27" s="68">
        <v>0</v>
      </c>
      <c r="B27" s="70">
        <v>1</v>
      </c>
      <c r="C27" s="70">
        <v>0.998</v>
      </c>
      <c r="D27" s="70">
        <v>0.996</v>
      </c>
      <c r="E27" s="70">
        <v>0.99399999999999999</v>
      </c>
      <c r="F27" s="70">
        <v>0.99199999999999999</v>
      </c>
      <c r="G27" s="70">
        <v>0.99</v>
      </c>
      <c r="H27" s="70">
        <v>0.98799999999999999</v>
      </c>
      <c r="I27" s="70">
        <v>0.98599999999999999</v>
      </c>
      <c r="J27" s="70">
        <v>0.98399999999999999</v>
      </c>
      <c r="K27" s="70">
        <v>0.98199999999999998</v>
      </c>
      <c r="L27" s="70">
        <v>0.98</v>
      </c>
      <c r="M27" s="70">
        <v>0.97799999999999998</v>
      </c>
    </row>
    <row r="28" spans="1:13">
      <c r="A28" s="68">
        <v>1</v>
      </c>
      <c r="B28" s="70">
        <v>0.97599999999999998</v>
      </c>
      <c r="C28" s="70">
        <v>0.97399999999999998</v>
      </c>
      <c r="D28" s="70">
        <v>0.97299999999999998</v>
      </c>
      <c r="E28" s="70">
        <v>0.97099999999999997</v>
      </c>
      <c r="F28" s="70">
        <v>0.96899999999999997</v>
      </c>
      <c r="G28" s="70">
        <v>0.96799999999999997</v>
      </c>
      <c r="H28" s="70">
        <v>0.96599999999999997</v>
      </c>
      <c r="I28" s="70">
        <v>0.96399999999999997</v>
      </c>
      <c r="J28" s="70">
        <v>0.96299999999999997</v>
      </c>
      <c r="K28" s="70">
        <v>0.96099999999999997</v>
      </c>
      <c r="L28" s="70">
        <v>0.95899999999999996</v>
      </c>
      <c r="M28" s="70">
        <v>0.95799999999999996</v>
      </c>
    </row>
    <row r="29" spans="1:13">
      <c r="A29" s="68">
        <v>2</v>
      </c>
      <c r="B29" s="70">
        <v>0.95599999999999996</v>
      </c>
      <c r="C29" s="70">
        <v>0.95499999999999996</v>
      </c>
      <c r="D29" s="70">
        <v>0.95399999999999996</v>
      </c>
      <c r="E29" s="70">
        <v>0.95199999999999996</v>
      </c>
      <c r="F29" s="70">
        <v>0.95099999999999996</v>
      </c>
      <c r="G29" s="70">
        <v>0.95</v>
      </c>
      <c r="H29" s="70">
        <v>0.94799999999999995</v>
      </c>
      <c r="I29" s="70">
        <v>0.94699999999999995</v>
      </c>
      <c r="J29" s="70">
        <v>0.94599999999999995</v>
      </c>
      <c r="K29" s="70">
        <v>0.94499999999999995</v>
      </c>
      <c r="L29" s="70">
        <v>0.94299999999999995</v>
      </c>
      <c r="M29" s="70">
        <v>0.94199999999999995</v>
      </c>
    </row>
    <row r="30" spans="1:13">
      <c r="A30" s="68">
        <v>3</v>
      </c>
      <c r="B30" s="70">
        <v>0.94099999999999995</v>
      </c>
      <c r="C30" s="70"/>
      <c r="D30" s="70"/>
      <c r="E30" s="70"/>
      <c r="F30" s="70"/>
      <c r="G30" s="70"/>
      <c r="H30" s="70"/>
      <c r="I30" s="70"/>
      <c r="J30" s="70"/>
      <c r="K30" s="70"/>
      <c r="L30" s="70"/>
      <c r="M30" s="70"/>
    </row>
  </sheetData>
  <sheetProtection algorithmName="SHA-512" hashValue="k77VBVZc3yVWBEPsqG5hbtakg2r8NhRlGfGP5tNJexjWhSVdnWcgJVi2jv1LU8KNVuGGUQXCtnx3xgNMia9bBQ==" saltValue="y6On8kZVaIGOQm9bgEemuw==" spinCount="100000" sheet="1" objects="1" scenarios="1"/>
  <conditionalFormatting sqref="A6:A21">
    <cfRule type="expression" dxfId="1141" priority="15" stopIfTrue="1">
      <formula>MOD(ROW(),2)=0</formula>
    </cfRule>
    <cfRule type="expression" dxfId="1140" priority="16" stopIfTrue="1">
      <formula>MOD(ROW(),2)&lt;&gt;0</formula>
    </cfRule>
  </conditionalFormatting>
  <conditionalFormatting sqref="B6:M17 B20:M21 C18:M19">
    <cfRule type="expression" dxfId="1139" priority="17" stopIfTrue="1">
      <formula>MOD(ROW(),2)=0</formula>
    </cfRule>
    <cfRule type="expression" dxfId="1138" priority="18" stopIfTrue="1">
      <formula>MOD(ROW(),2)&lt;&gt;0</formula>
    </cfRule>
  </conditionalFormatting>
  <conditionalFormatting sqref="A26:A30">
    <cfRule type="expression" dxfId="1137" priority="3" stopIfTrue="1">
      <formula>MOD(ROW(),2)=0</formula>
    </cfRule>
    <cfRule type="expression" dxfId="1136" priority="4" stopIfTrue="1">
      <formula>MOD(ROW(),2)&lt;&gt;0</formula>
    </cfRule>
  </conditionalFormatting>
  <conditionalFormatting sqref="B26:M30">
    <cfRule type="expression" dxfId="1135" priority="5" stopIfTrue="1">
      <formula>MOD(ROW(),2)=0</formula>
    </cfRule>
    <cfRule type="expression" dxfId="1134" priority="6" stopIfTrue="1">
      <formula>MOD(ROW(),2)&lt;&gt;0</formula>
    </cfRule>
  </conditionalFormatting>
  <conditionalFormatting sqref="B18:B19">
    <cfRule type="expression" dxfId="1133" priority="1" stopIfTrue="1">
      <formula>MOD(ROW(),2)=0</formula>
    </cfRule>
    <cfRule type="expression" dxfId="1132" priority="2" stopIfTrue="1">
      <formula>MOD(ROW(),2)&lt;&gt;0</formula>
    </cfRule>
  </conditionalFormatting>
  <pageMargins left="0.7" right="0.7" top="0.75" bottom="0.75" header="0.3" footer="0.3"/>
  <tableParts count="1">
    <tablePart r:id="rId1"/>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55179-0733-4D82-BEC4-59834600C0FD}">
  <sheetPr codeName="Sheet31"/>
  <dimension ref="A1:C71"/>
  <sheetViews>
    <sheetView showGridLines="0" topLeftCell="A5" workbookViewId="0">
      <selection activeCell="A6" sqref="A6"/>
    </sheetView>
  </sheetViews>
  <sheetFormatPr defaultRowHeight="12.6"/>
  <cols>
    <col min="1" max="1" width="31.5703125" customWidth="1"/>
    <col min="2" max="3" width="22.5703125" customWidth="1"/>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TV In (non-club) - x-225</v>
      </c>
    </row>
    <row r="6" spans="1:3">
      <c r="A6" s="61" t="s">
        <v>552</v>
      </c>
      <c r="B6" s="62" t="s">
        <v>553</v>
      </c>
      <c r="C6" s="62"/>
    </row>
    <row r="7" spans="1:3">
      <c r="A7" s="61" t="s">
        <v>554</v>
      </c>
      <c r="B7" s="62" t="s">
        <v>162</v>
      </c>
      <c r="C7" s="62"/>
    </row>
    <row r="8" spans="1:3">
      <c r="A8" s="61" t="s">
        <v>149</v>
      </c>
      <c r="B8" s="62" t="s">
        <v>163</v>
      </c>
      <c r="C8" s="62"/>
    </row>
    <row r="9" spans="1:3">
      <c r="A9" s="61" t="s">
        <v>150</v>
      </c>
      <c r="B9" s="62" t="s">
        <v>245</v>
      </c>
      <c r="C9" s="62"/>
    </row>
    <row r="10" spans="1:3" ht="24.95">
      <c r="A10" s="61" t="s">
        <v>6</v>
      </c>
      <c r="B10" s="62" t="s">
        <v>246</v>
      </c>
      <c r="C10" s="62"/>
    </row>
    <row r="11" spans="1:3">
      <c r="A11" s="61" t="s">
        <v>151</v>
      </c>
      <c r="B11" s="62" t="s">
        <v>174</v>
      </c>
      <c r="C11" s="62"/>
    </row>
    <row r="12" spans="1:3">
      <c r="A12" s="61" t="s">
        <v>152</v>
      </c>
      <c r="B12" s="62" t="s">
        <v>175</v>
      </c>
      <c r="C12" s="62"/>
    </row>
    <row r="13" spans="1:3">
      <c r="A13" s="61" t="s">
        <v>555</v>
      </c>
      <c r="B13" s="62">
        <v>0</v>
      </c>
      <c r="C13" s="62"/>
    </row>
    <row r="14" spans="1:3">
      <c r="A14" s="61" t="s">
        <v>154</v>
      </c>
      <c r="B14" s="62">
        <v>225</v>
      </c>
      <c r="C14" s="62"/>
    </row>
    <row r="15" spans="1:3">
      <c r="A15" s="61" t="s">
        <v>556</v>
      </c>
      <c r="B15" s="62" t="s">
        <v>247</v>
      </c>
      <c r="C15" s="62"/>
    </row>
    <row r="16" spans="1:3">
      <c r="A16" s="61" t="s">
        <v>156</v>
      </c>
      <c r="B16" s="62" t="s">
        <v>248</v>
      </c>
      <c r="C16" s="62"/>
    </row>
    <row r="17" spans="1:3">
      <c r="A17" s="63" t="s">
        <v>557</v>
      </c>
      <c r="B17" s="62"/>
      <c r="C17" s="62"/>
    </row>
    <row r="18" spans="1:3">
      <c r="A18" s="61" t="s">
        <v>158</v>
      </c>
      <c r="B18" s="64">
        <v>45107</v>
      </c>
      <c r="C18" s="64"/>
    </row>
    <row r="19" spans="1:3">
      <c r="A19" s="61" t="s">
        <v>159</v>
      </c>
      <c r="B19" s="64">
        <v>45014</v>
      </c>
      <c r="C19" s="64"/>
    </row>
    <row r="20" spans="1:3">
      <c r="A20" s="61" t="s">
        <v>160</v>
      </c>
      <c r="B20" s="62" t="s">
        <v>170</v>
      </c>
      <c r="C20" s="62"/>
    </row>
    <row r="21" spans="1:3">
      <c r="A21" s="61" t="s">
        <v>558</v>
      </c>
      <c r="B21" s="62" t="s">
        <v>83</v>
      </c>
      <c r="C21" s="62"/>
    </row>
    <row r="23" spans="1:3">
      <c r="A23" s="23" t="str">
        <f>HYPERLINK("#'Factor List'!A1", "Back to Factor List")</f>
        <v>Back to Factor List</v>
      </c>
      <c r="B23" s="23" t="str">
        <f>HYPERLINK("#'Assumptions'!A1", "Assumptions")</f>
        <v>Assumptions</v>
      </c>
    </row>
    <row r="26" spans="1:3" ht="26.1">
      <c r="A26" s="46" t="s">
        <v>559</v>
      </c>
      <c r="B26" s="46" t="s">
        <v>563</v>
      </c>
      <c r="C26" s="46" t="s">
        <v>565</v>
      </c>
    </row>
    <row r="27" spans="1:3">
      <c r="A27" s="42">
        <v>20</v>
      </c>
      <c r="B27" s="47">
        <v>19.79</v>
      </c>
      <c r="C27" s="47">
        <v>2.15</v>
      </c>
    </row>
    <row r="28" spans="1:3">
      <c r="A28" s="42">
        <v>21</v>
      </c>
      <c r="B28" s="47">
        <v>19.77</v>
      </c>
      <c r="C28" s="47">
        <v>2.15</v>
      </c>
    </row>
    <row r="29" spans="1:3">
      <c r="A29" s="42">
        <v>22</v>
      </c>
      <c r="B29" s="47">
        <v>19.75</v>
      </c>
      <c r="C29" s="47">
        <v>2.16</v>
      </c>
    </row>
    <row r="30" spans="1:3">
      <c r="A30" s="42">
        <v>23</v>
      </c>
      <c r="B30" s="47">
        <v>19.73</v>
      </c>
      <c r="C30" s="47">
        <v>2.16</v>
      </c>
    </row>
    <row r="31" spans="1:3">
      <c r="A31" s="42">
        <v>24</v>
      </c>
      <c r="B31" s="47">
        <v>19.72</v>
      </c>
      <c r="C31" s="47">
        <v>2.16</v>
      </c>
    </row>
    <row r="32" spans="1:3">
      <c r="A32" s="42">
        <v>25</v>
      </c>
      <c r="B32" s="47">
        <v>19.7</v>
      </c>
      <c r="C32" s="47">
        <v>2.16</v>
      </c>
    </row>
    <row r="33" spans="1:3">
      <c r="A33" s="42">
        <v>26</v>
      </c>
      <c r="B33" s="47">
        <v>19.68</v>
      </c>
      <c r="C33" s="47">
        <v>2.16</v>
      </c>
    </row>
    <row r="34" spans="1:3">
      <c r="A34" s="42">
        <v>27</v>
      </c>
      <c r="B34" s="47">
        <v>19.66</v>
      </c>
      <c r="C34" s="47">
        <v>2.16</v>
      </c>
    </row>
    <row r="35" spans="1:3">
      <c r="A35" s="42">
        <v>28</v>
      </c>
      <c r="B35" s="47">
        <v>19.64</v>
      </c>
      <c r="C35" s="47">
        <v>2.16</v>
      </c>
    </row>
    <row r="36" spans="1:3">
      <c r="A36" s="42">
        <v>29</v>
      </c>
      <c r="B36" s="47">
        <v>19.62</v>
      </c>
      <c r="C36" s="47">
        <v>2.16</v>
      </c>
    </row>
    <row r="37" spans="1:3">
      <c r="A37" s="42">
        <v>30</v>
      </c>
      <c r="B37" s="47">
        <v>19.61</v>
      </c>
      <c r="C37" s="47">
        <v>2.16</v>
      </c>
    </row>
    <row r="38" spans="1:3">
      <c r="A38" s="42">
        <v>31</v>
      </c>
      <c r="B38" s="47">
        <v>19.59</v>
      </c>
      <c r="C38" s="47">
        <v>2.16</v>
      </c>
    </row>
    <row r="39" spans="1:3">
      <c r="A39" s="42">
        <v>32</v>
      </c>
      <c r="B39" s="47">
        <v>19.57</v>
      </c>
      <c r="C39" s="47">
        <v>2.16</v>
      </c>
    </row>
    <row r="40" spans="1:3">
      <c r="A40" s="42">
        <v>33</v>
      </c>
      <c r="B40" s="47">
        <v>19.55</v>
      </c>
      <c r="C40" s="47">
        <v>2.16</v>
      </c>
    </row>
    <row r="41" spans="1:3">
      <c r="A41" s="42">
        <v>34</v>
      </c>
      <c r="B41" s="47">
        <v>19.53</v>
      </c>
      <c r="C41" s="47">
        <v>2.16</v>
      </c>
    </row>
    <row r="42" spans="1:3">
      <c r="A42" s="42">
        <v>35</v>
      </c>
      <c r="B42" s="47">
        <v>19.510000000000002</v>
      </c>
      <c r="C42" s="47">
        <v>2.16</v>
      </c>
    </row>
    <row r="43" spans="1:3">
      <c r="A43" s="42">
        <v>36</v>
      </c>
      <c r="B43" s="47">
        <v>19.489999999999998</v>
      </c>
      <c r="C43" s="47">
        <v>2.16</v>
      </c>
    </row>
    <row r="44" spans="1:3">
      <c r="A44" s="42">
        <v>37</v>
      </c>
      <c r="B44" s="47">
        <v>19.47</v>
      </c>
      <c r="C44" s="47">
        <v>2.16</v>
      </c>
    </row>
    <row r="45" spans="1:3">
      <c r="A45" s="42">
        <v>38</v>
      </c>
      <c r="B45" s="47">
        <v>19.45</v>
      </c>
      <c r="C45" s="47">
        <v>2.15</v>
      </c>
    </row>
    <row r="46" spans="1:3">
      <c r="A46" s="42">
        <v>39</v>
      </c>
      <c r="B46" s="47">
        <v>19.43</v>
      </c>
      <c r="C46" s="47">
        <v>2.15</v>
      </c>
    </row>
    <row r="47" spans="1:3">
      <c r="A47" s="42">
        <v>40</v>
      </c>
      <c r="B47" s="47">
        <v>19.41</v>
      </c>
      <c r="C47" s="47">
        <v>2.15</v>
      </c>
    </row>
    <row r="48" spans="1:3">
      <c r="A48" s="42">
        <v>41</v>
      </c>
      <c r="B48" s="47">
        <v>19.39</v>
      </c>
      <c r="C48" s="47">
        <v>2.14</v>
      </c>
    </row>
    <row r="49" spans="1:3">
      <c r="A49" s="42">
        <v>42</v>
      </c>
      <c r="B49" s="47">
        <v>19.37</v>
      </c>
      <c r="C49" s="47">
        <v>2.14</v>
      </c>
    </row>
    <row r="50" spans="1:3">
      <c r="A50" s="42">
        <v>43</v>
      </c>
      <c r="B50" s="47">
        <v>19.350000000000001</v>
      </c>
      <c r="C50" s="47">
        <v>2.13</v>
      </c>
    </row>
    <row r="51" spans="1:3">
      <c r="A51" s="42">
        <v>44</v>
      </c>
      <c r="B51" s="47">
        <v>19.329999999999998</v>
      </c>
      <c r="C51" s="47">
        <v>2.13</v>
      </c>
    </row>
    <row r="52" spans="1:3">
      <c r="A52" s="42">
        <v>45</v>
      </c>
      <c r="B52" s="47">
        <v>19.309999999999999</v>
      </c>
      <c r="C52" s="47">
        <v>2.12</v>
      </c>
    </row>
    <row r="53" spans="1:3">
      <c r="A53" s="42">
        <v>46</v>
      </c>
      <c r="B53" s="47">
        <v>19.29</v>
      </c>
      <c r="C53" s="47">
        <v>2.11</v>
      </c>
    </row>
    <row r="54" spans="1:3">
      <c r="A54" s="42">
        <v>47</v>
      </c>
      <c r="B54" s="47">
        <v>19.27</v>
      </c>
      <c r="C54" s="47">
        <v>2.11</v>
      </c>
    </row>
    <row r="55" spans="1:3">
      <c r="A55" s="42">
        <v>48</v>
      </c>
      <c r="B55" s="47">
        <v>19.25</v>
      </c>
      <c r="C55" s="47">
        <v>2.1</v>
      </c>
    </row>
    <row r="56" spans="1:3">
      <c r="A56" s="42">
        <v>49</v>
      </c>
      <c r="B56" s="47">
        <v>19.23</v>
      </c>
      <c r="C56" s="47">
        <v>2.09</v>
      </c>
    </row>
    <row r="57" spans="1:3">
      <c r="A57" s="42">
        <v>50</v>
      </c>
      <c r="B57" s="47">
        <v>19.21</v>
      </c>
      <c r="C57" s="47">
        <v>2.08</v>
      </c>
    </row>
    <row r="58" spans="1:3">
      <c r="A58" s="42">
        <v>51</v>
      </c>
      <c r="B58" s="47">
        <v>19.18</v>
      </c>
      <c r="C58" s="47">
        <v>2.0699999999999998</v>
      </c>
    </row>
    <row r="59" spans="1:3">
      <c r="A59" s="42">
        <v>52</v>
      </c>
      <c r="B59" s="47">
        <v>19.16</v>
      </c>
      <c r="C59" s="47">
        <v>2.06</v>
      </c>
    </row>
    <row r="60" spans="1:3">
      <c r="A60" s="42">
        <v>53</v>
      </c>
      <c r="B60" s="47">
        <v>19.14</v>
      </c>
      <c r="C60" s="47">
        <v>2.0499999999999998</v>
      </c>
    </row>
    <row r="61" spans="1:3">
      <c r="A61" s="42">
        <v>54</v>
      </c>
      <c r="B61" s="47">
        <v>19.12</v>
      </c>
      <c r="C61" s="47">
        <v>2.0299999999999998</v>
      </c>
    </row>
    <row r="62" spans="1:3">
      <c r="A62" s="42">
        <v>55</v>
      </c>
      <c r="B62" s="47">
        <v>19.100000000000001</v>
      </c>
      <c r="C62" s="47">
        <v>2.02</v>
      </c>
    </row>
    <row r="63" spans="1:3">
      <c r="A63" s="42">
        <v>56</v>
      </c>
      <c r="B63" s="47">
        <v>19.09</v>
      </c>
      <c r="C63" s="47">
        <v>2</v>
      </c>
    </row>
    <row r="64" spans="1:3">
      <c r="A64" s="42">
        <v>57</v>
      </c>
      <c r="B64" s="47">
        <v>19.07</v>
      </c>
      <c r="C64" s="47">
        <v>1.99</v>
      </c>
    </row>
    <row r="65" spans="1:3">
      <c r="A65" s="42">
        <v>58</v>
      </c>
      <c r="B65" s="47">
        <v>19.059999999999999</v>
      </c>
      <c r="C65" s="47">
        <v>1.97</v>
      </c>
    </row>
    <row r="66" spans="1:3">
      <c r="A66" s="42">
        <v>59</v>
      </c>
      <c r="B66" s="47">
        <v>19.05</v>
      </c>
      <c r="C66" s="47">
        <v>1.95</v>
      </c>
    </row>
    <row r="67" spans="1:3">
      <c r="A67" s="42">
        <v>60</v>
      </c>
      <c r="B67" s="47">
        <v>19.05</v>
      </c>
      <c r="C67" s="47">
        <v>1.93</v>
      </c>
    </row>
    <row r="68" spans="1:3">
      <c r="A68" s="42">
        <v>61</v>
      </c>
      <c r="B68" s="47">
        <v>19.05</v>
      </c>
      <c r="C68" s="47">
        <v>1.91</v>
      </c>
    </row>
    <row r="69" spans="1:3">
      <c r="A69" s="42">
        <v>62</v>
      </c>
      <c r="B69" s="47">
        <v>19.059999999999999</v>
      </c>
      <c r="C69" s="47">
        <v>1.89</v>
      </c>
    </row>
    <row r="70" spans="1:3">
      <c r="A70" s="42">
        <v>63</v>
      </c>
      <c r="B70" s="47">
        <v>19.079999999999998</v>
      </c>
      <c r="C70" s="47">
        <v>1.86</v>
      </c>
    </row>
    <row r="71" spans="1:3">
      <c r="A71" s="42">
        <v>64</v>
      </c>
      <c r="B71" s="47">
        <v>19.100000000000001</v>
      </c>
      <c r="C71" s="47">
        <v>1.84</v>
      </c>
    </row>
  </sheetData>
  <sheetProtection algorithmName="SHA-512" hashValue="MzpjKjsJ84IHUPEZLLB7GdkaewK4uYUQOw9LQt+n88b51GZgJ1ocVxm9x2UZpvbZHukFY+HsYiWqTW1Jx34Kig==" saltValue="QMcopQR0r+laqzMXIix2yQ==" spinCount="100000" sheet="1" objects="1" scenarios="1"/>
  <conditionalFormatting sqref="A6:A21">
    <cfRule type="expression" dxfId="1127" priority="5" stopIfTrue="1">
      <formula>MOD(ROW(),2)=0</formula>
    </cfRule>
    <cfRule type="expression" dxfId="1126" priority="6" stopIfTrue="1">
      <formula>MOD(ROW(),2)&lt;&gt;0</formula>
    </cfRule>
  </conditionalFormatting>
  <conditionalFormatting sqref="B6:C21">
    <cfRule type="expression" dxfId="1125" priority="7" stopIfTrue="1">
      <formula>MOD(ROW(),2)=0</formula>
    </cfRule>
    <cfRule type="expression" dxfId="1124" priority="8" stopIfTrue="1">
      <formula>MOD(ROW(),2)&lt;&gt;0</formula>
    </cfRule>
  </conditionalFormatting>
  <conditionalFormatting sqref="A26:A71">
    <cfRule type="expression" dxfId="1123" priority="1" stopIfTrue="1">
      <formula>MOD(ROW(),2)=0</formula>
    </cfRule>
    <cfRule type="expression" dxfId="1122" priority="2" stopIfTrue="1">
      <formula>MOD(ROW(),2)&lt;&gt;0</formula>
    </cfRule>
  </conditionalFormatting>
  <conditionalFormatting sqref="B26:C71">
    <cfRule type="expression" dxfId="1121" priority="3" stopIfTrue="1">
      <formula>MOD(ROW(),2)=0</formula>
    </cfRule>
    <cfRule type="expression" dxfId="1120" priority="4" stopIfTrue="1">
      <formula>MOD(ROW(),2)&lt;&gt;0</formula>
    </cfRule>
  </conditionalFormatting>
  <pageMargins left="0.7" right="0.7" top="0.75" bottom="0.75" header="0.3" footer="0.3"/>
  <tableParts count="1">
    <tablePart r:id="rId1"/>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5AC29-7810-4F5E-8C66-BF745244CC9A}">
  <sheetPr codeName="Sheet32"/>
  <dimension ref="A1:C71"/>
  <sheetViews>
    <sheetView showGridLines="0" workbookViewId="0">
      <selection activeCell="A6" sqref="A6"/>
    </sheetView>
  </sheetViews>
  <sheetFormatPr defaultRowHeight="12.6"/>
  <cols>
    <col min="1" max="1" width="31.5703125" customWidth="1"/>
    <col min="2" max="3" width="22.5703125" customWidth="1"/>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TV In (non-club) - x-226</v>
      </c>
    </row>
    <row r="6" spans="1:3">
      <c r="A6" s="61" t="s">
        <v>552</v>
      </c>
      <c r="B6" s="62" t="s">
        <v>553</v>
      </c>
      <c r="C6" s="62"/>
    </row>
    <row r="7" spans="1:3">
      <c r="A7" s="61" t="s">
        <v>554</v>
      </c>
      <c r="B7" s="62" t="s">
        <v>162</v>
      </c>
      <c r="C7" s="62"/>
    </row>
    <row r="8" spans="1:3">
      <c r="A8" s="61" t="s">
        <v>149</v>
      </c>
      <c r="B8" s="62" t="s">
        <v>163</v>
      </c>
      <c r="C8" s="62"/>
    </row>
    <row r="9" spans="1:3">
      <c r="A9" s="61" t="s">
        <v>150</v>
      </c>
      <c r="B9" s="62" t="s">
        <v>245</v>
      </c>
      <c r="C9" s="62"/>
    </row>
    <row r="10" spans="1:3" ht="37.5">
      <c r="A10" s="61" t="s">
        <v>6</v>
      </c>
      <c r="B10" s="62" t="s">
        <v>249</v>
      </c>
      <c r="C10" s="62"/>
    </row>
    <row r="11" spans="1:3">
      <c r="A11" s="61" t="s">
        <v>151</v>
      </c>
      <c r="B11" s="62" t="s">
        <v>180</v>
      </c>
      <c r="C11" s="62"/>
    </row>
    <row r="12" spans="1:3">
      <c r="A12" s="61" t="s">
        <v>152</v>
      </c>
      <c r="B12" s="62" t="s">
        <v>175</v>
      </c>
      <c r="C12" s="62"/>
    </row>
    <row r="13" spans="1:3">
      <c r="A13" s="61" t="s">
        <v>555</v>
      </c>
      <c r="B13" s="62">
        <v>0</v>
      </c>
      <c r="C13" s="62"/>
    </row>
    <row r="14" spans="1:3">
      <c r="A14" s="61" t="s">
        <v>154</v>
      </c>
      <c r="B14" s="62">
        <v>226</v>
      </c>
      <c r="C14" s="62"/>
    </row>
    <row r="15" spans="1:3">
      <c r="A15" s="61" t="s">
        <v>556</v>
      </c>
      <c r="B15" s="62" t="s">
        <v>250</v>
      </c>
      <c r="C15" s="62"/>
    </row>
    <row r="16" spans="1:3">
      <c r="A16" s="61" t="s">
        <v>156</v>
      </c>
      <c r="B16" s="62" t="s">
        <v>251</v>
      </c>
      <c r="C16" s="62"/>
    </row>
    <row r="17" spans="1:3">
      <c r="A17" s="63" t="s">
        <v>557</v>
      </c>
      <c r="B17" s="62"/>
      <c r="C17" s="62"/>
    </row>
    <row r="18" spans="1:3">
      <c r="A18" s="61" t="s">
        <v>158</v>
      </c>
      <c r="B18" s="64">
        <v>45107</v>
      </c>
      <c r="C18" s="64"/>
    </row>
    <row r="19" spans="1:3">
      <c r="A19" s="61" t="s">
        <v>159</v>
      </c>
      <c r="B19" s="64">
        <v>45014</v>
      </c>
      <c r="C19" s="64"/>
    </row>
    <row r="20" spans="1:3">
      <c r="A20" s="61" t="s">
        <v>160</v>
      </c>
      <c r="B20" s="62" t="s">
        <v>170</v>
      </c>
      <c r="C20" s="62"/>
    </row>
    <row r="21" spans="1:3">
      <c r="A21" s="61" t="s">
        <v>558</v>
      </c>
      <c r="B21" s="62" t="s">
        <v>83</v>
      </c>
      <c r="C21" s="62"/>
    </row>
    <row r="23" spans="1:3">
      <c r="A23" s="23" t="str">
        <f>HYPERLINK("#'Factor List'!A1", "Back to Factor List")</f>
        <v>Back to Factor List</v>
      </c>
      <c r="B23" s="23" t="str">
        <f>HYPERLINK("#'Assumptions'!A1", "Assumptions")</f>
        <v>Assumptions</v>
      </c>
    </row>
    <row r="26" spans="1:3" ht="26.1">
      <c r="A26" s="46" t="s">
        <v>559</v>
      </c>
      <c r="B26" s="46" t="s">
        <v>563</v>
      </c>
      <c r="C26" s="46" t="s">
        <v>565</v>
      </c>
    </row>
    <row r="27" spans="1:3">
      <c r="A27" s="42">
        <v>20</v>
      </c>
      <c r="B27" s="47">
        <v>19.79</v>
      </c>
      <c r="C27" s="47">
        <v>2.15</v>
      </c>
    </row>
    <row r="28" spans="1:3">
      <c r="A28" s="42">
        <v>21</v>
      </c>
      <c r="B28" s="47">
        <v>19.77</v>
      </c>
      <c r="C28" s="47">
        <v>2.15</v>
      </c>
    </row>
    <row r="29" spans="1:3">
      <c r="A29" s="42">
        <v>22</v>
      </c>
      <c r="B29" s="47">
        <v>19.75</v>
      </c>
      <c r="C29" s="47">
        <v>2.16</v>
      </c>
    </row>
    <row r="30" spans="1:3">
      <c r="A30" s="42">
        <v>23</v>
      </c>
      <c r="B30" s="47">
        <v>19.73</v>
      </c>
      <c r="C30" s="47">
        <v>2.16</v>
      </c>
    </row>
    <row r="31" spans="1:3">
      <c r="A31" s="42">
        <v>24</v>
      </c>
      <c r="B31" s="47">
        <v>19.72</v>
      </c>
      <c r="C31" s="47">
        <v>2.16</v>
      </c>
    </row>
    <row r="32" spans="1:3">
      <c r="A32" s="42">
        <v>25</v>
      </c>
      <c r="B32" s="47">
        <v>19.7</v>
      </c>
      <c r="C32" s="47">
        <v>2.16</v>
      </c>
    </row>
    <row r="33" spans="1:3">
      <c r="A33" s="42">
        <v>26</v>
      </c>
      <c r="B33" s="47">
        <v>19.68</v>
      </c>
      <c r="C33" s="47">
        <v>2.16</v>
      </c>
    </row>
    <row r="34" spans="1:3">
      <c r="A34" s="42">
        <v>27</v>
      </c>
      <c r="B34" s="47">
        <v>19.66</v>
      </c>
      <c r="C34" s="47">
        <v>2.16</v>
      </c>
    </row>
    <row r="35" spans="1:3">
      <c r="A35" s="42">
        <v>28</v>
      </c>
      <c r="B35" s="47">
        <v>19.64</v>
      </c>
      <c r="C35" s="47">
        <v>2.16</v>
      </c>
    </row>
    <row r="36" spans="1:3">
      <c r="A36" s="42">
        <v>29</v>
      </c>
      <c r="B36" s="47">
        <v>19.62</v>
      </c>
      <c r="C36" s="47">
        <v>2.16</v>
      </c>
    </row>
    <row r="37" spans="1:3">
      <c r="A37" s="42">
        <v>30</v>
      </c>
      <c r="B37" s="47">
        <v>19.61</v>
      </c>
      <c r="C37" s="47">
        <v>2.16</v>
      </c>
    </row>
    <row r="38" spans="1:3">
      <c r="A38" s="42">
        <v>31</v>
      </c>
      <c r="B38" s="47">
        <v>19.59</v>
      </c>
      <c r="C38" s="47">
        <v>2.16</v>
      </c>
    </row>
    <row r="39" spans="1:3">
      <c r="A39" s="42">
        <v>32</v>
      </c>
      <c r="B39" s="47">
        <v>19.57</v>
      </c>
      <c r="C39" s="47">
        <v>2.16</v>
      </c>
    </row>
    <row r="40" spans="1:3">
      <c r="A40" s="42">
        <v>33</v>
      </c>
      <c r="B40" s="47">
        <v>19.55</v>
      </c>
      <c r="C40" s="47">
        <v>2.16</v>
      </c>
    </row>
    <row r="41" spans="1:3">
      <c r="A41" s="42">
        <v>34</v>
      </c>
      <c r="B41" s="47">
        <v>19.53</v>
      </c>
      <c r="C41" s="47">
        <v>2.16</v>
      </c>
    </row>
    <row r="42" spans="1:3">
      <c r="A42" s="42">
        <v>35</v>
      </c>
      <c r="B42" s="47">
        <v>19.510000000000002</v>
      </c>
      <c r="C42" s="47">
        <v>2.16</v>
      </c>
    </row>
    <row r="43" spans="1:3">
      <c r="A43" s="42">
        <v>36</v>
      </c>
      <c r="B43" s="47">
        <v>19.489999999999998</v>
      </c>
      <c r="C43" s="47">
        <v>2.16</v>
      </c>
    </row>
    <row r="44" spans="1:3">
      <c r="A44" s="42">
        <v>37</v>
      </c>
      <c r="B44" s="47">
        <v>19.47</v>
      </c>
      <c r="C44" s="47">
        <v>2.16</v>
      </c>
    </row>
    <row r="45" spans="1:3">
      <c r="A45" s="42">
        <v>38</v>
      </c>
      <c r="B45" s="47">
        <v>19.45</v>
      </c>
      <c r="C45" s="47">
        <v>2.15</v>
      </c>
    </row>
    <row r="46" spans="1:3">
      <c r="A46" s="42">
        <v>39</v>
      </c>
      <c r="B46" s="47">
        <v>19.43</v>
      </c>
      <c r="C46" s="47">
        <v>2.15</v>
      </c>
    </row>
    <row r="47" spans="1:3">
      <c r="A47" s="42">
        <v>40</v>
      </c>
      <c r="B47" s="47">
        <v>19.41</v>
      </c>
      <c r="C47" s="47">
        <v>2.15</v>
      </c>
    </row>
    <row r="48" spans="1:3">
      <c r="A48" s="42">
        <v>41</v>
      </c>
      <c r="B48" s="47">
        <v>19.39</v>
      </c>
      <c r="C48" s="47">
        <v>2.14</v>
      </c>
    </row>
    <row r="49" spans="1:3">
      <c r="A49" s="42">
        <v>42</v>
      </c>
      <c r="B49" s="47">
        <v>19.37</v>
      </c>
      <c r="C49" s="47">
        <v>2.14</v>
      </c>
    </row>
    <row r="50" spans="1:3">
      <c r="A50" s="42">
        <v>43</v>
      </c>
      <c r="B50" s="47">
        <v>19.350000000000001</v>
      </c>
      <c r="C50" s="47">
        <v>2.13</v>
      </c>
    </row>
    <row r="51" spans="1:3">
      <c r="A51" s="42">
        <v>44</v>
      </c>
      <c r="B51" s="47">
        <v>19.329999999999998</v>
      </c>
      <c r="C51" s="47">
        <v>2.13</v>
      </c>
    </row>
    <row r="52" spans="1:3">
      <c r="A52" s="42">
        <v>45</v>
      </c>
      <c r="B52" s="47">
        <v>19.309999999999999</v>
      </c>
      <c r="C52" s="47">
        <v>2.12</v>
      </c>
    </row>
    <row r="53" spans="1:3">
      <c r="A53" s="42">
        <v>46</v>
      </c>
      <c r="B53" s="47">
        <v>19.29</v>
      </c>
      <c r="C53" s="47">
        <v>2.11</v>
      </c>
    </row>
    <row r="54" spans="1:3">
      <c r="A54" s="42">
        <v>47</v>
      </c>
      <c r="B54" s="47">
        <v>19.27</v>
      </c>
      <c r="C54" s="47">
        <v>2.11</v>
      </c>
    </row>
    <row r="55" spans="1:3">
      <c r="A55" s="42">
        <v>48</v>
      </c>
      <c r="B55" s="47">
        <v>19.25</v>
      </c>
      <c r="C55" s="47">
        <v>2.1</v>
      </c>
    </row>
    <row r="56" spans="1:3">
      <c r="A56" s="42">
        <v>49</v>
      </c>
      <c r="B56" s="47">
        <v>19.23</v>
      </c>
      <c r="C56" s="47">
        <v>2.09</v>
      </c>
    </row>
    <row r="57" spans="1:3">
      <c r="A57" s="42">
        <v>50</v>
      </c>
      <c r="B57" s="47">
        <v>19.21</v>
      </c>
      <c r="C57" s="47">
        <v>2.08</v>
      </c>
    </row>
    <row r="58" spans="1:3">
      <c r="A58" s="42">
        <v>51</v>
      </c>
      <c r="B58" s="47">
        <v>19.18</v>
      </c>
      <c r="C58" s="47">
        <v>2.0699999999999998</v>
      </c>
    </row>
    <row r="59" spans="1:3">
      <c r="A59" s="42">
        <v>52</v>
      </c>
      <c r="B59" s="47">
        <v>19.16</v>
      </c>
      <c r="C59" s="47">
        <v>2.06</v>
      </c>
    </row>
    <row r="60" spans="1:3">
      <c r="A60" s="42">
        <v>53</v>
      </c>
      <c r="B60" s="47">
        <v>19.14</v>
      </c>
      <c r="C60" s="47">
        <v>2.0499999999999998</v>
      </c>
    </row>
    <row r="61" spans="1:3">
      <c r="A61" s="42">
        <v>54</v>
      </c>
      <c r="B61" s="47">
        <v>19.12</v>
      </c>
      <c r="C61" s="47">
        <v>2.0299999999999998</v>
      </c>
    </row>
    <row r="62" spans="1:3">
      <c r="A62" s="42">
        <v>55</v>
      </c>
      <c r="B62" s="47">
        <v>19.100000000000001</v>
      </c>
      <c r="C62" s="47">
        <v>2.02</v>
      </c>
    </row>
    <row r="63" spans="1:3">
      <c r="A63" s="42">
        <v>56</v>
      </c>
      <c r="B63" s="47">
        <v>19.09</v>
      </c>
      <c r="C63" s="47">
        <v>2</v>
      </c>
    </row>
    <row r="64" spans="1:3">
      <c r="A64" s="42">
        <v>57</v>
      </c>
      <c r="B64" s="47">
        <v>19.07</v>
      </c>
      <c r="C64" s="47">
        <v>1.99</v>
      </c>
    </row>
    <row r="65" spans="1:3">
      <c r="A65" s="42">
        <v>58</v>
      </c>
      <c r="B65" s="47">
        <v>19.059999999999999</v>
      </c>
      <c r="C65" s="47">
        <v>1.97</v>
      </c>
    </row>
    <row r="66" spans="1:3">
      <c r="A66" s="42">
        <v>59</v>
      </c>
      <c r="B66" s="47">
        <v>19.05</v>
      </c>
      <c r="C66" s="47">
        <v>1.95</v>
      </c>
    </row>
    <row r="67" spans="1:3">
      <c r="A67" s="42">
        <v>60</v>
      </c>
      <c r="B67" s="47">
        <v>19.05</v>
      </c>
      <c r="C67" s="47">
        <v>1.93</v>
      </c>
    </row>
    <row r="68" spans="1:3">
      <c r="A68" s="42">
        <v>61</v>
      </c>
      <c r="B68" s="47">
        <v>19.05</v>
      </c>
      <c r="C68" s="47">
        <v>1.91</v>
      </c>
    </row>
    <row r="69" spans="1:3">
      <c r="A69" s="42">
        <v>62</v>
      </c>
      <c r="B69" s="47">
        <v>19.059999999999999</v>
      </c>
      <c r="C69" s="47">
        <v>1.89</v>
      </c>
    </row>
    <row r="70" spans="1:3">
      <c r="A70" s="42">
        <v>63</v>
      </c>
      <c r="B70" s="47">
        <v>19.079999999999998</v>
      </c>
      <c r="C70" s="47">
        <v>1.86</v>
      </c>
    </row>
    <row r="71" spans="1:3">
      <c r="A71" s="42">
        <v>64</v>
      </c>
      <c r="B71" s="47">
        <v>19.100000000000001</v>
      </c>
      <c r="C71" s="47">
        <v>1.84</v>
      </c>
    </row>
  </sheetData>
  <sheetProtection algorithmName="SHA-512" hashValue="L49b2bTRLtK0a0kXLRCpsNghxeHOCC7LaehnFp0ycC9nyrzWmA5xrfKVclziC+wi5vSk3BCJj+f0+AhSBh6EmQ==" saltValue="oTVhm91pW3DRLXkjxDyaBg==" spinCount="100000" sheet="1" objects="1" scenarios="1"/>
  <conditionalFormatting sqref="A6:A21">
    <cfRule type="expression" dxfId="1115" priority="5" stopIfTrue="1">
      <formula>MOD(ROW(),2)=0</formula>
    </cfRule>
    <cfRule type="expression" dxfId="1114" priority="6" stopIfTrue="1">
      <formula>MOD(ROW(),2)&lt;&gt;0</formula>
    </cfRule>
  </conditionalFormatting>
  <conditionalFormatting sqref="B6:C21">
    <cfRule type="expression" dxfId="1113" priority="7" stopIfTrue="1">
      <formula>MOD(ROW(),2)=0</formula>
    </cfRule>
    <cfRule type="expression" dxfId="1112" priority="8" stopIfTrue="1">
      <formula>MOD(ROW(),2)&lt;&gt;0</formula>
    </cfRule>
  </conditionalFormatting>
  <conditionalFormatting sqref="A26:A71">
    <cfRule type="expression" dxfId="1111" priority="1" stopIfTrue="1">
      <formula>MOD(ROW(),2)=0</formula>
    </cfRule>
    <cfRule type="expression" dxfId="1110" priority="2" stopIfTrue="1">
      <formula>MOD(ROW(),2)&lt;&gt;0</formula>
    </cfRule>
  </conditionalFormatting>
  <conditionalFormatting sqref="B26:C71">
    <cfRule type="expression" dxfId="1109" priority="3" stopIfTrue="1">
      <formula>MOD(ROW(),2)=0</formula>
    </cfRule>
    <cfRule type="expression" dxfId="1108" priority="4" stopIfTrue="1">
      <formula>MOD(ROW(),2)&lt;&gt;0</formula>
    </cfRule>
  </conditionalFormatting>
  <pageMargins left="0.7" right="0.7" top="0.75" bottom="0.75" header="0.3" footer="0.3"/>
  <tableParts count="1">
    <tablePart r:id="rId1"/>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D18CF-43CE-45B9-B8F1-5EE93B2E96EC}">
  <sheetPr codeName="Sheet33"/>
  <dimension ref="A1:C72"/>
  <sheetViews>
    <sheetView showGridLines="0" workbookViewId="0">
      <selection activeCell="A6" sqref="A6"/>
    </sheetView>
  </sheetViews>
  <sheetFormatPr defaultRowHeight="12.6"/>
  <cols>
    <col min="1" max="1" width="31.5703125" customWidth="1"/>
    <col min="2" max="3" width="22.5703125" customWidth="1"/>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TV In (non-club) - x-227</v>
      </c>
    </row>
    <row r="6" spans="1:3">
      <c r="A6" s="61" t="s">
        <v>552</v>
      </c>
      <c r="B6" s="62" t="s">
        <v>553</v>
      </c>
      <c r="C6" s="62"/>
    </row>
    <row r="7" spans="1:3">
      <c r="A7" s="61" t="s">
        <v>554</v>
      </c>
      <c r="B7" s="62" t="s">
        <v>162</v>
      </c>
      <c r="C7" s="62"/>
    </row>
    <row r="8" spans="1:3">
      <c r="A8" s="61" t="s">
        <v>149</v>
      </c>
      <c r="B8" s="62" t="s">
        <v>163</v>
      </c>
      <c r="C8" s="62"/>
    </row>
    <row r="9" spans="1:3">
      <c r="A9" s="61" t="s">
        <v>150</v>
      </c>
      <c r="B9" s="62" t="s">
        <v>245</v>
      </c>
      <c r="C9" s="62"/>
    </row>
    <row r="10" spans="1:3" ht="24.95">
      <c r="A10" s="61" t="s">
        <v>6</v>
      </c>
      <c r="B10" s="62" t="s">
        <v>252</v>
      </c>
      <c r="C10" s="62"/>
    </row>
    <row r="11" spans="1:3">
      <c r="A11" s="61" t="s">
        <v>151</v>
      </c>
      <c r="B11" s="62" t="s">
        <v>174</v>
      </c>
      <c r="C11" s="62"/>
    </row>
    <row r="12" spans="1:3">
      <c r="A12" s="61" t="s">
        <v>152</v>
      </c>
      <c r="B12" s="62" t="s">
        <v>175</v>
      </c>
      <c r="C12" s="62"/>
    </row>
    <row r="13" spans="1:3">
      <c r="A13" s="61" t="s">
        <v>555</v>
      </c>
      <c r="B13" s="62">
        <v>0</v>
      </c>
      <c r="C13" s="62"/>
    </row>
    <row r="14" spans="1:3">
      <c r="A14" s="61" t="s">
        <v>154</v>
      </c>
      <c r="B14" s="62">
        <v>227</v>
      </c>
      <c r="C14" s="62"/>
    </row>
    <row r="15" spans="1:3">
      <c r="A15" s="61" t="s">
        <v>556</v>
      </c>
      <c r="B15" s="62" t="s">
        <v>253</v>
      </c>
      <c r="C15" s="62"/>
    </row>
    <row r="16" spans="1:3">
      <c r="A16" s="61" t="s">
        <v>156</v>
      </c>
      <c r="B16" s="62" t="s">
        <v>254</v>
      </c>
      <c r="C16" s="62"/>
    </row>
    <row r="17" spans="1:3">
      <c r="A17" s="63" t="s">
        <v>557</v>
      </c>
      <c r="B17" s="62"/>
      <c r="C17" s="62"/>
    </row>
    <row r="18" spans="1:3">
      <c r="A18" s="61" t="s">
        <v>158</v>
      </c>
      <c r="B18" s="64">
        <v>45107</v>
      </c>
      <c r="C18" s="64"/>
    </row>
    <row r="19" spans="1:3">
      <c r="A19" s="61" t="s">
        <v>159</v>
      </c>
      <c r="B19" s="64">
        <v>45014</v>
      </c>
      <c r="C19" s="64"/>
    </row>
    <row r="20" spans="1:3">
      <c r="A20" s="61" t="s">
        <v>160</v>
      </c>
      <c r="B20" s="62" t="s">
        <v>170</v>
      </c>
      <c r="C20" s="62"/>
    </row>
    <row r="21" spans="1:3">
      <c r="A21" s="61" t="s">
        <v>558</v>
      </c>
      <c r="B21" s="62" t="s">
        <v>83</v>
      </c>
      <c r="C21" s="62"/>
    </row>
    <row r="23" spans="1:3">
      <c r="A23" s="23" t="str">
        <f>HYPERLINK("#'Factor List'!A1", "Back to Factor List")</f>
        <v>Back to Factor List</v>
      </c>
      <c r="B23" s="23" t="str">
        <f>HYPERLINK("#'Assumptions'!A1", "Assumptions")</f>
        <v>Assumptions</v>
      </c>
    </row>
    <row r="26" spans="1:3" ht="26.1">
      <c r="A26" s="46" t="s">
        <v>559</v>
      </c>
      <c r="B26" s="46" t="s">
        <v>563</v>
      </c>
      <c r="C26" s="46" t="s">
        <v>565</v>
      </c>
    </row>
    <row r="27" spans="1:3">
      <c r="A27" s="42">
        <v>20</v>
      </c>
      <c r="B27" s="47">
        <v>19.23</v>
      </c>
      <c r="C27" s="47">
        <v>2.1800000000000002</v>
      </c>
    </row>
    <row r="28" spans="1:3">
      <c r="A28" s="42">
        <v>21</v>
      </c>
      <c r="B28" s="47">
        <v>19.21</v>
      </c>
      <c r="C28" s="47">
        <v>2.1800000000000002</v>
      </c>
    </row>
    <row r="29" spans="1:3">
      <c r="A29" s="42">
        <v>22</v>
      </c>
      <c r="B29" s="47">
        <v>19.190000000000001</v>
      </c>
      <c r="C29" s="47">
        <v>2.19</v>
      </c>
    </row>
    <row r="30" spans="1:3">
      <c r="A30" s="42">
        <v>23</v>
      </c>
      <c r="B30" s="47">
        <v>19.170000000000002</v>
      </c>
      <c r="C30" s="47">
        <v>2.19</v>
      </c>
    </row>
    <row r="31" spans="1:3">
      <c r="A31" s="42">
        <v>24</v>
      </c>
      <c r="B31" s="47">
        <v>19.149999999999999</v>
      </c>
      <c r="C31" s="47">
        <v>2.19</v>
      </c>
    </row>
    <row r="32" spans="1:3">
      <c r="A32" s="42">
        <v>25</v>
      </c>
      <c r="B32" s="47">
        <v>19.13</v>
      </c>
      <c r="C32" s="47">
        <v>2.19</v>
      </c>
    </row>
    <row r="33" spans="1:3">
      <c r="A33" s="42">
        <v>26</v>
      </c>
      <c r="B33" s="47">
        <v>19.11</v>
      </c>
      <c r="C33" s="47">
        <v>2.19</v>
      </c>
    </row>
    <row r="34" spans="1:3">
      <c r="A34" s="42">
        <v>27</v>
      </c>
      <c r="B34" s="47">
        <v>19.100000000000001</v>
      </c>
      <c r="C34" s="47">
        <v>2.19</v>
      </c>
    </row>
    <row r="35" spans="1:3">
      <c r="A35" s="42">
        <v>28</v>
      </c>
      <c r="B35" s="47">
        <v>19.079999999999998</v>
      </c>
      <c r="C35" s="47">
        <v>2.19</v>
      </c>
    </row>
    <row r="36" spans="1:3">
      <c r="A36" s="42">
        <v>29</v>
      </c>
      <c r="B36" s="47">
        <v>19.059999999999999</v>
      </c>
      <c r="C36" s="47">
        <v>2.19</v>
      </c>
    </row>
    <row r="37" spans="1:3">
      <c r="A37" s="42">
        <v>30</v>
      </c>
      <c r="B37" s="47">
        <v>19.04</v>
      </c>
      <c r="C37" s="47">
        <v>2.19</v>
      </c>
    </row>
    <row r="38" spans="1:3">
      <c r="A38" s="42">
        <v>31</v>
      </c>
      <c r="B38" s="47">
        <v>19.02</v>
      </c>
      <c r="C38" s="47">
        <v>2.19</v>
      </c>
    </row>
    <row r="39" spans="1:3">
      <c r="A39" s="42">
        <v>32</v>
      </c>
      <c r="B39" s="47">
        <v>19</v>
      </c>
      <c r="C39" s="47">
        <v>2.19</v>
      </c>
    </row>
    <row r="40" spans="1:3">
      <c r="A40" s="42">
        <v>33</v>
      </c>
      <c r="B40" s="47">
        <v>18.98</v>
      </c>
      <c r="C40" s="47">
        <v>2.19</v>
      </c>
    </row>
    <row r="41" spans="1:3">
      <c r="A41" s="42">
        <v>34</v>
      </c>
      <c r="B41" s="47">
        <v>18.95</v>
      </c>
      <c r="C41" s="47">
        <v>2.19</v>
      </c>
    </row>
    <row r="42" spans="1:3">
      <c r="A42" s="42">
        <v>35</v>
      </c>
      <c r="B42" s="47">
        <v>18.93</v>
      </c>
      <c r="C42" s="47">
        <v>2.19</v>
      </c>
    </row>
    <row r="43" spans="1:3">
      <c r="A43" s="42">
        <v>36</v>
      </c>
      <c r="B43" s="47">
        <v>18.91</v>
      </c>
      <c r="C43" s="47">
        <v>2.19</v>
      </c>
    </row>
    <row r="44" spans="1:3">
      <c r="A44" s="42">
        <v>37</v>
      </c>
      <c r="B44" s="47">
        <v>18.89</v>
      </c>
      <c r="C44" s="47">
        <v>2.1800000000000002</v>
      </c>
    </row>
    <row r="45" spans="1:3">
      <c r="A45" s="42">
        <v>38</v>
      </c>
      <c r="B45" s="47">
        <v>18.87</v>
      </c>
      <c r="C45" s="47">
        <v>2.1800000000000002</v>
      </c>
    </row>
    <row r="46" spans="1:3">
      <c r="A46" s="42">
        <v>39</v>
      </c>
      <c r="B46" s="47">
        <v>18.850000000000001</v>
      </c>
      <c r="C46" s="47">
        <v>2.1800000000000002</v>
      </c>
    </row>
    <row r="47" spans="1:3">
      <c r="A47" s="42">
        <v>40</v>
      </c>
      <c r="B47" s="47">
        <v>18.829999999999998</v>
      </c>
      <c r="C47" s="47">
        <v>2.17</v>
      </c>
    </row>
    <row r="48" spans="1:3">
      <c r="A48" s="42">
        <v>41</v>
      </c>
      <c r="B48" s="47">
        <v>18.809999999999999</v>
      </c>
      <c r="C48" s="47">
        <v>2.17</v>
      </c>
    </row>
    <row r="49" spans="1:3">
      <c r="A49" s="42">
        <v>42</v>
      </c>
      <c r="B49" s="47">
        <v>18.79</v>
      </c>
      <c r="C49" s="47">
        <v>2.17</v>
      </c>
    </row>
    <row r="50" spans="1:3">
      <c r="A50" s="42">
        <v>43</v>
      </c>
      <c r="B50" s="47">
        <v>18.77</v>
      </c>
      <c r="C50" s="47">
        <v>2.16</v>
      </c>
    </row>
    <row r="51" spans="1:3">
      <c r="A51" s="42">
        <v>44</v>
      </c>
      <c r="B51" s="47">
        <v>18.75</v>
      </c>
      <c r="C51" s="47">
        <v>2.15</v>
      </c>
    </row>
    <row r="52" spans="1:3">
      <c r="A52" s="42">
        <v>45</v>
      </c>
      <c r="B52" s="47">
        <v>18.73</v>
      </c>
      <c r="C52" s="47">
        <v>2.15</v>
      </c>
    </row>
    <row r="53" spans="1:3">
      <c r="A53" s="42">
        <v>46</v>
      </c>
      <c r="B53" s="47">
        <v>18.7</v>
      </c>
      <c r="C53" s="47">
        <v>2.14</v>
      </c>
    </row>
    <row r="54" spans="1:3">
      <c r="A54" s="42">
        <v>47</v>
      </c>
      <c r="B54" s="47">
        <v>18.68</v>
      </c>
      <c r="C54" s="47">
        <v>2.13</v>
      </c>
    </row>
    <row r="55" spans="1:3">
      <c r="A55" s="42">
        <v>48</v>
      </c>
      <c r="B55" s="47">
        <v>18.66</v>
      </c>
      <c r="C55" s="47">
        <v>2.13</v>
      </c>
    </row>
    <row r="56" spans="1:3">
      <c r="A56" s="42">
        <v>49</v>
      </c>
      <c r="B56" s="47">
        <v>18.64</v>
      </c>
      <c r="C56" s="47">
        <v>2.12</v>
      </c>
    </row>
    <row r="57" spans="1:3">
      <c r="A57" s="42">
        <v>50</v>
      </c>
      <c r="B57" s="47">
        <v>18.61</v>
      </c>
      <c r="C57" s="47">
        <v>2.11</v>
      </c>
    </row>
    <row r="58" spans="1:3">
      <c r="A58" s="42">
        <v>51</v>
      </c>
      <c r="B58" s="47">
        <v>18.59</v>
      </c>
      <c r="C58" s="47">
        <v>2.1</v>
      </c>
    </row>
    <row r="59" spans="1:3">
      <c r="A59" s="42">
        <v>52</v>
      </c>
      <c r="B59" s="47">
        <v>18.559999999999999</v>
      </c>
      <c r="C59" s="47">
        <v>2.09</v>
      </c>
    </row>
    <row r="60" spans="1:3">
      <c r="A60" s="42">
        <v>53</v>
      </c>
      <c r="B60" s="47">
        <v>18.54</v>
      </c>
      <c r="C60" s="47">
        <v>2.0699999999999998</v>
      </c>
    </row>
    <row r="61" spans="1:3">
      <c r="A61" s="42">
        <v>54</v>
      </c>
      <c r="B61" s="47">
        <v>18.510000000000002</v>
      </c>
      <c r="C61" s="47">
        <v>2.06</v>
      </c>
    </row>
    <row r="62" spans="1:3">
      <c r="A62" s="42">
        <v>55</v>
      </c>
      <c r="B62" s="47">
        <v>18.489999999999998</v>
      </c>
      <c r="C62" s="47">
        <v>2.0499999999999998</v>
      </c>
    </row>
    <row r="63" spans="1:3">
      <c r="A63" s="42">
        <v>56</v>
      </c>
      <c r="B63" s="47">
        <v>18.47</v>
      </c>
      <c r="C63" s="47">
        <v>2.0299999999999998</v>
      </c>
    </row>
    <row r="64" spans="1:3">
      <c r="A64" s="42">
        <v>57</v>
      </c>
      <c r="B64" s="47">
        <v>18.45</v>
      </c>
      <c r="C64" s="47">
        <v>2.0099999999999998</v>
      </c>
    </row>
    <row r="65" spans="1:3">
      <c r="A65" s="42">
        <v>58</v>
      </c>
      <c r="B65" s="47">
        <v>18.440000000000001</v>
      </c>
      <c r="C65" s="47">
        <v>2</v>
      </c>
    </row>
    <row r="66" spans="1:3">
      <c r="A66" s="42">
        <v>59</v>
      </c>
      <c r="B66" s="47">
        <v>18.43</v>
      </c>
      <c r="C66" s="47">
        <v>1.98</v>
      </c>
    </row>
    <row r="67" spans="1:3">
      <c r="A67" s="42">
        <v>60</v>
      </c>
      <c r="B67" s="47">
        <v>18.420000000000002</v>
      </c>
      <c r="C67" s="47">
        <v>1.96</v>
      </c>
    </row>
    <row r="68" spans="1:3">
      <c r="A68" s="42">
        <v>61</v>
      </c>
      <c r="B68" s="47">
        <v>18.41</v>
      </c>
      <c r="C68" s="47">
        <v>1.94</v>
      </c>
    </row>
    <row r="69" spans="1:3">
      <c r="A69" s="42">
        <v>62</v>
      </c>
      <c r="B69" s="47">
        <v>18.420000000000002</v>
      </c>
      <c r="C69" s="47">
        <v>1.91</v>
      </c>
    </row>
    <row r="70" spans="1:3">
      <c r="A70" s="42">
        <v>63</v>
      </c>
      <c r="B70" s="47">
        <v>18.43</v>
      </c>
      <c r="C70" s="47">
        <v>1.89</v>
      </c>
    </row>
    <row r="71" spans="1:3">
      <c r="A71" s="42">
        <v>64</v>
      </c>
      <c r="B71" s="47">
        <v>18.440000000000001</v>
      </c>
      <c r="C71" s="47">
        <v>1.87</v>
      </c>
    </row>
    <row r="72" spans="1:3">
      <c r="A72" s="42">
        <v>65</v>
      </c>
      <c r="B72" s="47">
        <v>18.46</v>
      </c>
      <c r="C72" s="47">
        <v>1.84</v>
      </c>
    </row>
  </sheetData>
  <sheetProtection algorithmName="SHA-512" hashValue="5Jmw92iWOoQ3dLbeF3DbfEoU1oJiFMmsW74aH02PowTExktXMIOuGT/kCMFmDwXf4OnysD3apjWNxxM70Hr3IQ==" saltValue="RHx/+J1lZrE+1rfc5+rBBw==" spinCount="100000" sheet="1" objects="1" scenarios="1"/>
  <conditionalFormatting sqref="A6:A21">
    <cfRule type="expression" dxfId="1103" priority="5" stopIfTrue="1">
      <formula>MOD(ROW(),2)=0</formula>
    </cfRule>
    <cfRule type="expression" dxfId="1102" priority="6" stopIfTrue="1">
      <formula>MOD(ROW(),2)&lt;&gt;0</formula>
    </cfRule>
  </conditionalFormatting>
  <conditionalFormatting sqref="B6:C21">
    <cfRule type="expression" dxfId="1101" priority="7" stopIfTrue="1">
      <formula>MOD(ROW(),2)=0</formula>
    </cfRule>
    <cfRule type="expression" dxfId="1100" priority="8" stopIfTrue="1">
      <formula>MOD(ROW(),2)&lt;&gt;0</formula>
    </cfRule>
  </conditionalFormatting>
  <conditionalFormatting sqref="A26:A72">
    <cfRule type="expression" dxfId="1099" priority="1" stopIfTrue="1">
      <formula>MOD(ROW(),2)=0</formula>
    </cfRule>
    <cfRule type="expression" dxfId="1098" priority="2" stopIfTrue="1">
      <formula>MOD(ROW(),2)&lt;&gt;0</formula>
    </cfRule>
  </conditionalFormatting>
  <conditionalFormatting sqref="B26:C72">
    <cfRule type="expression" dxfId="1097" priority="3" stopIfTrue="1">
      <formula>MOD(ROW(),2)=0</formula>
    </cfRule>
    <cfRule type="expression" dxfId="1096" priority="4" stopIfTrue="1">
      <formula>MOD(ROW(),2)&lt;&gt;0</formula>
    </cfRule>
  </conditionalFormatting>
  <pageMargins left="0.7" right="0.7" top="0.75" bottom="0.75" header="0.3" footer="0.3"/>
  <tableParts count="1">
    <tablePart r:id="rId1"/>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E283B-E17D-4F62-BD44-6F0DDBB6C2C4}">
  <sheetPr codeName="Sheet34"/>
  <dimension ref="A1:C72"/>
  <sheetViews>
    <sheetView showGridLines="0" workbookViewId="0">
      <selection activeCell="A6" sqref="A6"/>
    </sheetView>
  </sheetViews>
  <sheetFormatPr defaultRowHeight="12.6"/>
  <cols>
    <col min="1" max="1" width="31.5703125" customWidth="1"/>
    <col min="2" max="3" width="22.5703125" customWidth="1"/>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TV In (non-club) - x-228</v>
      </c>
    </row>
    <row r="6" spans="1:3">
      <c r="A6" s="61" t="s">
        <v>552</v>
      </c>
      <c r="B6" s="62" t="s">
        <v>553</v>
      </c>
      <c r="C6" s="62"/>
    </row>
    <row r="7" spans="1:3">
      <c r="A7" s="61" t="s">
        <v>554</v>
      </c>
      <c r="B7" s="62" t="s">
        <v>162</v>
      </c>
      <c r="C7" s="62"/>
    </row>
    <row r="8" spans="1:3">
      <c r="A8" s="61" t="s">
        <v>149</v>
      </c>
      <c r="B8" s="62" t="s">
        <v>163</v>
      </c>
      <c r="C8" s="62"/>
    </row>
    <row r="9" spans="1:3">
      <c r="A9" s="61" t="s">
        <v>150</v>
      </c>
      <c r="B9" s="62" t="s">
        <v>245</v>
      </c>
      <c r="C9" s="62"/>
    </row>
    <row r="10" spans="1:3" ht="37.5">
      <c r="A10" s="61" t="s">
        <v>6</v>
      </c>
      <c r="B10" s="62" t="s">
        <v>255</v>
      </c>
      <c r="C10" s="62"/>
    </row>
    <row r="11" spans="1:3">
      <c r="A11" s="61" t="s">
        <v>151</v>
      </c>
      <c r="B11" s="62" t="s">
        <v>180</v>
      </c>
      <c r="C11" s="62"/>
    </row>
    <row r="12" spans="1:3">
      <c r="A12" s="61" t="s">
        <v>152</v>
      </c>
      <c r="B12" s="62" t="s">
        <v>175</v>
      </c>
      <c r="C12" s="62"/>
    </row>
    <row r="13" spans="1:3">
      <c r="A13" s="61" t="s">
        <v>555</v>
      </c>
      <c r="B13" s="62">
        <v>0</v>
      </c>
      <c r="C13" s="62"/>
    </row>
    <row r="14" spans="1:3">
      <c r="A14" s="61" t="s">
        <v>154</v>
      </c>
      <c r="B14" s="62">
        <v>228</v>
      </c>
      <c r="C14" s="62"/>
    </row>
    <row r="15" spans="1:3">
      <c r="A15" s="61" t="s">
        <v>556</v>
      </c>
      <c r="B15" s="62" t="s">
        <v>256</v>
      </c>
      <c r="C15" s="62"/>
    </row>
    <row r="16" spans="1:3">
      <c r="A16" s="61" t="s">
        <v>156</v>
      </c>
      <c r="B16" s="62" t="s">
        <v>257</v>
      </c>
      <c r="C16" s="62"/>
    </row>
    <row r="17" spans="1:3">
      <c r="A17" s="63" t="s">
        <v>557</v>
      </c>
      <c r="B17" s="62"/>
      <c r="C17" s="62"/>
    </row>
    <row r="18" spans="1:3">
      <c r="A18" s="61" t="s">
        <v>158</v>
      </c>
      <c r="B18" s="64">
        <v>45107</v>
      </c>
      <c r="C18" s="64"/>
    </row>
    <row r="19" spans="1:3">
      <c r="A19" s="61" t="s">
        <v>159</v>
      </c>
      <c r="B19" s="64">
        <v>45014</v>
      </c>
      <c r="C19" s="64"/>
    </row>
    <row r="20" spans="1:3">
      <c r="A20" s="61" t="s">
        <v>160</v>
      </c>
      <c r="B20" s="62" t="s">
        <v>170</v>
      </c>
      <c r="C20" s="62"/>
    </row>
    <row r="21" spans="1:3">
      <c r="A21" s="61" t="s">
        <v>558</v>
      </c>
      <c r="B21" s="62" t="s">
        <v>83</v>
      </c>
      <c r="C21" s="62"/>
    </row>
    <row r="23" spans="1:3">
      <c r="A23" s="23" t="str">
        <f>HYPERLINK("#'Factor List'!A1", "Back to Factor List")</f>
        <v>Back to Factor List</v>
      </c>
      <c r="B23" s="23" t="str">
        <f>HYPERLINK("#'Assumptions'!A1", "Assumptions")</f>
        <v>Assumptions</v>
      </c>
    </row>
    <row r="26" spans="1:3" ht="26.1">
      <c r="A26" s="46" t="s">
        <v>559</v>
      </c>
      <c r="B26" s="46" t="s">
        <v>563</v>
      </c>
      <c r="C26" s="46" t="s">
        <v>565</v>
      </c>
    </row>
    <row r="27" spans="1:3">
      <c r="A27" s="42">
        <v>20</v>
      </c>
      <c r="B27" s="47">
        <v>19.23</v>
      </c>
      <c r="C27" s="47">
        <v>2.1800000000000002</v>
      </c>
    </row>
    <row r="28" spans="1:3">
      <c r="A28" s="42">
        <v>21</v>
      </c>
      <c r="B28" s="47">
        <v>19.21</v>
      </c>
      <c r="C28" s="47">
        <v>2.1800000000000002</v>
      </c>
    </row>
    <row r="29" spans="1:3">
      <c r="A29" s="42">
        <v>22</v>
      </c>
      <c r="B29" s="47">
        <v>19.190000000000001</v>
      </c>
      <c r="C29" s="47">
        <v>2.19</v>
      </c>
    </row>
    <row r="30" spans="1:3">
      <c r="A30" s="42">
        <v>23</v>
      </c>
      <c r="B30" s="47">
        <v>19.170000000000002</v>
      </c>
      <c r="C30" s="47">
        <v>2.19</v>
      </c>
    </row>
    <row r="31" spans="1:3">
      <c r="A31" s="42">
        <v>24</v>
      </c>
      <c r="B31" s="47">
        <v>19.149999999999999</v>
      </c>
      <c r="C31" s="47">
        <v>2.19</v>
      </c>
    </row>
    <row r="32" spans="1:3">
      <c r="A32" s="42">
        <v>25</v>
      </c>
      <c r="B32" s="47">
        <v>19.13</v>
      </c>
      <c r="C32" s="47">
        <v>2.19</v>
      </c>
    </row>
    <row r="33" spans="1:3">
      <c r="A33" s="42">
        <v>26</v>
      </c>
      <c r="B33" s="47">
        <v>19.11</v>
      </c>
      <c r="C33" s="47">
        <v>2.19</v>
      </c>
    </row>
    <row r="34" spans="1:3">
      <c r="A34" s="42">
        <v>27</v>
      </c>
      <c r="B34" s="47">
        <v>19.100000000000001</v>
      </c>
      <c r="C34" s="47">
        <v>2.19</v>
      </c>
    </row>
    <row r="35" spans="1:3">
      <c r="A35" s="42">
        <v>28</v>
      </c>
      <c r="B35" s="47">
        <v>19.079999999999998</v>
      </c>
      <c r="C35" s="47">
        <v>2.19</v>
      </c>
    </row>
    <row r="36" spans="1:3">
      <c r="A36" s="42">
        <v>29</v>
      </c>
      <c r="B36" s="47">
        <v>19.059999999999999</v>
      </c>
      <c r="C36" s="47">
        <v>2.19</v>
      </c>
    </row>
    <row r="37" spans="1:3">
      <c r="A37" s="42">
        <v>30</v>
      </c>
      <c r="B37" s="47">
        <v>19.04</v>
      </c>
      <c r="C37" s="47">
        <v>2.19</v>
      </c>
    </row>
    <row r="38" spans="1:3">
      <c r="A38" s="42">
        <v>31</v>
      </c>
      <c r="B38" s="47">
        <v>19.02</v>
      </c>
      <c r="C38" s="47">
        <v>2.19</v>
      </c>
    </row>
    <row r="39" spans="1:3">
      <c r="A39" s="42">
        <v>32</v>
      </c>
      <c r="B39" s="47">
        <v>19</v>
      </c>
      <c r="C39" s="47">
        <v>2.19</v>
      </c>
    </row>
    <row r="40" spans="1:3">
      <c r="A40" s="42">
        <v>33</v>
      </c>
      <c r="B40" s="47">
        <v>18.98</v>
      </c>
      <c r="C40" s="47">
        <v>2.19</v>
      </c>
    </row>
    <row r="41" spans="1:3">
      <c r="A41" s="42">
        <v>34</v>
      </c>
      <c r="B41" s="47">
        <v>18.95</v>
      </c>
      <c r="C41" s="47">
        <v>2.19</v>
      </c>
    </row>
    <row r="42" spans="1:3">
      <c r="A42" s="42">
        <v>35</v>
      </c>
      <c r="B42" s="47">
        <v>18.93</v>
      </c>
      <c r="C42" s="47">
        <v>2.19</v>
      </c>
    </row>
    <row r="43" spans="1:3">
      <c r="A43" s="42">
        <v>36</v>
      </c>
      <c r="B43" s="47">
        <v>18.91</v>
      </c>
      <c r="C43" s="47">
        <v>2.19</v>
      </c>
    </row>
    <row r="44" spans="1:3">
      <c r="A44" s="42">
        <v>37</v>
      </c>
      <c r="B44" s="47">
        <v>18.89</v>
      </c>
      <c r="C44" s="47">
        <v>2.1800000000000002</v>
      </c>
    </row>
    <row r="45" spans="1:3">
      <c r="A45" s="42">
        <v>38</v>
      </c>
      <c r="B45" s="47">
        <v>18.87</v>
      </c>
      <c r="C45" s="47">
        <v>2.1800000000000002</v>
      </c>
    </row>
    <row r="46" spans="1:3">
      <c r="A46" s="42">
        <v>39</v>
      </c>
      <c r="B46" s="47">
        <v>18.850000000000001</v>
      </c>
      <c r="C46" s="47">
        <v>2.1800000000000002</v>
      </c>
    </row>
    <row r="47" spans="1:3">
      <c r="A47" s="42">
        <v>40</v>
      </c>
      <c r="B47" s="47">
        <v>18.829999999999998</v>
      </c>
      <c r="C47" s="47">
        <v>2.17</v>
      </c>
    </row>
    <row r="48" spans="1:3">
      <c r="A48" s="42">
        <v>41</v>
      </c>
      <c r="B48" s="47">
        <v>18.809999999999999</v>
      </c>
      <c r="C48" s="47">
        <v>2.17</v>
      </c>
    </row>
    <row r="49" spans="1:3">
      <c r="A49" s="42">
        <v>42</v>
      </c>
      <c r="B49" s="47">
        <v>18.79</v>
      </c>
      <c r="C49" s="47">
        <v>2.17</v>
      </c>
    </row>
    <row r="50" spans="1:3">
      <c r="A50" s="42">
        <v>43</v>
      </c>
      <c r="B50" s="47">
        <v>18.77</v>
      </c>
      <c r="C50" s="47">
        <v>2.16</v>
      </c>
    </row>
    <row r="51" spans="1:3">
      <c r="A51" s="42">
        <v>44</v>
      </c>
      <c r="B51" s="47">
        <v>18.75</v>
      </c>
      <c r="C51" s="47">
        <v>2.15</v>
      </c>
    </row>
    <row r="52" spans="1:3">
      <c r="A52" s="42">
        <v>45</v>
      </c>
      <c r="B52" s="47">
        <v>18.73</v>
      </c>
      <c r="C52" s="47">
        <v>2.15</v>
      </c>
    </row>
    <row r="53" spans="1:3">
      <c r="A53" s="42">
        <v>46</v>
      </c>
      <c r="B53" s="47">
        <v>18.7</v>
      </c>
      <c r="C53" s="47">
        <v>2.14</v>
      </c>
    </row>
    <row r="54" spans="1:3">
      <c r="A54" s="42">
        <v>47</v>
      </c>
      <c r="B54" s="47">
        <v>18.68</v>
      </c>
      <c r="C54" s="47">
        <v>2.13</v>
      </c>
    </row>
    <row r="55" spans="1:3">
      <c r="A55" s="42">
        <v>48</v>
      </c>
      <c r="B55" s="47">
        <v>18.66</v>
      </c>
      <c r="C55" s="47">
        <v>2.13</v>
      </c>
    </row>
    <row r="56" spans="1:3">
      <c r="A56" s="42">
        <v>49</v>
      </c>
      <c r="B56" s="47">
        <v>18.64</v>
      </c>
      <c r="C56" s="47">
        <v>2.12</v>
      </c>
    </row>
    <row r="57" spans="1:3">
      <c r="A57" s="42">
        <v>50</v>
      </c>
      <c r="B57" s="47">
        <v>18.61</v>
      </c>
      <c r="C57" s="47">
        <v>2.11</v>
      </c>
    </row>
    <row r="58" spans="1:3">
      <c r="A58" s="42">
        <v>51</v>
      </c>
      <c r="B58" s="47">
        <v>18.59</v>
      </c>
      <c r="C58" s="47">
        <v>2.1</v>
      </c>
    </row>
    <row r="59" spans="1:3">
      <c r="A59" s="42">
        <v>52</v>
      </c>
      <c r="B59" s="47">
        <v>18.559999999999999</v>
      </c>
      <c r="C59" s="47">
        <v>2.09</v>
      </c>
    </row>
    <row r="60" spans="1:3">
      <c r="A60" s="42">
        <v>53</v>
      </c>
      <c r="B60" s="47">
        <v>18.54</v>
      </c>
      <c r="C60" s="47">
        <v>2.0699999999999998</v>
      </c>
    </row>
    <row r="61" spans="1:3">
      <c r="A61" s="42">
        <v>54</v>
      </c>
      <c r="B61" s="47">
        <v>18.510000000000002</v>
      </c>
      <c r="C61" s="47">
        <v>2.06</v>
      </c>
    </row>
    <row r="62" spans="1:3">
      <c r="A62" s="42">
        <v>55</v>
      </c>
      <c r="B62" s="47">
        <v>18.489999999999998</v>
      </c>
      <c r="C62" s="47">
        <v>2.0499999999999998</v>
      </c>
    </row>
    <row r="63" spans="1:3">
      <c r="A63" s="42">
        <v>56</v>
      </c>
      <c r="B63" s="47">
        <v>18.47</v>
      </c>
      <c r="C63" s="47">
        <v>2.0299999999999998</v>
      </c>
    </row>
    <row r="64" spans="1:3">
      <c r="A64" s="42">
        <v>57</v>
      </c>
      <c r="B64" s="47">
        <v>18.45</v>
      </c>
      <c r="C64" s="47">
        <v>2.0099999999999998</v>
      </c>
    </row>
    <row r="65" spans="1:3">
      <c r="A65" s="42">
        <v>58</v>
      </c>
      <c r="B65" s="47">
        <v>18.440000000000001</v>
      </c>
      <c r="C65" s="47">
        <v>2</v>
      </c>
    </row>
    <row r="66" spans="1:3">
      <c r="A66" s="42">
        <v>59</v>
      </c>
      <c r="B66" s="47">
        <v>18.43</v>
      </c>
      <c r="C66" s="47">
        <v>1.98</v>
      </c>
    </row>
    <row r="67" spans="1:3">
      <c r="A67" s="42">
        <v>60</v>
      </c>
      <c r="B67" s="47">
        <v>18.420000000000002</v>
      </c>
      <c r="C67" s="47">
        <v>1.96</v>
      </c>
    </row>
    <row r="68" spans="1:3">
      <c r="A68" s="42">
        <v>61</v>
      </c>
      <c r="B68" s="47">
        <v>18.41</v>
      </c>
      <c r="C68" s="47">
        <v>1.94</v>
      </c>
    </row>
    <row r="69" spans="1:3">
      <c r="A69" s="42">
        <v>62</v>
      </c>
      <c r="B69" s="47">
        <v>18.420000000000002</v>
      </c>
      <c r="C69" s="47">
        <v>1.91</v>
      </c>
    </row>
    <row r="70" spans="1:3">
      <c r="A70" s="42">
        <v>63</v>
      </c>
      <c r="B70" s="47">
        <v>18.43</v>
      </c>
      <c r="C70" s="47">
        <v>1.89</v>
      </c>
    </row>
    <row r="71" spans="1:3">
      <c r="A71" s="42">
        <v>64</v>
      </c>
      <c r="B71" s="47">
        <v>18.440000000000001</v>
      </c>
      <c r="C71" s="47">
        <v>1.87</v>
      </c>
    </row>
    <row r="72" spans="1:3">
      <c r="A72" s="42">
        <v>65</v>
      </c>
      <c r="B72" s="47">
        <v>18.46</v>
      </c>
      <c r="C72" s="47">
        <v>1.84</v>
      </c>
    </row>
  </sheetData>
  <sheetProtection algorithmName="SHA-512" hashValue="qLnrVLzWgYAivRFgqKJFPh+Qkvb1lrP07CtR6hNnoU/Zl2RJAPjotv7l9Ieqfij3xN7ZGV6DgnaC8CTev6Q7HA==" saltValue="Qt7ilw6BAloVpIu6eL0EDA==" spinCount="100000" sheet="1" objects="1" scenarios="1"/>
  <conditionalFormatting sqref="A6:A21">
    <cfRule type="expression" dxfId="1091" priority="5" stopIfTrue="1">
      <formula>MOD(ROW(),2)=0</formula>
    </cfRule>
    <cfRule type="expression" dxfId="1090" priority="6" stopIfTrue="1">
      <formula>MOD(ROW(),2)&lt;&gt;0</formula>
    </cfRule>
  </conditionalFormatting>
  <conditionalFormatting sqref="B6:C21">
    <cfRule type="expression" dxfId="1089" priority="7" stopIfTrue="1">
      <formula>MOD(ROW(),2)=0</formula>
    </cfRule>
    <cfRule type="expression" dxfId="1088" priority="8" stopIfTrue="1">
      <formula>MOD(ROW(),2)&lt;&gt;0</formula>
    </cfRule>
  </conditionalFormatting>
  <conditionalFormatting sqref="A26:A72">
    <cfRule type="expression" dxfId="1087" priority="1" stopIfTrue="1">
      <formula>MOD(ROW(),2)=0</formula>
    </cfRule>
    <cfRule type="expression" dxfId="1086" priority="2" stopIfTrue="1">
      <formula>MOD(ROW(),2)&lt;&gt;0</formula>
    </cfRule>
  </conditionalFormatting>
  <conditionalFormatting sqref="B26:C72">
    <cfRule type="expression" dxfId="1085" priority="3" stopIfTrue="1">
      <formula>MOD(ROW(),2)=0</formula>
    </cfRule>
    <cfRule type="expression" dxfId="1084" priority="4" stopIfTrue="1">
      <formula>MOD(ROW(),2)&lt;&gt;0</formula>
    </cfRule>
  </conditionalFormatting>
  <pageMargins left="0.7" right="0.7" top="0.75" bottom="0.75" header="0.3" footer="0.3"/>
  <tableParts count="1">
    <tablePart r:id="rId1"/>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E6576-3511-4DF1-8F45-C9961F829B19}">
  <sheetPr codeName="Sheet35"/>
  <dimension ref="A1:C73"/>
  <sheetViews>
    <sheetView showGridLines="0" workbookViewId="0">
      <selection activeCell="A6" sqref="A6"/>
    </sheetView>
  </sheetViews>
  <sheetFormatPr defaultRowHeight="12.6"/>
  <cols>
    <col min="1" max="1" width="31.5703125" customWidth="1"/>
    <col min="2" max="3" width="22.5703125" customWidth="1"/>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TV In (non-club) - x-229</v>
      </c>
    </row>
    <row r="6" spans="1:3">
      <c r="A6" s="61" t="s">
        <v>552</v>
      </c>
      <c r="B6" s="62" t="s">
        <v>553</v>
      </c>
      <c r="C6" s="62"/>
    </row>
    <row r="7" spans="1:3">
      <c r="A7" s="61" t="s">
        <v>554</v>
      </c>
      <c r="B7" s="62" t="s">
        <v>162</v>
      </c>
      <c r="C7" s="62"/>
    </row>
    <row r="8" spans="1:3">
      <c r="A8" s="61" t="s">
        <v>149</v>
      </c>
      <c r="B8" s="62" t="s">
        <v>163</v>
      </c>
      <c r="C8" s="62"/>
    </row>
    <row r="9" spans="1:3">
      <c r="A9" s="61" t="s">
        <v>150</v>
      </c>
      <c r="B9" s="62" t="s">
        <v>245</v>
      </c>
      <c r="C9" s="62"/>
    </row>
    <row r="10" spans="1:3" ht="24.95">
      <c r="A10" s="61" t="s">
        <v>6</v>
      </c>
      <c r="B10" s="62" t="s">
        <v>258</v>
      </c>
      <c r="C10" s="62"/>
    </row>
    <row r="11" spans="1:3">
      <c r="A11" s="61" t="s">
        <v>151</v>
      </c>
      <c r="B11" s="62" t="s">
        <v>174</v>
      </c>
      <c r="C11" s="62"/>
    </row>
    <row r="12" spans="1:3">
      <c r="A12" s="61" t="s">
        <v>152</v>
      </c>
      <c r="B12" s="62" t="s">
        <v>175</v>
      </c>
      <c r="C12" s="62"/>
    </row>
    <row r="13" spans="1:3">
      <c r="A13" s="61" t="s">
        <v>555</v>
      </c>
      <c r="B13" s="62">
        <v>0</v>
      </c>
      <c r="C13" s="62"/>
    </row>
    <row r="14" spans="1:3">
      <c r="A14" s="61" t="s">
        <v>154</v>
      </c>
      <c r="B14" s="62">
        <v>229</v>
      </c>
      <c r="C14" s="62"/>
    </row>
    <row r="15" spans="1:3">
      <c r="A15" s="61" t="s">
        <v>556</v>
      </c>
      <c r="B15" s="62" t="s">
        <v>259</v>
      </c>
      <c r="C15" s="62"/>
    </row>
    <row r="16" spans="1:3">
      <c r="A16" s="61" t="s">
        <v>156</v>
      </c>
      <c r="B16" s="62" t="s">
        <v>260</v>
      </c>
      <c r="C16" s="62"/>
    </row>
    <row r="17" spans="1:3">
      <c r="A17" s="63" t="s">
        <v>557</v>
      </c>
      <c r="B17" s="62"/>
      <c r="C17" s="62"/>
    </row>
    <row r="18" spans="1:3">
      <c r="A18" s="61" t="s">
        <v>158</v>
      </c>
      <c r="B18" s="64">
        <v>45107</v>
      </c>
      <c r="C18" s="64"/>
    </row>
    <row r="19" spans="1:3">
      <c r="A19" s="61" t="s">
        <v>159</v>
      </c>
      <c r="B19" s="64">
        <v>45014</v>
      </c>
      <c r="C19" s="64"/>
    </row>
    <row r="20" spans="1:3">
      <c r="A20" s="61" t="s">
        <v>160</v>
      </c>
      <c r="B20" s="62" t="s">
        <v>170</v>
      </c>
      <c r="C20" s="62"/>
    </row>
    <row r="21" spans="1:3">
      <c r="A21" s="61" t="s">
        <v>558</v>
      </c>
      <c r="B21" s="62" t="s">
        <v>83</v>
      </c>
      <c r="C21" s="62"/>
    </row>
    <row r="23" spans="1:3">
      <c r="A23" s="23" t="str">
        <f>HYPERLINK("#'Factor List'!A1", "Back to Factor List")</f>
        <v>Back to Factor List</v>
      </c>
      <c r="B23" s="23" t="str">
        <f>HYPERLINK("#'Assumptions'!A1", "Assumptions")</f>
        <v>Assumptions</v>
      </c>
    </row>
    <row r="26" spans="1:3" ht="26.1">
      <c r="A26" s="46" t="s">
        <v>559</v>
      </c>
      <c r="B26" s="46" t="s">
        <v>563</v>
      </c>
      <c r="C26" s="46" t="s">
        <v>565</v>
      </c>
    </row>
    <row r="27" spans="1:3">
      <c r="A27" s="42">
        <v>20</v>
      </c>
      <c r="B27" s="47">
        <v>18.66</v>
      </c>
      <c r="C27" s="47">
        <v>2.21</v>
      </c>
    </row>
    <row r="28" spans="1:3">
      <c r="A28" s="42">
        <v>21</v>
      </c>
      <c r="B28" s="47">
        <v>18.649999999999999</v>
      </c>
      <c r="C28" s="47">
        <v>2.2200000000000002</v>
      </c>
    </row>
    <row r="29" spans="1:3">
      <c r="A29" s="42">
        <v>22</v>
      </c>
      <c r="B29" s="47">
        <v>18.63</v>
      </c>
      <c r="C29" s="47">
        <v>2.2200000000000002</v>
      </c>
    </row>
    <row r="30" spans="1:3">
      <c r="A30" s="42">
        <v>23</v>
      </c>
      <c r="B30" s="47">
        <v>18.61</v>
      </c>
      <c r="C30" s="47">
        <v>2.2200000000000002</v>
      </c>
    </row>
    <row r="31" spans="1:3">
      <c r="A31" s="42">
        <v>24</v>
      </c>
      <c r="B31" s="47">
        <v>18.59</v>
      </c>
      <c r="C31" s="47">
        <v>2.2200000000000002</v>
      </c>
    </row>
    <row r="32" spans="1:3">
      <c r="A32" s="42">
        <v>25</v>
      </c>
      <c r="B32" s="47">
        <v>18.57</v>
      </c>
      <c r="C32" s="47">
        <v>2.2200000000000002</v>
      </c>
    </row>
    <row r="33" spans="1:3">
      <c r="A33" s="42">
        <v>26</v>
      </c>
      <c r="B33" s="47">
        <v>18.55</v>
      </c>
      <c r="C33" s="47">
        <v>2.2200000000000002</v>
      </c>
    </row>
    <row r="34" spans="1:3">
      <c r="A34" s="42">
        <v>27</v>
      </c>
      <c r="B34" s="47">
        <v>18.53</v>
      </c>
      <c r="C34" s="47">
        <v>2.2200000000000002</v>
      </c>
    </row>
    <row r="35" spans="1:3">
      <c r="A35" s="42">
        <v>28</v>
      </c>
      <c r="B35" s="47">
        <v>18.510000000000002</v>
      </c>
      <c r="C35" s="47">
        <v>2.2200000000000002</v>
      </c>
    </row>
    <row r="36" spans="1:3">
      <c r="A36" s="42">
        <v>29</v>
      </c>
      <c r="B36" s="47">
        <v>18.489999999999998</v>
      </c>
      <c r="C36" s="47">
        <v>2.2200000000000002</v>
      </c>
    </row>
    <row r="37" spans="1:3">
      <c r="A37" s="42">
        <v>30</v>
      </c>
      <c r="B37" s="47">
        <v>18.47</v>
      </c>
      <c r="C37" s="47">
        <v>2.2200000000000002</v>
      </c>
    </row>
    <row r="38" spans="1:3">
      <c r="A38" s="42">
        <v>31</v>
      </c>
      <c r="B38" s="47">
        <v>18.45</v>
      </c>
      <c r="C38" s="47">
        <v>2.2200000000000002</v>
      </c>
    </row>
    <row r="39" spans="1:3">
      <c r="A39" s="42">
        <v>32</v>
      </c>
      <c r="B39" s="47">
        <v>18.420000000000002</v>
      </c>
      <c r="C39" s="47">
        <v>2.2200000000000002</v>
      </c>
    </row>
    <row r="40" spans="1:3">
      <c r="A40" s="42">
        <v>33</v>
      </c>
      <c r="B40" s="47">
        <v>18.399999999999999</v>
      </c>
      <c r="C40" s="47">
        <v>2.2200000000000002</v>
      </c>
    </row>
    <row r="41" spans="1:3">
      <c r="A41" s="42">
        <v>34</v>
      </c>
      <c r="B41" s="47">
        <v>18.38</v>
      </c>
      <c r="C41" s="47">
        <v>2.2200000000000002</v>
      </c>
    </row>
    <row r="42" spans="1:3">
      <c r="A42" s="42">
        <v>35</v>
      </c>
      <c r="B42" s="47">
        <v>18.36</v>
      </c>
      <c r="C42" s="47">
        <v>2.2200000000000002</v>
      </c>
    </row>
    <row r="43" spans="1:3">
      <c r="A43" s="42">
        <v>36</v>
      </c>
      <c r="B43" s="47">
        <v>18.34</v>
      </c>
      <c r="C43" s="47">
        <v>2.21</v>
      </c>
    </row>
    <row r="44" spans="1:3">
      <c r="A44" s="42">
        <v>37</v>
      </c>
      <c r="B44" s="47">
        <v>18.32</v>
      </c>
      <c r="C44" s="47">
        <v>2.21</v>
      </c>
    </row>
    <row r="45" spans="1:3">
      <c r="A45" s="42">
        <v>38</v>
      </c>
      <c r="B45" s="47">
        <v>18.3</v>
      </c>
      <c r="C45" s="47">
        <v>2.21</v>
      </c>
    </row>
    <row r="46" spans="1:3">
      <c r="A46" s="42">
        <v>39</v>
      </c>
      <c r="B46" s="47">
        <v>18.28</v>
      </c>
      <c r="C46" s="47">
        <v>2.2000000000000002</v>
      </c>
    </row>
    <row r="47" spans="1:3">
      <c r="A47" s="42">
        <v>40</v>
      </c>
      <c r="B47" s="47">
        <v>18.25</v>
      </c>
      <c r="C47" s="47">
        <v>2.2000000000000002</v>
      </c>
    </row>
    <row r="48" spans="1:3">
      <c r="A48" s="42">
        <v>41</v>
      </c>
      <c r="B48" s="47">
        <v>18.23</v>
      </c>
      <c r="C48" s="47">
        <v>2.2000000000000002</v>
      </c>
    </row>
    <row r="49" spans="1:3">
      <c r="A49" s="42">
        <v>42</v>
      </c>
      <c r="B49" s="47">
        <v>18.21</v>
      </c>
      <c r="C49" s="47">
        <v>2.19</v>
      </c>
    </row>
    <row r="50" spans="1:3">
      <c r="A50" s="42">
        <v>43</v>
      </c>
      <c r="B50" s="47">
        <v>18.190000000000001</v>
      </c>
      <c r="C50" s="47">
        <v>2.19</v>
      </c>
    </row>
    <row r="51" spans="1:3">
      <c r="A51" s="42">
        <v>44</v>
      </c>
      <c r="B51" s="47">
        <v>18.170000000000002</v>
      </c>
      <c r="C51" s="47">
        <v>2.1800000000000002</v>
      </c>
    </row>
    <row r="52" spans="1:3">
      <c r="A52" s="42">
        <v>45</v>
      </c>
      <c r="B52" s="47">
        <v>18.14</v>
      </c>
      <c r="C52" s="47">
        <v>2.1800000000000002</v>
      </c>
    </row>
    <row r="53" spans="1:3">
      <c r="A53" s="42">
        <v>46</v>
      </c>
      <c r="B53" s="47">
        <v>18.12</v>
      </c>
      <c r="C53" s="47">
        <v>2.17</v>
      </c>
    </row>
    <row r="54" spans="1:3">
      <c r="A54" s="42">
        <v>47</v>
      </c>
      <c r="B54" s="47">
        <v>18.100000000000001</v>
      </c>
      <c r="C54" s="47">
        <v>2.16</v>
      </c>
    </row>
    <row r="55" spans="1:3">
      <c r="A55" s="42">
        <v>48</v>
      </c>
      <c r="B55" s="47">
        <v>18.07</v>
      </c>
      <c r="C55" s="47">
        <v>2.15</v>
      </c>
    </row>
    <row r="56" spans="1:3">
      <c r="A56" s="42">
        <v>49</v>
      </c>
      <c r="B56" s="47">
        <v>18.04</v>
      </c>
      <c r="C56" s="47">
        <v>2.14</v>
      </c>
    </row>
    <row r="57" spans="1:3">
      <c r="A57" s="42">
        <v>50</v>
      </c>
      <c r="B57" s="47">
        <v>18.02</v>
      </c>
      <c r="C57" s="47">
        <v>2.13</v>
      </c>
    </row>
    <row r="58" spans="1:3">
      <c r="A58" s="42">
        <v>51</v>
      </c>
      <c r="B58" s="47">
        <v>17.989999999999998</v>
      </c>
      <c r="C58" s="47">
        <v>2.12</v>
      </c>
    </row>
    <row r="59" spans="1:3">
      <c r="A59" s="42">
        <v>52</v>
      </c>
      <c r="B59" s="47">
        <v>17.96</v>
      </c>
      <c r="C59" s="47">
        <v>2.11</v>
      </c>
    </row>
    <row r="60" spans="1:3">
      <c r="A60" s="42">
        <v>53</v>
      </c>
      <c r="B60" s="47">
        <v>17.940000000000001</v>
      </c>
      <c r="C60" s="47">
        <v>2.1</v>
      </c>
    </row>
    <row r="61" spans="1:3">
      <c r="A61" s="42">
        <v>54</v>
      </c>
      <c r="B61" s="47">
        <v>17.91</v>
      </c>
      <c r="C61" s="47">
        <v>2.09</v>
      </c>
    </row>
    <row r="62" spans="1:3">
      <c r="A62" s="42">
        <v>55</v>
      </c>
      <c r="B62" s="47">
        <v>17.88</v>
      </c>
      <c r="C62" s="47">
        <v>2.0699999999999998</v>
      </c>
    </row>
    <row r="63" spans="1:3">
      <c r="A63" s="42">
        <v>56</v>
      </c>
      <c r="B63" s="47">
        <v>17.86</v>
      </c>
      <c r="C63" s="47">
        <v>2.06</v>
      </c>
    </row>
    <row r="64" spans="1:3">
      <c r="A64" s="42">
        <v>57</v>
      </c>
      <c r="B64" s="47">
        <v>17.84</v>
      </c>
      <c r="C64" s="47">
        <v>2.04</v>
      </c>
    </row>
    <row r="65" spans="1:3">
      <c r="A65" s="42">
        <v>58</v>
      </c>
      <c r="B65" s="47">
        <v>17.82</v>
      </c>
      <c r="C65" s="47">
        <v>2.02</v>
      </c>
    </row>
    <row r="66" spans="1:3">
      <c r="A66" s="42">
        <v>59</v>
      </c>
      <c r="B66" s="47">
        <v>17.8</v>
      </c>
      <c r="C66" s="47">
        <v>2</v>
      </c>
    </row>
    <row r="67" spans="1:3">
      <c r="A67" s="42">
        <v>60</v>
      </c>
      <c r="B67" s="47">
        <v>17.79</v>
      </c>
      <c r="C67" s="47">
        <v>1.98</v>
      </c>
    </row>
    <row r="68" spans="1:3">
      <c r="A68" s="42">
        <v>61</v>
      </c>
      <c r="B68" s="47">
        <v>17.78</v>
      </c>
      <c r="C68" s="47">
        <v>1.96</v>
      </c>
    </row>
    <row r="69" spans="1:3">
      <c r="A69" s="42">
        <v>62</v>
      </c>
      <c r="B69" s="47">
        <v>17.77</v>
      </c>
      <c r="C69" s="47">
        <v>1.94</v>
      </c>
    </row>
    <row r="70" spans="1:3">
      <c r="A70" s="42">
        <v>63</v>
      </c>
      <c r="B70" s="47">
        <v>17.78</v>
      </c>
      <c r="C70" s="47">
        <v>1.92</v>
      </c>
    </row>
    <row r="71" spans="1:3">
      <c r="A71" s="42">
        <v>64</v>
      </c>
      <c r="B71" s="47">
        <v>17.79</v>
      </c>
      <c r="C71" s="47">
        <v>1.89</v>
      </c>
    </row>
    <row r="72" spans="1:3">
      <c r="A72" s="42">
        <v>65</v>
      </c>
      <c r="B72" s="47">
        <v>17.8</v>
      </c>
      <c r="C72" s="47">
        <v>1.87</v>
      </c>
    </row>
    <row r="73" spans="1:3">
      <c r="A73" s="42">
        <v>66</v>
      </c>
      <c r="B73" s="47">
        <v>17.82</v>
      </c>
      <c r="C73" s="47">
        <v>1.84</v>
      </c>
    </row>
  </sheetData>
  <sheetProtection algorithmName="SHA-512" hashValue="ZyvQO/uY+3gtWvlHkQ5+fPk7shwTKXYAB/tkCulg7qqDV11MpIp/gzYAEFQ8X8adAlycs3soQj9um/Pc2JH3Yg==" saltValue="E/Yb60/5iadWPSuFgDfM1Q==" spinCount="100000" sheet="1" objects="1" scenarios="1"/>
  <conditionalFormatting sqref="A6:A21">
    <cfRule type="expression" dxfId="1079" priority="5" stopIfTrue="1">
      <formula>MOD(ROW(),2)=0</formula>
    </cfRule>
    <cfRule type="expression" dxfId="1078" priority="6" stopIfTrue="1">
      <formula>MOD(ROW(),2)&lt;&gt;0</formula>
    </cfRule>
  </conditionalFormatting>
  <conditionalFormatting sqref="B6:C21">
    <cfRule type="expression" dxfId="1077" priority="7" stopIfTrue="1">
      <formula>MOD(ROW(),2)=0</formula>
    </cfRule>
    <cfRule type="expression" dxfId="1076" priority="8" stopIfTrue="1">
      <formula>MOD(ROW(),2)&lt;&gt;0</formula>
    </cfRule>
  </conditionalFormatting>
  <conditionalFormatting sqref="A26:A73">
    <cfRule type="expression" dxfId="1075" priority="1" stopIfTrue="1">
      <formula>MOD(ROW(),2)=0</formula>
    </cfRule>
    <cfRule type="expression" dxfId="1074" priority="2" stopIfTrue="1">
      <formula>MOD(ROW(),2)&lt;&gt;0</formula>
    </cfRule>
  </conditionalFormatting>
  <conditionalFormatting sqref="B26:C73">
    <cfRule type="expression" dxfId="1073" priority="3" stopIfTrue="1">
      <formula>MOD(ROW(),2)=0</formula>
    </cfRule>
    <cfRule type="expression" dxfId="1072" priority="4" stopIfTrue="1">
      <formula>MOD(ROW(),2)&lt;&gt;0</formula>
    </cfRule>
  </conditionalFormatting>
  <pageMargins left="0.7" right="0.7" top="0.75" bottom="0.75" header="0.3" footer="0.3"/>
  <tableParts count="1">
    <tablePart r:id="rId1"/>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E3DB2-118B-4ABA-8C85-B95FE55907A7}">
  <sheetPr codeName="Sheet36"/>
  <dimension ref="A1:C73"/>
  <sheetViews>
    <sheetView showGridLines="0" workbookViewId="0">
      <selection activeCell="A6" sqref="A6"/>
    </sheetView>
  </sheetViews>
  <sheetFormatPr defaultRowHeight="12.6"/>
  <cols>
    <col min="1" max="1" width="31.5703125" customWidth="1"/>
    <col min="2" max="3" width="22.5703125" customWidth="1"/>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TV In (non-club) - x-230</v>
      </c>
    </row>
    <row r="6" spans="1:3">
      <c r="A6" s="61" t="s">
        <v>552</v>
      </c>
      <c r="B6" s="62" t="s">
        <v>553</v>
      </c>
      <c r="C6" s="62"/>
    </row>
    <row r="7" spans="1:3">
      <c r="A7" s="61" t="s">
        <v>554</v>
      </c>
      <c r="B7" s="62" t="s">
        <v>162</v>
      </c>
      <c r="C7" s="62"/>
    </row>
    <row r="8" spans="1:3">
      <c r="A8" s="61" t="s">
        <v>149</v>
      </c>
      <c r="B8" s="62" t="s">
        <v>163</v>
      </c>
      <c r="C8" s="62"/>
    </row>
    <row r="9" spans="1:3">
      <c r="A9" s="61" t="s">
        <v>150</v>
      </c>
      <c r="B9" s="62" t="s">
        <v>245</v>
      </c>
      <c r="C9" s="62"/>
    </row>
    <row r="10" spans="1:3" ht="37.5">
      <c r="A10" s="61" t="s">
        <v>6</v>
      </c>
      <c r="B10" s="62" t="s">
        <v>261</v>
      </c>
      <c r="C10" s="62"/>
    </row>
    <row r="11" spans="1:3">
      <c r="A11" s="61" t="s">
        <v>151</v>
      </c>
      <c r="B11" s="62" t="s">
        <v>180</v>
      </c>
      <c r="C11" s="62"/>
    </row>
    <row r="12" spans="1:3">
      <c r="A12" s="61" t="s">
        <v>152</v>
      </c>
      <c r="B12" s="62" t="s">
        <v>175</v>
      </c>
      <c r="C12" s="62"/>
    </row>
    <row r="13" spans="1:3">
      <c r="A13" s="61" t="s">
        <v>555</v>
      </c>
      <c r="B13" s="62">
        <v>0</v>
      </c>
      <c r="C13" s="62"/>
    </row>
    <row r="14" spans="1:3">
      <c r="A14" s="61" t="s">
        <v>154</v>
      </c>
      <c r="B14" s="62">
        <v>230</v>
      </c>
      <c r="C14" s="62"/>
    </row>
    <row r="15" spans="1:3">
      <c r="A15" s="61" t="s">
        <v>556</v>
      </c>
      <c r="B15" s="62" t="s">
        <v>262</v>
      </c>
      <c r="C15" s="62"/>
    </row>
    <row r="16" spans="1:3">
      <c r="A16" s="61" t="s">
        <v>156</v>
      </c>
      <c r="B16" s="62" t="s">
        <v>263</v>
      </c>
      <c r="C16" s="62"/>
    </row>
    <row r="17" spans="1:3">
      <c r="A17" s="63" t="s">
        <v>557</v>
      </c>
      <c r="B17" s="62"/>
      <c r="C17" s="62"/>
    </row>
    <row r="18" spans="1:3">
      <c r="A18" s="61" t="s">
        <v>158</v>
      </c>
      <c r="B18" s="64">
        <v>45107</v>
      </c>
      <c r="C18" s="64"/>
    </row>
    <row r="19" spans="1:3">
      <c r="A19" s="61" t="s">
        <v>159</v>
      </c>
      <c r="B19" s="64">
        <v>45014</v>
      </c>
      <c r="C19" s="64"/>
    </row>
    <row r="20" spans="1:3">
      <c r="A20" s="61" t="s">
        <v>160</v>
      </c>
      <c r="B20" s="62" t="s">
        <v>170</v>
      </c>
      <c r="C20" s="62"/>
    </row>
    <row r="21" spans="1:3">
      <c r="A21" s="61" t="s">
        <v>558</v>
      </c>
      <c r="B21" s="62" t="s">
        <v>83</v>
      </c>
      <c r="C21" s="62"/>
    </row>
    <row r="23" spans="1:3">
      <c r="A23" s="23" t="str">
        <f>HYPERLINK("#'Factor List'!A1", "Back to Factor List")</f>
        <v>Back to Factor List</v>
      </c>
      <c r="B23" s="23" t="str">
        <f>HYPERLINK("#'Assumptions'!A1", "Assumptions")</f>
        <v>Assumptions</v>
      </c>
    </row>
    <row r="26" spans="1:3" ht="26.1">
      <c r="A26" s="46" t="s">
        <v>559</v>
      </c>
      <c r="B26" s="46" t="s">
        <v>563</v>
      </c>
      <c r="C26" s="46" t="s">
        <v>565</v>
      </c>
    </row>
    <row r="27" spans="1:3">
      <c r="A27" s="42">
        <v>20</v>
      </c>
      <c r="B27" s="47">
        <v>18.66</v>
      </c>
      <c r="C27" s="47">
        <v>2.21</v>
      </c>
    </row>
    <row r="28" spans="1:3">
      <c r="A28" s="42">
        <v>21</v>
      </c>
      <c r="B28" s="47">
        <v>18.649999999999999</v>
      </c>
      <c r="C28" s="47">
        <v>2.2200000000000002</v>
      </c>
    </row>
    <row r="29" spans="1:3">
      <c r="A29" s="42">
        <v>22</v>
      </c>
      <c r="B29" s="47">
        <v>18.63</v>
      </c>
      <c r="C29" s="47">
        <v>2.2200000000000002</v>
      </c>
    </row>
    <row r="30" spans="1:3">
      <c r="A30" s="42">
        <v>23</v>
      </c>
      <c r="B30" s="47">
        <v>18.61</v>
      </c>
      <c r="C30" s="47">
        <v>2.2200000000000002</v>
      </c>
    </row>
    <row r="31" spans="1:3">
      <c r="A31" s="42">
        <v>24</v>
      </c>
      <c r="B31" s="47">
        <v>18.59</v>
      </c>
      <c r="C31" s="47">
        <v>2.2200000000000002</v>
      </c>
    </row>
    <row r="32" spans="1:3">
      <c r="A32" s="42">
        <v>25</v>
      </c>
      <c r="B32" s="47">
        <v>18.57</v>
      </c>
      <c r="C32" s="47">
        <v>2.2200000000000002</v>
      </c>
    </row>
    <row r="33" spans="1:3">
      <c r="A33" s="42">
        <v>26</v>
      </c>
      <c r="B33" s="47">
        <v>18.55</v>
      </c>
      <c r="C33" s="47">
        <v>2.2200000000000002</v>
      </c>
    </row>
    <row r="34" spans="1:3">
      <c r="A34" s="42">
        <v>27</v>
      </c>
      <c r="B34" s="47">
        <v>18.53</v>
      </c>
      <c r="C34" s="47">
        <v>2.2200000000000002</v>
      </c>
    </row>
    <row r="35" spans="1:3">
      <c r="A35" s="42">
        <v>28</v>
      </c>
      <c r="B35" s="47">
        <v>18.510000000000002</v>
      </c>
      <c r="C35" s="47">
        <v>2.2200000000000002</v>
      </c>
    </row>
    <row r="36" spans="1:3">
      <c r="A36" s="42">
        <v>29</v>
      </c>
      <c r="B36" s="47">
        <v>18.489999999999998</v>
      </c>
      <c r="C36" s="47">
        <v>2.2200000000000002</v>
      </c>
    </row>
    <row r="37" spans="1:3">
      <c r="A37" s="42">
        <v>30</v>
      </c>
      <c r="B37" s="47">
        <v>18.47</v>
      </c>
      <c r="C37" s="47">
        <v>2.2200000000000002</v>
      </c>
    </row>
    <row r="38" spans="1:3">
      <c r="A38" s="42">
        <v>31</v>
      </c>
      <c r="B38" s="47">
        <v>18.45</v>
      </c>
      <c r="C38" s="47">
        <v>2.2200000000000002</v>
      </c>
    </row>
    <row r="39" spans="1:3">
      <c r="A39" s="42">
        <v>32</v>
      </c>
      <c r="B39" s="47">
        <v>18.420000000000002</v>
      </c>
      <c r="C39" s="47">
        <v>2.2200000000000002</v>
      </c>
    </row>
    <row r="40" spans="1:3">
      <c r="A40" s="42">
        <v>33</v>
      </c>
      <c r="B40" s="47">
        <v>18.399999999999999</v>
      </c>
      <c r="C40" s="47">
        <v>2.2200000000000002</v>
      </c>
    </row>
    <row r="41" spans="1:3">
      <c r="A41" s="42">
        <v>34</v>
      </c>
      <c r="B41" s="47">
        <v>18.38</v>
      </c>
      <c r="C41" s="47">
        <v>2.2200000000000002</v>
      </c>
    </row>
    <row r="42" spans="1:3">
      <c r="A42" s="42">
        <v>35</v>
      </c>
      <c r="B42" s="47">
        <v>18.36</v>
      </c>
      <c r="C42" s="47">
        <v>2.2200000000000002</v>
      </c>
    </row>
    <row r="43" spans="1:3">
      <c r="A43" s="42">
        <v>36</v>
      </c>
      <c r="B43" s="47">
        <v>18.34</v>
      </c>
      <c r="C43" s="47">
        <v>2.21</v>
      </c>
    </row>
    <row r="44" spans="1:3">
      <c r="A44" s="42">
        <v>37</v>
      </c>
      <c r="B44" s="47">
        <v>18.32</v>
      </c>
      <c r="C44" s="47">
        <v>2.21</v>
      </c>
    </row>
    <row r="45" spans="1:3">
      <c r="A45" s="42">
        <v>38</v>
      </c>
      <c r="B45" s="47">
        <v>18.3</v>
      </c>
      <c r="C45" s="47">
        <v>2.21</v>
      </c>
    </row>
    <row r="46" spans="1:3">
      <c r="A46" s="42">
        <v>39</v>
      </c>
      <c r="B46" s="47">
        <v>18.28</v>
      </c>
      <c r="C46" s="47">
        <v>2.2000000000000002</v>
      </c>
    </row>
    <row r="47" spans="1:3">
      <c r="A47" s="42">
        <v>40</v>
      </c>
      <c r="B47" s="47">
        <v>18.25</v>
      </c>
      <c r="C47" s="47">
        <v>2.2000000000000002</v>
      </c>
    </row>
    <row r="48" spans="1:3">
      <c r="A48" s="42">
        <v>41</v>
      </c>
      <c r="B48" s="47">
        <v>18.23</v>
      </c>
      <c r="C48" s="47">
        <v>2.2000000000000002</v>
      </c>
    </row>
    <row r="49" spans="1:3">
      <c r="A49" s="42">
        <v>42</v>
      </c>
      <c r="B49" s="47">
        <v>18.21</v>
      </c>
      <c r="C49" s="47">
        <v>2.19</v>
      </c>
    </row>
    <row r="50" spans="1:3">
      <c r="A50" s="42">
        <v>43</v>
      </c>
      <c r="B50" s="47">
        <v>18.190000000000001</v>
      </c>
      <c r="C50" s="47">
        <v>2.19</v>
      </c>
    </row>
    <row r="51" spans="1:3">
      <c r="A51" s="42">
        <v>44</v>
      </c>
      <c r="B51" s="47">
        <v>18.170000000000002</v>
      </c>
      <c r="C51" s="47">
        <v>2.1800000000000002</v>
      </c>
    </row>
    <row r="52" spans="1:3">
      <c r="A52" s="42">
        <v>45</v>
      </c>
      <c r="B52" s="47">
        <v>18.14</v>
      </c>
      <c r="C52" s="47">
        <v>2.1800000000000002</v>
      </c>
    </row>
    <row r="53" spans="1:3">
      <c r="A53" s="42">
        <v>46</v>
      </c>
      <c r="B53" s="47">
        <v>18.12</v>
      </c>
      <c r="C53" s="47">
        <v>2.17</v>
      </c>
    </row>
    <row r="54" spans="1:3">
      <c r="A54" s="42">
        <v>47</v>
      </c>
      <c r="B54" s="47">
        <v>18.100000000000001</v>
      </c>
      <c r="C54" s="47">
        <v>2.16</v>
      </c>
    </row>
    <row r="55" spans="1:3">
      <c r="A55" s="42">
        <v>48</v>
      </c>
      <c r="B55" s="47">
        <v>18.07</v>
      </c>
      <c r="C55" s="47">
        <v>2.15</v>
      </c>
    </row>
    <row r="56" spans="1:3">
      <c r="A56" s="42">
        <v>49</v>
      </c>
      <c r="B56" s="47">
        <v>18.04</v>
      </c>
      <c r="C56" s="47">
        <v>2.14</v>
      </c>
    </row>
    <row r="57" spans="1:3">
      <c r="A57" s="42">
        <v>50</v>
      </c>
      <c r="B57" s="47">
        <v>18.02</v>
      </c>
      <c r="C57" s="47">
        <v>2.13</v>
      </c>
    </row>
    <row r="58" spans="1:3">
      <c r="A58" s="42">
        <v>51</v>
      </c>
      <c r="B58" s="47">
        <v>17.989999999999998</v>
      </c>
      <c r="C58" s="47">
        <v>2.12</v>
      </c>
    </row>
    <row r="59" spans="1:3">
      <c r="A59" s="42">
        <v>52</v>
      </c>
      <c r="B59" s="47">
        <v>17.96</v>
      </c>
      <c r="C59" s="47">
        <v>2.11</v>
      </c>
    </row>
    <row r="60" spans="1:3">
      <c r="A60" s="42">
        <v>53</v>
      </c>
      <c r="B60" s="47">
        <v>17.940000000000001</v>
      </c>
      <c r="C60" s="47">
        <v>2.1</v>
      </c>
    </row>
    <row r="61" spans="1:3">
      <c r="A61" s="42">
        <v>54</v>
      </c>
      <c r="B61" s="47">
        <v>17.91</v>
      </c>
      <c r="C61" s="47">
        <v>2.09</v>
      </c>
    </row>
    <row r="62" spans="1:3">
      <c r="A62" s="42">
        <v>55</v>
      </c>
      <c r="B62" s="47">
        <v>17.88</v>
      </c>
      <c r="C62" s="47">
        <v>2.0699999999999998</v>
      </c>
    </row>
    <row r="63" spans="1:3">
      <c r="A63" s="42">
        <v>56</v>
      </c>
      <c r="B63" s="47">
        <v>17.86</v>
      </c>
      <c r="C63" s="47">
        <v>2.06</v>
      </c>
    </row>
    <row r="64" spans="1:3">
      <c r="A64" s="42">
        <v>57</v>
      </c>
      <c r="B64" s="47">
        <v>17.84</v>
      </c>
      <c r="C64" s="47">
        <v>2.04</v>
      </c>
    </row>
    <row r="65" spans="1:3">
      <c r="A65" s="42">
        <v>58</v>
      </c>
      <c r="B65" s="47">
        <v>17.82</v>
      </c>
      <c r="C65" s="47">
        <v>2.02</v>
      </c>
    </row>
    <row r="66" spans="1:3">
      <c r="A66" s="42">
        <v>59</v>
      </c>
      <c r="B66" s="47">
        <v>17.8</v>
      </c>
      <c r="C66" s="47">
        <v>2</v>
      </c>
    </row>
    <row r="67" spans="1:3">
      <c r="A67" s="42">
        <v>60</v>
      </c>
      <c r="B67" s="47">
        <v>17.79</v>
      </c>
      <c r="C67" s="47">
        <v>1.98</v>
      </c>
    </row>
    <row r="68" spans="1:3">
      <c r="A68" s="42">
        <v>61</v>
      </c>
      <c r="B68" s="47">
        <v>17.78</v>
      </c>
      <c r="C68" s="47">
        <v>1.96</v>
      </c>
    </row>
    <row r="69" spans="1:3">
      <c r="A69" s="42">
        <v>62</v>
      </c>
      <c r="B69" s="47">
        <v>17.77</v>
      </c>
      <c r="C69" s="47">
        <v>1.94</v>
      </c>
    </row>
    <row r="70" spans="1:3">
      <c r="A70" s="42">
        <v>63</v>
      </c>
      <c r="B70" s="47">
        <v>17.78</v>
      </c>
      <c r="C70" s="47">
        <v>1.92</v>
      </c>
    </row>
    <row r="71" spans="1:3">
      <c r="A71" s="42">
        <v>64</v>
      </c>
      <c r="B71" s="47">
        <v>17.79</v>
      </c>
      <c r="C71" s="47">
        <v>1.89</v>
      </c>
    </row>
    <row r="72" spans="1:3">
      <c r="A72" s="42">
        <v>65</v>
      </c>
      <c r="B72" s="47">
        <v>17.8</v>
      </c>
      <c r="C72" s="47">
        <v>1.87</v>
      </c>
    </row>
    <row r="73" spans="1:3">
      <c r="A73" s="42">
        <v>66</v>
      </c>
      <c r="B73" s="47">
        <v>17.82</v>
      </c>
      <c r="C73" s="47">
        <v>1.84</v>
      </c>
    </row>
  </sheetData>
  <sheetProtection algorithmName="SHA-512" hashValue="xPO2WuSNbJFnfrzKdLg5I6gvpFa0/tXCebZKq6S+vBVikbK9VSlHpXpCH401baksTK8YfueoGeaDd6Gv9Wbo3A==" saltValue="0EzmPr/pbnZ76v9jS6U6vQ==" spinCount="100000" sheet="1" objects="1" scenarios="1"/>
  <conditionalFormatting sqref="A6:A21">
    <cfRule type="expression" dxfId="1067" priority="5" stopIfTrue="1">
      <formula>MOD(ROW(),2)=0</formula>
    </cfRule>
    <cfRule type="expression" dxfId="1066" priority="6" stopIfTrue="1">
      <formula>MOD(ROW(),2)&lt;&gt;0</formula>
    </cfRule>
  </conditionalFormatting>
  <conditionalFormatting sqref="B6:C21">
    <cfRule type="expression" dxfId="1065" priority="7" stopIfTrue="1">
      <formula>MOD(ROW(),2)=0</formula>
    </cfRule>
    <cfRule type="expression" dxfId="1064" priority="8" stopIfTrue="1">
      <formula>MOD(ROW(),2)&lt;&gt;0</formula>
    </cfRule>
  </conditionalFormatting>
  <conditionalFormatting sqref="A26:A73">
    <cfRule type="expression" dxfId="1063" priority="1" stopIfTrue="1">
      <formula>MOD(ROW(),2)=0</formula>
    </cfRule>
    <cfRule type="expression" dxfId="1062" priority="2" stopIfTrue="1">
      <formula>MOD(ROW(),2)&lt;&gt;0</formula>
    </cfRule>
  </conditionalFormatting>
  <conditionalFormatting sqref="B26:C73">
    <cfRule type="expression" dxfId="1061" priority="3" stopIfTrue="1">
      <formula>MOD(ROW(),2)=0</formula>
    </cfRule>
    <cfRule type="expression" dxfId="1060" priority="4" stopIfTrue="1">
      <formula>MOD(ROW(),2)&lt;&gt;0</formula>
    </cfRule>
  </conditionalFormatting>
  <pageMargins left="0.7" right="0.7" top="0.75" bottom="0.75" header="0.3" footer="0.3"/>
  <tableParts count="1">
    <tablePart r:id="rId1"/>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70A5A-2351-4F7E-BA07-F4B9CBB37B54}">
  <sheetPr codeName="Sheet37"/>
  <dimension ref="A1:C74"/>
  <sheetViews>
    <sheetView showGridLines="0" workbookViewId="0">
      <selection activeCell="A6" sqref="A6"/>
    </sheetView>
  </sheetViews>
  <sheetFormatPr defaultRowHeight="12.6"/>
  <cols>
    <col min="1" max="1" width="31.5703125" customWidth="1"/>
    <col min="2" max="3" width="22.5703125" customWidth="1"/>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TV In (non-club) - x-231</v>
      </c>
    </row>
    <row r="6" spans="1:3">
      <c r="A6" s="61" t="s">
        <v>552</v>
      </c>
      <c r="B6" s="62" t="s">
        <v>553</v>
      </c>
      <c r="C6" s="62"/>
    </row>
    <row r="7" spans="1:3">
      <c r="A7" s="61" t="s">
        <v>554</v>
      </c>
      <c r="B7" s="62" t="s">
        <v>162</v>
      </c>
      <c r="C7" s="62"/>
    </row>
    <row r="8" spans="1:3">
      <c r="A8" s="61" t="s">
        <v>149</v>
      </c>
      <c r="B8" s="62" t="s">
        <v>163</v>
      </c>
      <c r="C8" s="62"/>
    </row>
    <row r="9" spans="1:3">
      <c r="A9" s="61" t="s">
        <v>150</v>
      </c>
      <c r="B9" s="62" t="s">
        <v>245</v>
      </c>
      <c r="C9" s="62"/>
    </row>
    <row r="10" spans="1:3" ht="24.95">
      <c r="A10" s="61" t="s">
        <v>6</v>
      </c>
      <c r="B10" s="62" t="s">
        <v>264</v>
      </c>
      <c r="C10" s="62"/>
    </row>
    <row r="11" spans="1:3">
      <c r="A11" s="61" t="s">
        <v>151</v>
      </c>
      <c r="B11" s="62" t="s">
        <v>174</v>
      </c>
      <c r="C11" s="62"/>
    </row>
    <row r="12" spans="1:3">
      <c r="A12" s="61" t="s">
        <v>152</v>
      </c>
      <c r="B12" s="62" t="s">
        <v>175</v>
      </c>
      <c r="C12" s="62"/>
    </row>
    <row r="13" spans="1:3">
      <c r="A13" s="61" t="s">
        <v>555</v>
      </c>
      <c r="B13" s="62">
        <v>0</v>
      </c>
      <c r="C13" s="62"/>
    </row>
    <row r="14" spans="1:3">
      <c r="A14" s="61" t="s">
        <v>154</v>
      </c>
      <c r="B14" s="62">
        <v>231</v>
      </c>
      <c r="C14" s="62"/>
    </row>
    <row r="15" spans="1:3">
      <c r="A15" s="61" t="s">
        <v>556</v>
      </c>
      <c r="B15" s="62" t="s">
        <v>265</v>
      </c>
      <c r="C15" s="62"/>
    </row>
    <row r="16" spans="1:3">
      <c r="A16" s="61" t="s">
        <v>156</v>
      </c>
      <c r="B16" s="62" t="s">
        <v>266</v>
      </c>
      <c r="C16" s="62"/>
    </row>
    <row r="17" spans="1:3">
      <c r="A17" s="63" t="s">
        <v>557</v>
      </c>
      <c r="B17" s="62"/>
      <c r="C17" s="62"/>
    </row>
    <row r="18" spans="1:3">
      <c r="A18" s="61" t="s">
        <v>158</v>
      </c>
      <c r="B18" s="64">
        <v>45107</v>
      </c>
      <c r="C18" s="64"/>
    </row>
    <row r="19" spans="1:3">
      <c r="A19" s="61" t="s">
        <v>159</v>
      </c>
      <c r="B19" s="64">
        <v>45014</v>
      </c>
      <c r="C19" s="64"/>
    </row>
    <row r="20" spans="1:3">
      <c r="A20" s="61" t="s">
        <v>160</v>
      </c>
      <c r="B20" s="62" t="s">
        <v>170</v>
      </c>
      <c r="C20" s="62"/>
    </row>
    <row r="21" spans="1:3">
      <c r="A21" s="61" t="s">
        <v>558</v>
      </c>
      <c r="B21" s="62" t="s">
        <v>83</v>
      </c>
      <c r="C21" s="62"/>
    </row>
    <row r="23" spans="1:3">
      <c r="A23" s="23" t="str">
        <f>HYPERLINK("#'Factor List'!A1", "Back to Factor List")</f>
        <v>Back to Factor List</v>
      </c>
      <c r="B23" s="23" t="str">
        <f>HYPERLINK("#'Assumptions'!A1", "Assumptions")</f>
        <v>Assumptions</v>
      </c>
    </row>
    <row r="26" spans="1:3" ht="26.1">
      <c r="A26" s="46" t="s">
        <v>559</v>
      </c>
      <c r="B26" s="46" t="s">
        <v>563</v>
      </c>
      <c r="C26" s="46" t="s">
        <v>565</v>
      </c>
    </row>
    <row r="27" spans="1:3">
      <c r="A27" s="42">
        <v>20</v>
      </c>
      <c r="B27" s="47">
        <v>18.100000000000001</v>
      </c>
      <c r="C27" s="47">
        <v>2.2400000000000002</v>
      </c>
    </row>
    <row r="28" spans="1:3">
      <c r="A28" s="42">
        <v>21</v>
      </c>
      <c r="B28" s="47">
        <v>18.09</v>
      </c>
      <c r="C28" s="47">
        <v>2.2400000000000002</v>
      </c>
    </row>
    <row r="29" spans="1:3">
      <c r="A29" s="42">
        <v>22</v>
      </c>
      <c r="B29" s="47">
        <v>18.07</v>
      </c>
      <c r="C29" s="47">
        <v>2.25</v>
      </c>
    </row>
    <row r="30" spans="1:3">
      <c r="A30" s="42">
        <v>23</v>
      </c>
      <c r="B30" s="47">
        <v>18.05</v>
      </c>
      <c r="C30" s="47">
        <v>2.25</v>
      </c>
    </row>
    <row r="31" spans="1:3">
      <c r="A31" s="42">
        <v>24</v>
      </c>
      <c r="B31" s="47">
        <v>18.03</v>
      </c>
      <c r="C31" s="47">
        <v>2.25</v>
      </c>
    </row>
    <row r="32" spans="1:3">
      <c r="A32" s="42">
        <v>25</v>
      </c>
      <c r="B32" s="47">
        <v>18</v>
      </c>
      <c r="C32" s="47">
        <v>2.25</v>
      </c>
    </row>
    <row r="33" spans="1:3">
      <c r="A33" s="42">
        <v>26</v>
      </c>
      <c r="B33" s="47">
        <v>17.98</v>
      </c>
      <c r="C33" s="47">
        <v>2.25</v>
      </c>
    </row>
    <row r="34" spans="1:3">
      <c r="A34" s="42">
        <v>27</v>
      </c>
      <c r="B34" s="47">
        <v>17.96</v>
      </c>
      <c r="C34" s="47">
        <v>2.25</v>
      </c>
    </row>
    <row r="35" spans="1:3">
      <c r="A35" s="42">
        <v>28</v>
      </c>
      <c r="B35" s="47">
        <v>17.940000000000001</v>
      </c>
      <c r="C35" s="47">
        <v>2.25</v>
      </c>
    </row>
    <row r="36" spans="1:3">
      <c r="A36" s="42">
        <v>29</v>
      </c>
      <c r="B36" s="47">
        <v>17.920000000000002</v>
      </c>
      <c r="C36" s="47">
        <v>2.25</v>
      </c>
    </row>
    <row r="37" spans="1:3">
      <c r="A37" s="42">
        <v>30</v>
      </c>
      <c r="B37" s="47">
        <v>17.899999999999999</v>
      </c>
      <c r="C37" s="47">
        <v>2.25</v>
      </c>
    </row>
    <row r="38" spans="1:3">
      <c r="A38" s="42">
        <v>31</v>
      </c>
      <c r="B38" s="47">
        <v>17.88</v>
      </c>
      <c r="C38" s="47">
        <v>2.25</v>
      </c>
    </row>
    <row r="39" spans="1:3">
      <c r="A39" s="42">
        <v>32</v>
      </c>
      <c r="B39" s="47">
        <v>17.86</v>
      </c>
      <c r="C39" s="47">
        <v>2.25</v>
      </c>
    </row>
    <row r="40" spans="1:3">
      <c r="A40" s="42">
        <v>33</v>
      </c>
      <c r="B40" s="47">
        <v>17.829999999999998</v>
      </c>
      <c r="C40" s="47">
        <v>2.25</v>
      </c>
    </row>
    <row r="41" spans="1:3">
      <c r="A41" s="42">
        <v>34</v>
      </c>
      <c r="B41" s="47">
        <v>17.809999999999999</v>
      </c>
      <c r="C41" s="47">
        <v>2.25</v>
      </c>
    </row>
    <row r="42" spans="1:3">
      <c r="A42" s="42">
        <v>35</v>
      </c>
      <c r="B42" s="47">
        <v>17.79</v>
      </c>
      <c r="C42" s="47">
        <v>2.2400000000000002</v>
      </c>
    </row>
    <row r="43" spans="1:3">
      <c r="A43" s="42">
        <v>36</v>
      </c>
      <c r="B43" s="47">
        <v>17.77</v>
      </c>
      <c r="C43" s="47">
        <v>2.2400000000000002</v>
      </c>
    </row>
    <row r="44" spans="1:3">
      <c r="A44" s="42">
        <v>37</v>
      </c>
      <c r="B44" s="47">
        <v>17.739999999999998</v>
      </c>
      <c r="C44" s="47">
        <v>2.2400000000000002</v>
      </c>
    </row>
    <row r="45" spans="1:3">
      <c r="A45" s="42">
        <v>38</v>
      </c>
      <c r="B45" s="47">
        <v>17.72</v>
      </c>
      <c r="C45" s="47">
        <v>2.23</v>
      </c>
    </row>
    <row r="46" spans="1:3">
      <c r="A46" s="42">
        <v>39</v>
      </c>
      <c r="B46" s="47">
        <v>17.7</v>
      </c>
      <c r="C46" s="47">
        <v>2.23</v>
      </c>
    </row>
    <row r="47" spans="1:3">
      <c r="A47" s="42">
        <v>40</v>
      </c>
      <c r="B47" s="47">
        <v>17.68</v>
      </c>
      <c r="C47" s="47">
        <v>2.23</v>
      </c>
    </row>
    <row r="48" spans="1:3">
      <c r="A48" s="42">
        <v>41</v>
      </c>
      <c r="B48" s="47">
        <v>17.649999999999999</v>
      </c>
      <c r="C48" s="47">
        <v>2.2200000000000002</v>
      </c>
    </row>
    <row r="49" spans="1:3">
      <c r="A49" s="42">
        <v>42</v>
      </c>
      <c r="B49" s="47">
        <v>17.63</v>
      </c>
      <c r="C49" s="47">
        <v>2.2200000000000002</v>
      </c>
    </row>
    <row r="50" spans="1:3">
      <c r="A50" s="42">
        <v>43</v>
      </c>
      <c r="B50" s="47">
        <v>17.61</v>
      </c>
      <c r="C50" s="47">
        <v>2.21</v>
      </c>
    </row>
    <row r="51" spans="1:3">
      <c r="A51" s="42">
        <v>44</v>
      </c>
      <c r="B51" s="47">
        <v>17.579999999999998</v>
      </c>
      <c r="C51" s="47">
        <v>2.21</v>
      </c>
    </row>
    <row r="52" spans="1:3">
      <c r="A52" s="42">
        <v>45</v>
      </c>
      <c r="B52" s="47">
        <v>17.559999999999999</v>
      </c>
      <c r="C52" s="47">
        <v>2.2000000000000002</v>
      </c>
    </row>
    <row r="53" spans="1:3">
      <c r="A53" s="42">
        <v>46</v>
      </c>
      <c r="B53" s="47">
        <v>17.54</v>
      </c>
      <c r="C53" s="47">
        <v>2.19</v>
      </c>
    </row>
    <row r="54" spans="1:3">
      <c r="A54" s="42">
        <v>47</v>
      </c>
      <c r="B54" s="47">
        <v>17.510000000000002</v>
      </c>
      <c r="C54" s="47">
        <v>2.19</v>
      </c>
    </row>
    <row r="55" spans="1:3">
      <c r="A55" s="42">
        <v>48</v>
      </c>
      <c r="B55" s="47">
        <v>17.48</v>
      </c>
      <c r="C55" s="47">
        <v>2.1800000000000002</v>
      </c>
    </row>
    <row r="56" spans="1:3">
      <c r="A56" s="42">
        <v>49</v>
      </c>
      <c r="B56" s="47">
        <v>17.46</v>
      </c>
      <c r="C56" s="47">
        <v>2.17</v>
      </c>
    </row>
    <row r="57" spans="1:3">
      <c r="A57" s="42">
        <v>50</v>
      </c>
      <c r="B57" s="47">
        <v>17.43</v>
      </c>
      <c r="C57" s="47">
        <v>2.16</v>
      </c>
    </row>
    <row r="58" spans="1:3">
      <c r="A58" s="42">
        <v>51</v>
      </c>
      <c r="B58" s="47">
        <v>17.399999999999999</v>
      </c>
      <c r="C58" s="47">
        <v>2.15</v>
      </c>
    </row>
    <row r="59" spans="1:3">
      <c r="A59" s="42">
        <v>52</v>
      </c>
      <c r="B59" s="47">
        <v>17.37</v>
      </c>
      <c r="C59" s="47">
        <v>2.14</v>
      </c>
    </row>
    <row r="60" spans="1:3">
      <c r="A60" s="42">
        <v>53</v>
      </c>
      <c r="B60" s="47">
        <v>17.34</v>
      </c>
      <c r="C60" s="47">
        <v>2.12</v>
      </c>
    </row>
    <row r="61" spans="1:3">
      <c r="A61" s="42">
        <v>54</v>
      </c>
      <c r="B61" s="47">
        <v>17.309999999999999</v>
      </c>
      <c r="C61" s="47">
        <v>2.11</v>
      </c>
    </row>
    <row r="62" spans="1:3">
      <c r="A62" s="42">
        <v>55</v>
      </c>
      <c r="B62" s="47">
        <v>17.28</v>
      </c>
      <c r="C62" s="47">
        <v>2.1</v>
      </c>
    </row>
    <row r="63" spans="1:3">
      <c r="A63" s="42">
        <v>56</v>
      </c>
      <c r="B63" s="47">
        <v>17.25</v>
      </c>
      <c r="C63" s="47">
        <v>2.08</v>
      </c>
    </row>
    <row r="64" spans="1:3">
      <c r="A64" s="42">
        <v>57</v>
      </c>
      <c r="B64" s="47">
        <v>17.22</v>
      </c>
      <c r="C64" s="47">
        <v>2.06</v>
      </c>
    </row>
    <row r="65" spans="1:3">
      <c r="A65" s="42">
        <v>58</v>
      </c>
      <c r="B65" s="47">
        <v>17.2</v>
      </c>
      <c r="C65" s="47">
        <v>2.0499999999999998</v>
      </c>
    </row>
    <row r="66" spans="1:3">
      <c r="A66" s="42">
        <v>59</v>
      </c>
      <c r="B66" s="47">
        <v>17.18</v>
      </c>
      <c r="C66" s="47">
        <v>2.0299999999999998</v>
      </c>
    </row>
    <row r="67" spans="1:3">
      <c r="A67" s="42">
        <v>60</v>
      </c>
      <c r="B67" s="47">
        <v>17.16</v>
      </c>
      <c r="C67" s="47">
        <v>2.0099999999999998</v>
      </c>
    </row>
    <row r="68" spans="1:3">
      <c r="A68" s="42">
        <v>61</v>
      </c>
      <c r="B68" s="47">
        <v>17.149999999999999</v>
      </c>
      <c r="C68" s="47">
        <v>1.98</v>
      </c>
    </row>
    <row r="69" spans="1:3">
      <c r="A69" s="42">
        <v>62</v>
      </c>
      <c r="B69" s="47">
        <v>17.14</v>
      </c>
      <c r="C69" s="47">
        <v>1.96</v>
      </c>
    </row>
    <row r="70" spans="1:3">
      <c r="A70" s="42">
        <v>63</v>
      </c>
      <c r="B70" s="47">
        <v>17.13</v>
      </c>
      <c r="C70" s="47">
        <v>1.94</v>
      </c>
    </row>
    <row r="71" spans="1:3">
      <c r="A71" s="42">
        <v>64</v>
      </c>
      <c r="B71" s="47">
        <v>17.13</v>
      </c>
      <c r="C71" s="47">
        <v>1.92</v>
      </c>
    </row>
    <row r="72" spans="1:3">
      <c r="A72" s="42">
        <v>65</v>
      </c>
      <c r="B72" s="47">
        <v>17.14</v>
      </c>
      <c r="C72" s="47">
        <v>1.89</v>
      </c>
    </row>
    <row r="73" spans="1:3">
      <c r="A73" s="42">
        <v>66</v>
      </c>
      <c r="B73" s="47">
        <v>17.16</v>
      </c>
      <c r="C73" s="47">
        <v>1.86</v>
      </c>
    </row>
    <row r="74" spans="1:3">
      <c r="A74" s="42">
        <v>67</v>
      </c>
      <c r="B74" s="47">
        <v>17.18</v>
      </c>
      <c r="C74" s="47">
        <v>1.84</v>
      </c>
    </row>
  </sheetData>
  <sheetProtection algorithmName="SHA-512" hashValue="i/I4H9FyFmyUjKWHR1WGyOLGa+iakpKL/dnT0SjU3D3bL80YnjBRQEcOarBIIrAXjLz8dEO7h/z4WJ0WPr1prw==" saltValue="Tb8eFJesCLn+rAqc/GgtcQ==" spinCount="100000" sheet="1" objects="1" scenarios="1"/>
  <conditionalFormatting sqref="A6:A21">
    <cfRule type="expression" dxfId="1055" priority="5" stopIfTrue="1">
      <formula>MOD(ROW(),2)=0</formula>
    </cfRule>
    <cfRule type="expression" dxfId="1054" priority="6" stopIfTrue="1">
      <formula>MOD(ROW(),2)&lt;&gt;0</formula>
    </cfRule>
  </conditionalFormatting>
  <conditionalFormatting sqref="B6:C21">
    <cfRule type="expression" dxfId="1053" priority="7" stopIfTrue="1">
      <formula>MOD(ROW(),2)=0</formula>
    </cfRule>
    <cfRule type="expression" dxfId="1052" priority="8" stopIfTrue="1">
      <formula>MOD(ROW(),2)&lt;&gt;0</formula>
    </cfRule>
  </conditionalFormatting>
  <conditionalFormatting sqref="A26:A74">
    <cfRule type="expression" dxfId="1051" priority="1" stopIfTrue="1">
      <formula>MOD(ROW(),2)=0</formula>
    </cfRule>
    <cfRule type="expression" dxfId="1050" priority="2" stopIfTrue="1">
      <formula>MOD(ROW(),2)&lt;&gt;0</formula>
    </cfRule>
  </conditionalFormatting>
  <conditionalFormatting sqref="B26:C74">
    <cfRule type="expression" dxfId="1049" priority="3" stopIfTrue="1">
      <formula>MOD(ROW(),2)=0</formula>
    </cfRule>
    <cfRule type="expression" dxfId="1048" priority="4" stopIfTrue="1">
      <formula>MOD(ROW(),2)&lt;&gt;0</formula>
    </cfRule>
  </conditionalFormatting>
  <pageMargins left="0.7" right="0.7" top="0.75" bottom="0.75" header="0.3" footer="0.3"/>
  <tableParts count="1">
    <tablePart r:id="rId1"/>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335E1-0301-40C6-A712-9C7CF66DD84B}">
  <sheetPr codeName="Sheet38"/>
  <dimension ref="A1:C74"/>
  <sheetViews>
    <sheetView showGridLines="0" workbookViewId="0">
      <selection activeCell="A6" sqref="A6"/>
    </sheetView>
  </sheetViews>
  <sheetFormatPr defaultRowHeight="12.6"/>
  <cols>
    <col min="1" max="1" width="31.5703125" customWidth="1"/>
    <col min="2" max="3" width="22.5703125" customWidth="1"/>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TV In (non-club) - x-232</v>
      </c>
    </row>
    <row r="6" spans="1:3">
      <c r="A6" s="61" t="s">
        <v>552</v>
      </c>
      <c r="B6" s="62" t="s">
        <v>553</v>
      </c>
      <c r="C6" s="62"/>
    </row>
    <row r="7" spans="1:3">
      <c r="A7" s="61" t="s">
        <v>554</v>
      </c>
      <c r="B7" s="62" t="s">
        <v>162</v>
      </c>
      <c r="C7" s="62"/>
    </row>
    <row r="8" spans="1:3">
      <c r="A8" s="61" t="s">
        <v>149</v>
      </c>
      <c r="B8" s="62" t="s">
        <v>163</v>
      </c>
      <c r="C8" s="62"/>
    </row>
    <row r="9" spans="1:3">
      <c r="A9" s="61" t="s">
        <v>150</v>
      </c>
      <c r="B9" s="62" t="s">
        <v>245</v>
      </c>
      <c r="C9" s="62"/>
    </row>
    <row r="10" spans="1:3" ht="37.5">
      <c r="A10" s="61" t="s">
        <v>6</v>
      </c>
      <c r="B10" s="62" t="s">
        <v>267</v>
      </c>
      <c r="C10" s="62"/>
    </row>
    <row r="11" spans="1:3">
      <c r="A11" s="61" t="s">
        <v>151</v>
      </c>
      <c r="B11" s="62" t="s">
        <v>180</v>
      </c>
      <c r="C11" s="62"/>
    </row>
    <row r="12" spans="1:3">
      <c r="A12" s="61" t="s">
        <v>152</v>
      </c>
      <c r="B12" s="62" t="s">
        <v>175</v>
      </c>
      <c r="C12" s="62"/>
    </row>
    <row r="13" spans="1:3">
      <c r="A13" s="61" t="s">
        <v>555</v>
      </c>
      <c r="B13" s="62">
        <v>0</v>
      </c>
      <c r="C13" s="62"/>
    </row>
    <row r="14" spans="1:3">
      <c r="A14" s="61" t="s">
        <v>154</v>
      </c>
      <c r="B14" s="62">
        <v>232</v>
      </c>
      <c r="C14" s="62"/>
    </row>
    <row r="15" spans="1:3">
      <c r="A15" s="61" t="s">
        <v>556</v>
      </c>
      <c r="B15" s="62" t="s">
        <v>268</v>
      </c>
      <c r="C15" s="62"/>
    </row>
    <row r="16" spans="1:3">
      <c r="A16" s="61" t="s">
        <v>156</v>
      </c>
      <c r="B16" s="62" t="s">
        <v>269</v>
      </c>
      <c r="C16" s="62"/>
    </row>
    <row r="17" spans="1:3">
      <c r="A17" s="63" t="s">
        <v>557</v>
      </c>
      <c r="B17" s="62"/>
      <c r="C17" s="62"/>
    </row>
    <row r="18" spans="1:3">
      <c r="A18" s="61" t="s">
        <v>158</v>
      </c>
      <c r="B18" s="64">
        <v>45107</v>
      </c>
      <c r="C18" s="64"/>
    </row>
    <row r="19" spans="1:3">
      <c r="A19" s="61" t="s">
        <v>159</v>
      </c>
      <c r="B19" s="64">
        <v>45014</v>
      </c>
      <c r="C19" s="64"/>
    </row>
    <row r="20" spans="1:3">
      <c r="A20" s="61" t="s">
        <v>160</v>
      </c>
      <c r="B20" s="62" t="s">
        <v>170</v>
      </c>
      <c r="C20" s="62"/>
    </row>
    <row r="21" spans="1:3">
      <c r="A21" s="61" t="s">
        <v>558</v>
      </c>
      <c r="B21" s="62" t="s">
        <v>83</v>
      </c>
      <c r="C21" s="62"/>
    </row>
    <row r="23" spans="1:3">
      <c r="A23" s="23" t="str">
        <f>HYPERLINK("#'Factor List'!A1", "Back to Factor List")</f>
        <v>Back to Factor List</v>
      </c>
      <c r="B23" s="23" t="str">
        <f>HYPERLINK("#'Assumptions'!A1", "Assumptions")</f>
        <v>Assumptions</v>
      </c>
    </row>
    <row r="26" spans="1:3" ht="26.1">
      <c r="A26" s="46" t="s">
        <v>559</v>
      </c>
      <c r="B26" s="46" t="s">
        <v>563</v>
      </c>
      <c r="C26" s="46" t="s">
        <v>565</v>
      </c>
    </row>
    <row r="27" spans="1:3">
      <c r="A27" s="42">
        <v>20</v>
      </c>
      <c r="B27" s="47">
        <v>18.100000000000001</v>
      </c>
      <c r="C27" s="47">
        <v>2.2400000000000002</v>
      </c>
    </row>
    <row r="28" spans="1:3">
      <c r="A28" s="42">
        <v>21</v>
      </c>
      <c r="B28" s="47">
        <v>18.09</v>
      </c>
      <c r="C28" s="47">
        <v>2.2400000000000002</v>
      </c>
    </row>
    <row r="29" spans="1:3">
      <c r="A29" s="42">
        <v>22</v>
      </c>
      <c r="B29" s="47">
        <v>18.07</v>
      </c>
      <c r="C29" s="47">
        <v>2.25</v>
      </c>
    </row>
    <row r="30" spans="1:3">
      <c r="A30" s="42">
        <v>23</v>
      </c>
      <c r="B30" s="47">
        <v>18.05</v>
      </c>
      <c r="C30" s="47">
        <v>2.25</v>
      </c>
    </row>
    <row r="31" spans="1:3">
      <c r="A31" s="42">
        <v>24</v>
      </c>
      <c r="B31" s="47">
        <v>18.03</v>
      </c>
      <c r="C31" s="47">
        <v>2.25</v>
      </c>
    </row>
    <row r="32" spans="1:3">
      <c r="A32" s="42">
        <v>25</v>
      </c>
      <c r="B32" s="47">
        <v>18</v>
      </c>
      <c r="C32" s="47">
        <v>2.25</v>
      </c>
    </row>
    <row r="33" spans="1:3">
      <c r="A33" s="42">
        <v>26</v>
      </c>
      <c r="B33" s="47">
        <v>17.98</v>
      </c>
      <c r="C33" s="47">
        <v>2.25</v>
      </c>
    </row>
    <row r="34" spans="1:3">
      <c r="A34" s="42">
        <v>27</v>
      </c>
      <c r="B34" s="47">
        <v>17.96</v>
      </c>
      <c r="C34" s="47">
        <v>2.25</v>
      </c>
    </row>
    <row r="35" spans="1:3">
      <c r="A35" s="42">
        <v>28</v>
      </c>
      <c r="B35" s="47">
        <v>17.940000000000001</v>
      </c>
      <c r="C35" s="47">
        <v>2.25</v>
      </c>
    </row>
    <row r="36" spans="1:3">
      <c r="A36" s="42">
        <v>29</v>
      </c>
      <c r="B36" s="47">
        <v>17.920000000000002</v>
      </c>
      <c r="C36" s="47">
        <v>2.25</v>
      </c>
    </row>
    <row r="37" spans="1:3">
      <c r="A37" s="42">
        <v>30</v>
      </c>
      <c r="B37" s="47">
        <v>17.899999999999999</v>
      </c>
      <c r="C37" s="47">
        <v>2.25</v>
      </c>
    </row>
    <row r="38" spans="1:3">
      <c r="A38" s="42">
        <v>31</v>
      </c>
      <c r="B38" s="47">
        <v>17.88</v>
      </c>
      <c r="C38" s="47">
        <v>2.25</v>
      </c>
    </row>
    <row r="39" spans="1:3">
      <c r="A39" s="42">
        <v>32</v>
      </c>
      <c r="B39" s="47">
        <v>17.86</v>
      </c>
      <c r="C39" s="47">
        <v>2.25</v>
      </c>
    </row>
    <row r="40" spans="1:3">
      <c r="A40" s="42">
        <v>33</v>
      </c>
      <c r="B40" s="47">
        <v>17.829999999999998</v>
      </c>
      <c r="C40" s="47">
        <v>2.25</v>
      </c>
    </row>
    <row r="41" spans="1:3">
      <c r="A41" s="42">
        <v>34</v>
      </c>
      <c r="B41" s="47">
        <v>17.809999999999999</v>
      </c>
      <c r="C41" s="47">
        <v>2.25</v>
      </c>
    </row>
    <row r="42" spans="1:3">
      <c r="A42" s="42">
        <v>35</v>
      </c>
      <c r="B42" s="47">
        <v>17.79</v>
      </c>
      <c r="C42" s="47">
        <v>2.2400000000000002</v>
      </c>
    </row>
    <row r="43" spans="1:3">
      <c r="A43" s="42">
        <v>36</v>
      </c>
      <c r="B43" s="47">
        <v>17.77</v>
      </c>
      <c r="C43" s="47">
        <v>2.2400000000000002</v>
      </c>
    </row>
    <row r="44" spans="1:3">
      <c r="A44" s="42">
        <v>37</v>
      </c>
      <c r="B44" s="47">
        <v>17.739999999999998</v>
      </c>
      <c r="C44" s="47">
        <v>2.2400000000000002</v>
      </c>
    </row>
    <row r="45" spans="1:3">
      <c r="A45" s="42">
        <v>38</v>
      </c>
      <c r="B45" s="47">
        <v>17.72</v>
      </c>
      <c r="C45" s="47">
        <v>2.23</v>
      </c>
    </row>
    <row r="46" spans="1:3">
      <c r="A46" s="42">
        <v>39</v>
      </c>
      <c r="B46" s="47">
        <v>17.7</v>
      </c>
      <c r="C46" s="47">
        <v>2.23</v>
      </c>
    </row>
    <row r="47" spans="1:3">
      <c r="A47" s="42">
        <v>40</v>
      </c>
      <c r="B47" s="47">
        <v>17.68</v>
      </c>
      <c r="C47" s="47">
        <v>2.23</v>
      </c>
    </row>
    <row r="48" spans="1:3">
      <c r="A48" s="42">
        <v>41</v>
      </c>
      <c r="B48" s="47">
        <v>17.649999999999999</v>
      </c>
      <c r="C48" s="47">
        <v>2.2200000000000002</v>
      </c>
    </row>
    <row r="49" spans="1:3">
      <c r="A49" s="42">
        <v>42</v>
      </c>
      <c r="B49" s="47">
        <v>17.63</v>
      </c>
      <c r="C49" s="47">
        <v>2.2200000000000002</v>
      </c>
    </row>
    <row r="50" spans="1:3">
      <c r="A50" s="42">
        <v>43</v>
      </c>
      <c r="B50" s="47">
        <v>17.61</v>
      </c>
      <c r="C50" s="47">
        <v>2.21</v>
      </c>
    </row>
    <row r="51" spans="1:3">
      <c r="A51" s="42">
        <v>44</v>
      </c>
      <c r="B51" s="47">
        <v>17.579999999999998</v>
      </c>
      <c r="C51" s="47">
        <v>2.21</v>
      </c>
    </row>
    <row r="52" spans="1:3">
      <c r="A52" s="42">
        <v>45</v>
      </c>
      <c r="B52" s="47">
        <v>17.559999999999999</v>
      </c>
      <c r="C52" s="47">
        <v>2.2000000000000002</v>
      </c>
    </row>
    <row r="53" spans="1:3">
      <c r="A53" s="42">
        <v>46</v>
      </c>
      <c r="B53" s="47">
        <v>17.54</v>
      </c>
      <c r="C53" s="47">
        <v>2.19</v>
      </c>
    </row>
    <row r="54" spans="1:3">
      <c r="A54" s="42">
        <v>47</v>
      </c>
      <c r="B54" s="47">
        <v>17.510000000000002</v>
      </c>
      <c r="C54" s="47">
        <v>2.19</v>
      </c>
    </row>
    <row r="55" spans="1:3">
      <c r="A55" s="42">
        <v>48</v>
      </c>
      <c r="B55" s="47">
        <v>17.48</v>
      </c>
      <c r="C55" s="47">
        <v>2.1800000000000002</v>
      </c>
    </row>
    <row r="56" spans="1:3">
      <c r="A56" s="42">
        <v>49</v>
      </c>
      <c r="B56" s="47">
        <v>17.46</v>
      </c>
      <c r="C56" s="47">
        <v>2.17</v>
      </c>
    </row>
    <row r="57" spans="1:3">
      <c r="A57" s="42">
        <v>50</v>
      </c>
      <c r="B57" s="47">
        <v>17.43</v>
      </c>
      <c r="C57" s="47">
        <v>2.16</v>
      </c>
    </row>
    <row r="58" spans="1:3">
      <c r="A58" s="42">
        <v>51</v>
      </c>
      <c r="B58" s="47">
        <v>17.399999999999999</v>
      </c>
      <c r="C58" s="47">
        <v>2.15</v>
      </c>
    </row>
    <row r="59" spans="1:3">
      <c r="A59" s="42">
        <v>52</v>
      </c>
      <c r="B59" s="47">
        <v>17.37</v>
      </c>
      <c r="C59" s="47">
        <v>2.14</v>
      </c>
    </row>
    <row r="60" spans="1:3">
      <c r="A60" s="42">
        <v>53</v>
      </c>
      <c r="B60" s="47">
        <v>17.34</v>
      </c>
      <c r="C60" s="47">
        <v>2.12</v>
      </c>
    </row>
    <row r="61" spans="1:3">
      <c r="A61" s="42">
        <v>54</v>
      </c>
      <c r="B61" s="47">
        <v>17.309999999999999</v>
      </c>
      <c r="C61" s="47">
        <v>2.11</v>
      </c>
    </row>
    <row r="62" spans="1:3">
      <c r="A62" s="42">
        <v>55</v>
      </c>
      <c r="B62" s="47">
        <v>17.28</v>
      </c>
      <c r="C62" s="47">
        <v>2.1</v>
      </c>
    </row>
    <row r="63" spans="1:3">
      <c r="A63" s="42">
        <v>56</v>
      </c>
      <c r="B63" s="47">
        <v>17.25</v>
      </c>
      <c r="C63" s="47">
        <v>2.08</v>
      </c>
    </row>
    <row r="64" spans="1:3">
      <c r="A64" s="42">
        <v>57</v>
      </c>
      <c r="B64" s="47">
        <v>17.22</v>
      </c>
      <c r="C64" s="47">
        <v>2.06</v>
      </c>
    </row>
    <row r="65" spans="1:3">
      <c r="A65" s="42">
        <v>58</v>
      </c>
      <c r="B65" s="47">
        <v>17.2</v>
      </c>
      <c r="C65" s="47">
        <v>2.0499999999999998</v>
      </c>
    </row>
    <row r="66" spans="1:3">
      <c r="A66" s="42">
        <v>59</v>
      </c>
      <c r="B66" s="47">
        <v>17.18</v>
      </c>
      <c r="C66" s="47">
        <v>2.0299999999999998</v>
      </c>
    </row>
    <row r="67" spans="1:3">
      <c r="A67" s="42">
        <v>60</v>
      </c>
      <c r="B67" s="47">
        <v>17.16</v>
      </c>
      <c r="C67" s="47">
        <v>2.0099999999999998</v>
      </c>
    </row>
    <row r="68" spans="1:3">
      <c r="A68" s="42">
        <v>61</v>
      </c>
      <c r="B68" s="47">
        <v>17.149999999999999</v>
      </c>
      <c r="C68" s="47">
        <v>1.98</v>
      </c>
    </row>
    <row r="69" spans="1:3">
      <c r="A69" s="42">
        <v>62</v>
      </c>
      <c r="B69" s="47">
        <v>17.14</v>
      </c>
      <c r="C69" s="47">
        <v>1.96</v>
      </c>
    </row>
    <row r="70" spans="1:3">
      <c r="A70" s="42">
        <v>63</v>
      </c>
      <c r="B70" s="47">
        <v>17.13</v>
      </c>
      <c r="C70" s="47">
        <v>1.94</v>
      </c>
    </row>
    <row r="71" spans="1:3">
      <c r="A71" s="42">
        <v>64</v>
      </c>
      <c r="B71" s="47">
        <v>17.13</v>
      </c>
      <c r="C71" s="47">
        <v>1.92</v>
      </c>
    </row>
    <row r="72" spans="1:3">
      <c r="A72" s="42">
        <v>65</v>
      </c>
      <c r="B72" s="47">
        <v>17.14</v>
      </c>
      <c r="C72" s="47">
        <v>1.89</v>
      </c>
    </row>
    <row r="73" spans="1:3">
      <c r="A73" s="42">
        <v>66</v>
      </c>
      <c r="B73" s="47">
        <v>17.16</v>
      </c>
      <c r="C73" s="47">
        <v>1.86</v>
      </c>
    </row>
    <row r="74" spans="1:3">
      <c r="A74" s="42">
        <v>67</v>
      </c>
      <c r="B74" s="47">
        <v>17.18</v>
      </c>
      <c r="C74" s="47">
        <v>1.84</v>
      </c>
    </row>
  </sheetData>
  <sheetProtection algorithmName="SHA-512" hashValue="CP37JKboaktvVrWRPel9ofrr3DliqpM5i2U7kwXh2nWV00FuWaO4pQC5ootLTuBeD56cSQd3nzlM8/488j6EDQ==" saltValue="UCk8yX2cABiASi3ZhHe3tw==" spinCount="100000" sheet="1" objects="1" scenarios="1"/>
  <conditionalFormatting sqref="A6:A21">
    <cfRule type="expression" dxfId="1043" priority="5" stopIfTrue="1">
      <formula>MOD(ROW(),2)=0</formula>
    </cfRule>
    <cfRule type="expression" dxfId="1042" priority="6" stopIfTrue="1">
      <formula>MOD(ROW(),2)&lt;&gt;0</formula>
    </cfRule>
  </conditionalFormatting>
  <conditionalFormatting sqref="B6:C21">
    <cfRule type="expression" dxfId="1041" priority="7" stopIfTrue="1">
      <formula>MOD(ROW(),2)=0</formula>
    </cfRule>
    <cfRule type="expression" dxfId="1040" priority="8" stopIfTrue="1">
      <formula>MOD(ROW(),2)&lt;&gt;0</formula>
    </cfRule>
  </conditionalFormatting>
  <conditionalFormatting sqref="A26:A74">
    <cfRule type="expression" dxfId="1039" priority="1" stopIfTrue="1">
      <formula>MOD(ROW(),2)=0</formula>
    </cfRule>
    <cfRule type="expression" dxfId="1038" priority="2" stopIfTrue="1">
      <formula>MOD(ROW(),2)&lt;&gt;0</formula>
    </cfRule>
  </conditionalFormatting>
  <conditionalFormatting sqref="B26:C74">
    <cfRule type="expression" dxfId="1037" priority="3" stopIfTrue="1">
      <formula>MOD(ROW(),2)=0</formula>
    </cfRule>
    <cfRule type="expression" dxfId="1036" priority="4" stopIfTrue="1">
      <formula>MOD(ROW(),2)&lt;&gt;0</formula>
    </cfRule>
  </conditionalFormatting>
  <pageMargins left="0.7" right="0.7" top="0.75" bottom="0.75" header="0.3" footer="0.3"/>
  <tableParts count="1">
    <tablePart r:id="rId1"/>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09179-BE00-4DA5-A379-FA1947475894}">
  <sheetPr codeName="Sheet39"/>
  <dimension ref="A1:E67"/>
  <sheetViews>
    <sheetView showGridLines="0" workbookViewId="0">
      <selection activeCell="A6" sqref="A6"/>
    </sheetView>
  </sheetViews>
  <sheetFormatPr defaultColWidth="8.7109375" defaultRowHeight="12.6"/>
  <cols>
    <col min="1" max="1" width="31.5703125" style="67" customWidth="1"/>
    <col min="2" max="5" width="22.5703125" style="67" customWidth="1"/>
    <col min="6" max="16384" width="8.7109375" style="67"/>
  </cols>
  <sheetData>
    <row r="1" spans="1:5" s="1" customFormat="1" ht="20.100000000000001">
      <c r="A1" s="2" t="s">
        <v>0</v>
      </c>
    </row>
    <row r="2" spans="1:5" s="1" customFormat="1" ht="15.6">
      <c r="A2" s="30" t="s">
        <v>1</v>
      </c>
      <c r="B2" s="3" t="str">
        <f>wb_title</f>
        <v>TPS_S - Consolidated Factor Spreadsheet</v>
      </c>
    </row>
    <row r="3" spans="1:5" s="1" customFormat="1" ht="15.6">
      <c r="A3" s="30" t="s">
        <v>2</v>
      </c>
      <c r="B3" s="3" t="str">
        <f>TABLE_FACTOR_TYPE_1 &amp; " - x-" &amp; TABLE_SERIES_NUMBER_1</f>
        <v>PenCE - x-301</v>
      </c>
    </row>
    <row r="4" spans="1:5" customFormat="1"/>
    <row r="5" spans="1:5" customFormat="1"/>
    <row r="6" spans="1:5" customFormat="1">
      <c r="A6" s="61" t="s">
        <v>552</v>
      </c>
      <c r="B6" s="62" t="s">
        <v>553</v>
      </c>
      <c r="C6" s="62"/>
      <c r="D6" s="62"/>
      <c r="E6" s="62"/>
    </row>
    <row r="7" spans="1:5" customFormat="1">
      <c r="A7" s="61" t="s">
        <v>554</v>
      </c>
      <c r="B7" s="62" t="s">
        <v>162</v>
      </c>
      <c r="C7" s="62"/>
      <c r="D7" s="62"/>
      <c r="E7" s="62"/>
    </row>
    <row r="8" spans="1:5" customFormat="1">
      <c r="A8" s="61" t="s">
        <v>149</v>
      </c>
      <c r="B8" s="62" t="s">
        <v>270</v>
      </c>
      <c r="C8" s="62"/>
      <c r="D8" s="62"/>
      <c r="E8" s="62"/>
    </row>
    <row r="9" spans="1:5" customFormat="1">
      <c r="A9" s="61" t="s">
        <v>150</v>
      </c>
      <c r="B9" s="62" t="s">
        <v>271</v>
      </c>
      <c r="C9" s="62"/>
      <c r="D9" s="62"/>
      <c r="E9" s="62"/>
    </row>
    <row r="10" spans="1:5" customFormat="1" ht="24.95">
      <c r="A10" s="61" t="s">
        <v>6</v>
      </c>
      <c r="B10" s="62" t="s">
        <v>272</v>
      </c>
      <c r="C10" s="62"/>
      <c r="D10" s="62"/>
      <c r="E10" s="62"/>
    </row>
    <row r="11" spans="1:5" customFormat="1">
      <c r="A11" s="61" t="s">
        <v>151</v>
      </c>
      <c r="B11" s="62" t="s">
        <v>174</v>
      </c>
      <c r="C11" s="62"/>
      <c r="D11" s="62"/>
      <c r="E11" s="62"/>
    </row>
    <row r="12" spans="1:5" customFormat="1">
      <c r="A12" s="61" t="s">
        <v>152</v>
      </c>
      <c r="B12" s="62" t="s">
        <v>175</v>
      </c>
      <c r="C12" s="62"/>
      <c r="D12" s="62"/>
      <c r="E12" s="62"/>
    </row>
    <row r="13" spans="1:5" customFormat="1">
      <c r="A13" s="61" t="s">
        <v>555</v>
      </c>
      <c r="B13" s="62" t="s">
        <v>176</v>
      </c>
      <c r="C13" s="62"/>
      <c r="D13" s="62"/>
      <c r="E13" s="62"/>
    </row>
    <row r="14" spans="1:5" customFormat="1">
      <c r="A14" s="61" t="s">
        <v>154</v>
      </c>
      <c r="B14" s="62">
        <v>301</v>
      </c>
      <c r="C14" s="62"/>
      <c r="D14" s="62"/>
      <c r="E14" s="62"/>
    </row>
    <row r="15" spans="1:5" customFormat="1">
      <c r="A15" s="61" t="s">
        <v>556</v>
      </c>
      <c r="B15" s="62" t="s">
        <v>273</v>
      </c>
      <c r="C15" s="62"/>
      <c r="D15" s="62"/>
      <c r="E15" s="62"/>
    </row>
    <row r="16" spans="1:5" customFormat="1">
      <c r="A16" s="61" t="s">
        <v>156</v>
      </c>
      <c r="B16" s="62">
        <v>303</v>
      </c>
      <c r="C16" s="62"/>
      <c r="D16" s="62"/>
      <c r="E16" s="62"/>
    </row>
    <row r="17" spans="1:5" customFormat="1">
      <c r="A17" s="63" t="s">
        <v>557</v>
      </c>
      <c r="B17" s="62"/>
      <c r="C17" s="62"/>
      <c r="D17" s="62"/>
      <c r="E17" s="62"/>
    </row>
    <row r="18" spans="1:5" customFormat="1">
      <c r="A18" s="61" t="s">
        <v>158</v>
      </c>
      <c r="B18" s="64">
        <v>46171</v>
      </c>
      <c r="C18" s="64"/>
      <c r="D18" s="64"/>
      <c r="E18" s="64"/>
    </row>
    <row r="19" spans="1:5" customFormat="1">
      <c r="A19" s="61" t="s">
        <v>159</v>
      </c>
      <c r="B19" s="64">
        <v>46161</v>
      </c>
      <c r="C19" s="64"/>
      <c r="D19" s="64"/>
      <c r="E19" s="64"/>
    </row>
    <row r="20" spans="1:5" customFormat="1">
      <c r="A20" s="61" t="s">
        <v>160</v>
      </c>
      <c r="B20" s="62" t="s">
        <v>170</v>
      </c>
      <c r="C20" s="62"/>
      <c r="D20" s="62"/>
      <c r="E20" s="62"/>
    </row>
    <row r="21" spans="1:5" customFormat="1">
      <c r="A21" s="61" t="s">
        <v>558</v>
      </c>
      <c r="B21" s="62" t="s">
        <v>82</v>
      </c>
      <c r="C21" s="62"/>
      <c r="D21" s="62"/>
      <c r="E21" s="62"/>
    </row>
    <row r="22" spans="1:5" customFormat="1"/>
    <row r="23" spans="1:5" customFormat="1">
      <c r="A23" s="23" t="str">
        <f>HYPERLINK("#'Factor List'!A1", "Back to Factor List")</f>
        <v>Back to Factor List</v>
      </c>
      <c r="B23" s="23" t="str">
        <f>HYPERLINK("#'Assumptions'!A1", "Assumptions")</f>
        <v>Assumptions</v>
      </c>
    </row>
    <row r="24" spans="1:5" customFormat="1"/>
    <row r="26" spans="1:5" ht="26.1">
      <c r="A26" s="66" t="s">
        <v>559</v>
      </c>
      <c r="B26" s="66" t="s">
        <v>568</v>
      </c>
      <c r="C26" s="66" t="s">
        <v>569</v>
      </c>
      <c r="D26" s="66" t="s">
        <v>570</v>
      </c>
      <c r="E26" s="66" t="s">
        <v>566</v>
      </c>
    </row>
    <row r="27" spans="1:5">
      <c r="A27" s="68">
        <v>55</v>
      </c>
      <c r="B27" s="69">
        <v>23.93</v>
      </c>
      <c r="C27" s="69">
        <v>1.57</v>
      </c>
      <c r="D27" s="69"/>
      <c r="E27" s="69">
        <v>0</v>
      </c>
    </row>
    <row r="28" spans="1:5">
      <c r="A28" s="68">
        <v>56</v>
      </c>
      <c r="B28" s="69">
        <v>23.41</v>
      </c>
      <c r="C28" s="69">
        <v>1.58</v>
      </c>
      <c r="D28" s="69"/>
      <c r="E28" s="69">
        <v>0</v>
      </c>
    </row>
    <row r="29" spans="1:5">
      <c r="A29" s="68">
        <v>57</v>
      </c>
      <c r="B29" s="69">
        <v>22.89</v>
      </c>
      <c r="C29" s="69">
        <v>1.6</v>
      </c>
      <c r="D29" s="69"/>
      <c r="E29" s="69">
        <v>0</v>
      </c>
    </row>
    <row r="30" spans="1:5">
      <c r="A30" s="68">
        <v>58</v>
      </c>
      <c r="B30" s="69">
        <v>22.35</v>
      </c>
      <c r="C30" s="69">
        <v>1.61</v>
      </c>
      <c r="D30" s="69"/>
      <c r="E30" s="69">
        <v>0</v>
      </c>
    </row>
    <row r="31" spans="1:5">
      <c r="A31" s="68">
        <v>59</v>
      </c>
      <c r="B31" s="69">
        <v>21.81</v>
      </c>
      <c r="C31" s="69">
        <v>1.62</v>
      </c>
      <c r="D31" s="69"/>
      <c r="E31" s="69">
        <v>0</v>
      </c>
    </row>
    <row r="32" spans="1:5">
      <c r="A32" s="68">
        <v>60</v>
      </c>
      <c r="B32" s="69">
        <v>21.26</v>
      </c>
      <c r="C32" s="69">
        <v>1.63</v>
      </c>
      <c r="D32" s="69"/>
      <c r="E32" s="69">
        <v>0</v>
      </c>
    </row>
    <row r="33" spans="1:5">
      <c r="A33" s="68">
        <v>61</v>
      </c>
      <c r="B33" s="69">
        <v>20.69</v>
      </c>
      <c r="C33" s="69">
        <v>1.64</v>
      </c>
      <c r="D33" s="69"/>
      <c r="E33" s="69">
        <v>0</v>
      </c>
    </row>
    <row r="34" spans="1:5">
      <c r="A34" s="68">
        <v>62</v>
      </c>
      <c r="B34" s="69">
        <v>20.11</v>
      </c>
      <c r="C34" s="69">
        <v>1.65</v>
      </c>
      <c r="D34" s="69"/>
      <c r="E34" s="69">
        <v>0</v>
      </c>
    </row>
    <row r="35" spans="1:5">
      <c r="A35" s="68">
        <v>63</v>
      </c>
      <c r="B35" s="69">
        <v>19.53</v>
      </c>
      <c r="C35" s="69">
        <v>1.66</v>
      </c>
      <c r="D35" s="69"/>
      <c r="E35" s="69">
        <v>0</v>
      </c>
    </row>
    <row r="36" spans="1:5">
      <c r="A36" s="68">
        <v>64</v>
      </c>
      <c r="B36" s="69">
        <v>18.95</v>
      </c>
      <c r="C36" s="69">
        <v>1.66</v>
      </c>
      <c r="D36" s="69"/>
      <c r="E36" s="69">
        <v>0</v>
      </c>
    </row>
    <row r="37" spans="1:5">
      <c r="A37" s="68">
        <v>65</v>
      </c>
      <c r="B37" s="69">
        <v>18.36</v>
      </c>
      <c r="C37" s="69">
        <v>1.64</v>
      </c>
      <c r="D37" s="69"/>
      <c r="E37" s="69">
        <v>0</v>
      </c>
    </row>
    <row r="38" spans="1:5">
      <c r="A38" s="68">
        <v>66</v>
      </c>
      <c r="B38" s="69">
        <v>17.77</v>
      </c>
      <c r="C38" s="69">
        <v>1.64</v>
      </c>
      <c r="D38" s="69"/>
      <c r="E38" s="69">
        <v>0</v>
      </c>
    </row>
    <row r="39" spans="1:5">
      <c r="A39" s="68">
        <v>67</v>
      </c>
      <c r="B39" s="69">
        <v>17.170000000000002</v>
      </c>
      <c r="C39" s="69">
        <v>1.64</v>
      </c>
      <c r="D39" s="69"/>
      <c r="E39" s="69">
        <v>0</v>
      </c>
    </row>
    <row r="40" spans="1:5">
      <c r="A40" s="68">
        <v>68</v>
      </c>
      <c r="B40" s="69">
        <v>16.57</v>
      </c>
      <c r="C40" s="69">
        <v>1.64</v>
      </c>
      <c r="D40" s="69"/>
      <c r="E40" s="69">
        <v>0</v>
      </c>
    </row>
    <row r="41" spans="1:5">
      <c r="A41" s="68">
        <v>69</v>
      </c>
      <c r="B41" s="69">
        <v>15.95</v>
      </c>
      <c r="C41" s="69">
        <v>1.62</v>
      </c>
      <c r="D41" s="69"/>
      <c r="E41" s="69"/>
    </row>
    <row r="42" spans="1:5">
      <c r="A42" s="68">
        <v>70</v>
      </c>
      <c r="B42" s="69">
        <v>15.33</v>
      </c>
      <c r="C42" s="69">
        <v>1.57</v>
      </c>
      <c r="D42" s="69"/>
      <c r="E42" s="69"/>
    </row>
    <row r="43" spans="1:5">
      <c r="A43" s="68">
        <v>71</v>
      </c>
      <c r="B43" s="69">
        <v>14.71</v>
      </c>
      <c r="C43" s="69">
        <v>1.55</v>
      </c>
      <c r="D43" s="69"/>
      <c r="E43" s="69"/>
    </row>
    <row r="44" spans="1:5">
      <c r="A44" s="68">
        <v>72</v>
      </c>
      <c r="B44" s="69">
        <v>14.09</v>
      </c>
      <c r="C44" s="69">
        <v>1.54</v>
      </c>
      <c r="D44" s="69"/>
      <c r="E44" s="69"/>
    </row>
    <row r="45" spans="1:5">
      <c r="A45" s="68">
        <v>73</v>
      </c>
      <c r="B45" s="69">
        <v>13.46</v>
      </c>
      <c r="C45" s="69">
        <v>1.53</v>
      </c>
      <c r="D45" s="69">
        <v>2.25</v>
      </c>
      <c r="E45" s="69"/>
    </row>
    <row r="46" spans="1:5">
      <c r="A46" s="68">
        <v>74</v>
      </c>
      <c r="B46" s="69">
        <v>12.84</v>
      </c>
      <c r="C46" s="69">
        <v>1.48</v>
      </c>
      <c r="D46" s="69">
        <v>2.0699999999999998</v>
      </c>
      <c r="E46" s="69"/>
    </row>
    <row r="47" spans="1:5">
      <c r="A47" s="68">
        <v>75</v>
      </c>
      <c r="B47" s="69">
        <v>12.22</v>
      </c>
      <c r="C47" s="69">
        <v>1.38</v>
      </c>
      <c r="D47" s="69">
        <v>1.89</v>
      </c>
      <c r="E47" s="69"/>
    </row>
    <row r="48" spans="1:5">
      <c r="A48" s="68">
        <v>76</v>
      </c>
      <c r="B48" s="69">
        <v>11.6</v>
      </c>
      <c r="C48" s="69">
        <v>1.32</v>
      </c>
      <c r="D48" s="69">
        <v>1.72</v>
      </c>
      <c r="E48" s="69"/>
    </row>
    <row r="49" spans="1:5">
      <c r="A49" s="68">
        <v>77</v>
      </c>
      <c r="B49" s="69">
        <v>11</v>
      </c>
      <c r="C49" s="69">
        <v>1.3</v>
      </c>
      <c r="D49" s="69">
        <v>1.56</v>
      </c>
      <c r="E49" s="69"/>
    </row>
    <row r="50" spans="1:5">
      <c r="A50" s="68">
        <v>78</v>
      </c>
      <c r="B50" s="69">
        <v>10.4</v>
      </c>
      <c r="C50" s="69">
        <v>1.28</v>
      </c>
      <c r="D50" s="69">
        <v>1.42</v>
      </c>
      <c r="E50" s="69"/>
    </row>
    <row r="51" spans="1:5">
      <c r="A51" s="68">
        <v>79</v>
      </c>
      <c r="B51" s="69">
        <v>9.8000000000000007</v>
      </c>
      <c r="C51" s="69">
        <v>1.2</v>
      </c>
      <c r="D51" s="69">
        <v>1.27</v>
      </c>
      <c r="E51" s="69"/>
    </row>
    <row r="52" spans="1:5">
      <c r="A52" s="68">
        <v>80</v>
      </c>
      <c r="B52" s="69">
        <v>9.2100000000000009</v>
      </c>
      <c r="C52" s="69">
        <v>1.06</v>
      </c>
      <c r="D52" s="69">
        <v>1.1299999999999999</v>
      </c>
      <c r="E52" s="69"/>
    </row>
    <row r="53" spans="1:5">
      <c r="A53" s="68">
        <v>81</v>
      </c>
      <c r="B53" s="69">
        <v>8.6199999999999992</v>
      </c>
      <c r="C53" s="69">
        <v>0.98</v>
      </c>
      <c r="D53" s="69">
        <v>1</v>
      </c>
      <c r="E53" s="69"/>
    </row>
    <row r="54" spans="1:5">
      <c r="A54" s="68">
        <v>82</v>
      </c>
      <c r="B54" s="69">
        <v>8.0299999999999994</v>
      </c>
      <c r="C54" s="69">
        <v>0.96</v>
      </c>
      <c r="D54" s="69">
        <v>0.89</v>
      </c>
      <c r="E54" s="69"/>
    </row>
    <row r="55" spans="1:5">
      <c r="A55" s="68">
        <v>83</v>
      </c>
      <c r="B55" s="69">
        <v>7.46</v>
      </c>
      <c r="C55" s="69">
        <v>0.93</v>
      </c>
      <c r="D55" s="69">
        <v>0.78</v>
      </c>
      <c r="E55" s="69"/>
    </row>
    <row r="56" spans="1:5">
      <c r="A56" s="68">
        <v>84</v>
      </c>
      <c r="B56" s="69">
        <v>6.9</v>
      </c>
      <c r="C56" s="69">
        <v>0.85</v>
      </c>
      <c r="D56" s="69">
        <v>0.68</v>
      </c>
      <c r="E56" s="69"/>
    </row>
    <row r="57" spans="1:5">
      <c r="A57" s="68">
        <v>85</v>
      </c>
      <c r="B57" s="69">
        <v>6.37</v>
      </c>
      <c r="C57" s="69">
        <v>0.72</v>
      </c>
      <c r="D57" s="69">
        <v>0.57999999999999996</v>
      </c>
      <c r="E57" s="69"/>
    </row>
    <row r="58" spans="1:5">
      <c r="A58" s="68">
        <v>86</v>
      </c>
      <c r="B58" s="69">
        <v>5.86</v>
      </c>
      <c r="C58" s="69">
        <v>0.64</v>
      </c>
      <c r="D58" s="69">
        <v>0.5</v>
      </c>
      <c r="E58" s="69"/>
    </row>
    <row r="59" spans="1:5">
      <c r="A59" s="68">
        <v>87</v>
      </c>
      <c r="B59" s="69">
        <v>5.37</v>
      </c>
      <c r="C59" s="69">
        <v>0.61</v>
      </c>
      <c r="D59" s="69">
        <v>0.43</v>
      </c>
      <c r="E59" s="69"/>
    </row>
    <row r="60" spans="1:5">
      <c r="A60" s="68">
        <v>88</v>
      </c>
      <c r="B60" s="69">
        <v>4.92</v>
      </c>
      <c r="C60" s="69">
        <v>0.57999999999999996</v>
      </c>
      <c r="D60" s="69">
        <v>0.37</v>
      </c>
      <c r="E60" s="69"/>
    </row>
    <row r="61" spans="1:5">
      <c r="A61" s="68">
        <v>89</v>
      </c>
      <c r="B61" s="69">
        <v>4.5</v>
      </c>
      <c r="C61" s="69">
        <v>0.5</v>
      </c>
      <c r="D61" s="69">
        <v>0.31</v>
      </c>
      <c r="E61" s="69"/>
    </row>
    <row r="62" spans="1:5">
      <c r="A62" s="68">
        <v>90</v>
      </c>
      <c r="B62" s="69">
        <v>4.0999999999999996</v>
      </c>
      <c r="C62" s="69">
        <v>0.38</v>
      </c>
      <c r="D62" s="69">
        <v>0.26</v>
      </c>
      <c r="E62" s="69"/>
    </row>
    <row r="63" spans="1:5">
      <c r="A63" s="68">
        <v>91</v>
      </c>
      <c r="B63" s="69">
        <v>3.73</v>
      </c>
      <c r="C63" s="69">
        <v>0.32</v>
      </c>
      <c r="D63" s="69">
        <v>0.22</v>
      </c>
      <c r="E63" s="69"/>
    </row>
    <row r="64" spans="1:5">
      <c r="A64" s="68">
        <v>92</v>
      </c>
      <c r="B64" s="69">
        <v>3.39</v>
      </c>
      <c r="C64" s="69">
        <v>0.3</v>
      </c>
      <c r="D64" s="69">
        <v>0.18</v>
      </c>
      <c r="E64" s="69"/>
    </row>
    <row r="65" spans="1:5">
      <c r="A65" s="68">
        <v>93</v>
      </c>
      <c r="B65" s="69">
        <v>3.07</v>
      </c>
      <c r="C65" s="69">
        <v>0.28000000000000003</v>
      </c>
      <c r="D65" s="69">
        <v>0.15</v>
      </c>
      <c r="E65" s="69"/>
    </row>
    <row r="66" spans="1:5">
      <c r="A66" s="68">
        <v>94</v>
      </c>
      <c r="B66" s="69">
        <v>2.79</v>
      </c>
      <c r="C66" s="69">
        <v>0.26</v>
      </c>
      <c r="D66" s="69">
        <v>0.13</v>
      </c>
      <c r="E66" s="69"/>
    </row>
    <row r="67" spans="1:5">
      <c r="A67" s="68">
        <v>95</v>
      </c>
      <c r="B67" s="69">
        <v>2.5299999999999998</v>
      </c>
      <c r="C67" s="69">
        <v>0.24</v>
      </c>
      <c r="D67" s="69">
        <v>0.11</v>
      </c>
      <c r="E67" s="69"/>
    </row>
  </sheetData>
  <sheetProtection algorithmName="SHA-512" hashValue="LBidlG3wAB1X7a7hrptHuQdUOkn5I5+Fi80IWl6DL7c+sGMrv3iDg1MwrZHoPvFGTRKTl2WpnRpEwFT5xyLK6w==" saltValue="3zZZOMsBrCvtav0AxYStRw==" spinCount="100000" sheet="1" objects="1" scenarios="1"/>
  <conditionalFormatting sqref="A6:A21">
    <cfRule type="expression" dxfId="1031" priority="15" stopIfTrue="1">
      <formula>MOD(ROW(),2)=0</formula>
    </cfRule>
    <cfRule type="expression" dxfId="1030" priority="16" stopIfTrue="1">
      <formula>MOD(ROW(),2)&lt;&gt;0</formula>
    </cfRule>
  </conditionalFormatting>
  <conditionalFormatting sqref="B6:E17 B20:E21 C18:E19">
    <cfRule type="expression" dxfId="1029" priority="17" stopIfTrue="1">
      <formula>MOD(ROW(),2)=0</formula>
    </cfRule>
    <cfRule type="expression" dxfId="1028" priority="18" stopIfTrue="1">
      <formula>MOD(ROW(),2)&lt;&gt;0</formula>
    </cfRule>
  </conditionalFormatting>
  <conditionalFormatting sqref="A26:A67">
    <cfRule type="expression" dxfId="1027" priority="3" stopIfTrue="1">
      <formula>MOD(ROW(),2)=0</formula>
    </cfRule>
    <cfRule type="expression" dxfId="1026" priority="4" stopIfTrue="1">
      <formula>MOD(ROW(),2)&lt;&gt;0</formula>
    </cfRule>
  </conditionalFormatting>
  <conditionalFormatting sqref="B26:E67">
    <cfRule type="expression" dxfId="1025" priority="5" stopIfTrue="1">
      <formula>MOD(ROW(),2)=0</formula>
    </cfRule>
    <cfRule type="expression" dxfId="1024" priority="6" stopIfTrue="1">
      <formula>MOD(ROW(),2)&lt;&gt;0</formula>
    </cfRule>
  </conditionalFormatting>
  <conditionalFormatting sqref="B18:B19">
    <cfRule type="expression" dxfId="1023" priority="1" stopIfTrue="1">
      <formula>MOD(ROW(),2)=0</formula>
    </cfRule>
    <cfRule type="expression" dxfId="1022" priority="2" stopIfTrue="1">
      <formula>MOD(ROW(),2)&lt;&gt;0</formula>
    </cfRule>
  </conditionalFormatting>
  <pageMargins left="0.7" right="0.7" top="0.75" bottom="0.75" header="0.3" footer="0.3"/>
  <tableParts count="1">
    <tablePart r:id="rId1"/>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BCCA8-204B-4715-B931-D86CDEC8CA3C}">
  <sheetPr codeName="Sheet40"/>
  <dimension ref="A1:E67"/>
  <sheetViews>
    <sheetView showGridLines="0" workbookViewId="0">
      <selection activeCell="A6" sqref="A6"/>
    </sheetView>
  </sheetViews>
  <sheetFormatPr defaultColWidth="8.7109375" defaultRowHeight="12.6"/>
  <cols>
    <col min="1" max="1" width="31.5703125" style="67" customWidth="1"/>
    <col min="2" max="5" width="22.5703125" style="67" customWidth="1"/>
    <col min="6" max="16384" width="8.7109375" style="67"/>
  </cols>
  <sheetData>
    <row r="1" spans="1:5" s="1" customFormat="1" ht="20.100000000000001">
      <c r="A1" s="2" t="s">
        <v>0</v>
      </c>
    </row>
    <row r="2" spans="1:5" s="1" customFormat="1" ht="15.6">
      <c r="A2" s="30" t="s">
        <v>1</v>
      </c>
      <c r="B2" s="3" t="str">
        <f>wb_title</f>
        <v>TPS_S - Consolidated Factor Spreadsheet</v>
      </c>
    </row>
    <row r="3" spans="1:5" s="1" customFormat="1" ht="15.6">
      <c r="A3" s="30" t="s">
        <v>2</v>
      </c>
      <c r="B3" s="3" t="str">
        <f>TABLE_FACTOR_TYPE_1 &amp; " - x-" &amp; TABLE_SERIES_NUMBER_1</f>
        <v>PenCE - x-302</v>
      </c>
    </row>
    <row r="4" spans="1:5" customFormat="1"/>
    <row r="5" spans="1:5" customFormat="1"/>
    <row r="6" spans="1:5" customFormat="1">
      <c r="A6" s="61" t="s">
        <v>552</v>
      </c>
      <c r="B6" s="62" t="s">
        <v>553</v>
      </c>
      <c r="C6" s="62"/>
      <c r="D6" s="62"/>
      <c r="E6" s="62"/>
    </row>
    <row r="7" spans="1:5" customFormat="1">
      <c r="A7" s="61" t="s">
        <v>554</v>
      </c>
      <c r="B7" s="62" t="s">
        <v>162</v>
      </c>
      <c r="C7" s="62"/>
      <c r="D7" s="62"/>
      <c r="E7" s="62"/>
    </row>
    <row r="8" spans="1:5" customFormat="1">
      <c r="A8" s="61" t="s">
        <v>149</v>
      </c>
      <c r="B8" s="62" t="s">
        <v>270</v>
      </c>
      <c r="C8" s="62"/>
      <c r="D8" s="62"/>
      <c r="E8" s="62"/>
    </row>
    <row r="9" spans="1:5" customFormat="1">
      <c r="A9" s="61" t="s">
        <v>150</v>
      </c>
      <c r="B9" s="62" t="s">
        <v>271</v>
      </c>
      <c r="C9" s="62"/>
      <c r="D9" s="62"/>
      <c r="E9" s="62"/>
    </row>
    <row r="10" spans="1:5" customFormat="1" ht="24.95">
      <c r="A10" s="61" t="s">
        <v>6</v>
      </c>
      <c r="B10" s="62" t="s">
        <v>274</v>
      </c>
      <c r="C10" s="62"/>
      <c r="D10" s="62"/>
      <c r="E10" s="62"/>
    </row>
    <row r="11" spans="1:5" customFormat="1">
      <c r="A11" s="61" t="s">
        <v>151</v>
      </c>
      <c r="B11" s="62" t="s">
        <v>180</v>
      </c>
      <c r="C11" s="62"/>
      <c r="D11" s="62"/>
      <c r="E11" s="62"/>
    </row>
    <row r="12" spans="1:5" customFormat="1">
      <c r="A12" s="61" t="s">
        <v>152</v>
      </c>
      <c r="B12" s="62" t="s">
        <v>175</v>
      </c>
      <c r="C12" s="62"/>
      <c r="D12" s="62"/>
      <c r="E12" s="62"/>
    </row>
    <row r="13" spans="1:5" customFormat="1">
      <c r="A13" s="61" t="s">
        <v>555</v>
      </c>
      <c r="B13" s="62" t="s">
        <v>176</v>
      </c>
      <c r="C13" s="62"/>
      <c r="D13" s="62"/>
      <c r="E13" s="62"/>
    </row>
    <row r="14" spans="1:5" customFormat="1">
      <c r="A14" s="61" t="s">
        <v>154</v>
      </c>
      <c r="B14" s="62">
        <v>302</v>
      </c>
      <c r="C14" s="62"/>
      <c r="D14" s="62"/>
      <c r="E14" s="62"/>
    </row>
    <row r="15" spans="1:5" customFormat="1">
      <c r="A15" s="61" t="s">
        <v>556</v>
      </c>
      <c r="B15" s="62" t="s">
        <v>275</v>
      </c>
      <c r="C15" s="62"/>
      <c r="D15" s="62"/>
      <c r="E15" s="62"/>
    </row>
    <row r="16" spans="1:5" customFormat="1">
      <c r="A16" s="61" t="s">
        <v>156</v>
      </c>
      <c r="B16" s="62">
        <v>313</v>
      </c>
      <c r="C16" s="62"/>
      <c r="D16" s="62"/>
      <c r="E16" s="62"/>
    </row>
    <row r="17" spans="1:5" customFormat="1">
      <c r="A17" s="63" t="s">
        <v>557</v>
      </c>
      <c r="B17" s="62"/>
      <c r="C17" s="62"/>
      <c r="D17" s="62"/>
      <c r="E17" s="62"/>
    </row>
    <row r="18" spans="1:5" customFormat="1">
      <c r="A18" s="61" t="s">
        <v>158</v>
      </c>
      <c r="B18" s="64">
        <v>46171</v>
      </c>
      <c r="C18" s="64"/>
      <c r="D18" s="64"/>
      <c r="E18" s="64"/>
    </row>
    <row r="19" spans="1:5" customFormat="1">
      <c r="A19" s="61" t="s">
        <v>159</v>
      </c>
      <c r="B19" s="64">
        <v>46161</v>
      </c>
      <c r="C19" s="64"/>
      <c r="D19" s="64"/>
      <c r="E19" s="64"/>
    </row>
    <row r="20" spans="1:5" customFormat="1">
      <c r="A20" s="61" t="s">
        <v>160</v>
      </c>
      <c r="B20" s="62" t="s">
        <v>170</v>
      </c>
      <c r="C20" s="62"/>
      <c r="D20" s="62"/>
      <c r="E20" s="62"/>
    </row>
    <row r="21" spans="1:5" customFormat="1">
      <c r="A21" s="61" t="s">
        <v>558</v>
      </c>
      <c r="B21" s="62" t="s">
        <v>82</v>
      </c>
      <c r="C21" s="62"/>
      <c r="D21" s="62"/>
      <c r="E21" s="62"/>
    </row>
    <row r="22" spans="1:5" customFormat="1"/>
    <row r="23" spans="1:5" customFormat="1">
      <c r="A23" s="23" t="str">
        <f>HYPERLINK("#'Factor List'!A1", "Back to Factor List")</f>
        <v>Back to Factor List</v>
      </c>
      <c r="B23" s="23" t="str">
        <f>HYPERLINK("#'Assumptions'!A1", "Assumptions")</f>
        <v>Assumptions</v>
      </c>
    </row>
    <row r="24" spans="1:5" customFormat="1"/>
    <row r="26" spans="1:5" ht="26.1">
      <c r="A26" s="66" t="s">
        <v>559</v>
      </c>
      <c r="B26" s="66" t="s">
        <v>568</v>
      </c>
      <c r="C26" s="66" t="s">
        <v>569</v>
      </c>
      <c r="D26" s="66" t="s">
        <v>570</v>
      </c>
      <c r="E26" s="66" t="s">
        <v>566</v>
      </c>
    </row>
    <row r="27" spans="1:5">
      <c r="A27" s="68">
        <v>55</v>
      </c>
      <c r="B27" s="69">
        <v>23.93</v>
      </c>
      <c r="C27" s="69">
        <v>1.57</v>
      </c>
      <c r="D27" s="69"/>
      <c r="E27" s="69">
        <v>0</v>
      </c>
    </row>
    <row r="28" spans="1:5">
      <c r="A28" s="68">
        <v>56</v>
      </c>
      <c r="B28" s="69">
        <v>23.41</v>
      </c>
      <c r="C28" s="69">
        <v>1.58</v>
      </c>
      <c r="D28" s="69"/>
      <c r="E28" s="69">
        <v>0</v>
      </c>
    </row>
    <row r="29" spans="1:5">
      <c r="A29" s="68">
        <v>57</v>
      </c>
      <c r="B29" s="69">
        <v>22.89</v>
      </c>
      <c r="C29" s="69">
        <v>1.6</v>
      </c>
      <c r="D29" s="69"/>
      <c r="E29" s="69">
        <v>0</v>
      </c>
    </row>
    <row r="30" spans="1:5">
      <c r="A30" s="68">
        <v>58</v>
      </c>
      <c r="B30" s="69">
        <v>22.35</v>
      </c>
      <c r="C30" s="69">
        <v>1.61</v>
      </c>
      <c r="D30" s="69"/>
      <c r="E30" s="69">
        <v>0</v>
      </c>
    </row>
    <row r="31" spans="1:5">
      <c r="A31" s="68">
        <v>59</v>
      </c>
      <c r="B31" s="69">
        <v>21.81</v>
      </c>
      <c r="C31" s="69">
        <v>1.62</v>
      </c>
      <c r="D31" s="69"/>
      <c r="E31" s="69">
        <v>0</v>
      </c>
    </row>
    <row r="32" spans="1:5">
      <c r="A32" s="68">
        <v>60</v>
      </c>
      <c r="B32" s="69">
        <v>21.26</v>
      </c>
      <c r="C32" s="69">
        <v>1.63</v>
      </c>
      <c r="D32" s="69"/>
      <c r="E32" s="69">
        <v>0</v>
      </c>
    </row>
    <row r="33" spans="1:5">
      <c r="A33" s="68">
        <v>61</v>
      </c>
      <c r="B33" s="69">
        <v>20.69</v>
      </c>
      <c r="C33" s="69">
        <v>1.64</v>
      </c>
      <c r="D33" s="69"/>
      <c r="E33" s="69">
        <v>0</v>
      </c>
    </row>
    <row r="34" spans="1:5">
      <c r="A34" s="68">
        <v>62</v>
      </c>
      <c r="B34" s="69">
        <v>20.11</v>
      </c>
      <c r="C34" s="69">
        <v>1.65</v>
      </c>
      <c r="D34" s="69"/>
      <c r="E34" s="69">
        <v>0</v>
      </c>
    </row>
    <row r="35" spans="1:5">
      <c r="A35" s="68">
        <v>63</v>
      </c>
      <c r="B35" s="69">
        <v>19.53</v>
      </c>
      <c r="C35" s="69">
        <v>1.66</v>
      </c>
      <c r="D35" s="69"/>
      <c r="E35" s="69">
        <v>0</v>
      </c>
    </row>
    <row r="36" spans="1:5">
      <c r="A36" s="68">
        <v>64</v>
      </c>
      <c r="B36" s="69">
        <v>18.95</v>
      </c>
      <c r="C36" s="69">
        <v>1.66</v>
      </c>
      <c r="D36" s="69"/>
      <c r="E36" s="69">
        <v>0</v>
      </c>
    </row>
    <row r="37" spans="1:5">
      <c r="A37" s="68">
        <v>65</v>
      </c>
      <c r="B37" s="69">
        <v>18.36</v>
      </c>
      <c r="C37" s="69">
        <v>1.64</v>
      </c>
      <c r="D37" s="69"/>
      <c r="E37" s="69">
        <v>0</v>
      </c>
    </row>
    <row r="38" spans="1:5">
      <c r="A38" s="68">
        <v>66</v>
      </c>
      <c r="B38" s="69">
        <v>17.77</v>
      </c>
      <c r="C38" s="69">
        <v>1.64</v>
      </c>
      <c r="D38" s="69"/>
      <c r="E38" s="69">
        <v>0</v>
      </c>
    </row>
    <row r="39" spans="1:5">
      <c r="A39" s="68">
        <v>67</v>
      </c>
      <c r="B39" s="69">
        <v>17.170000000000002</v>
      </c>
      <c r="C39" s="69">
        <v>1.64</v>
      </c>
      <c r="D39" s="69"/>
      <c r="E39" s="69">
        <v>0</v>
      </c>
    </row>
    <row r="40" spans="1:5">
      <c r="A40" s="68">
        <v>68</v>
      </c>
      <c r="B40" s="69">
        <v>16.57</v>
      </c>
      <c r="C40" s="69">
        <v>1.64</v>
      </c>
      <c r="D40" s="69"/>
      <c r="E40" s="69">
        <v>0</v>
      </c>
    </row>
    <row r="41" spans="1:5">
      <c r="A41" s="68">
        <v>69</v>
      </c>
      <c r="B41" s="69">
        <v>15.95</v>
      </c>
      <c r="C41" s="69">
        <v>1.62</v>
      </c>
      <c r="D41" s="69"/>
      <c r="E41" s="69"/>
    </row>
    <row r="42" spans="1:5">
      <c r="A42" s="68">
        <v>70</v>
      </c>
      <c r="B42" s="69">
        <v>15.33</v>
      </c>
      <c r="C42" s="69">
        <v>1.57</v>
      </c>
      <c r="D42" s="69"/>
      <c r="E42" s="69"/>
    </row>
    <row r="43" spans="1:5">
      <c r="A43" s="68">
        <v>71</v>
      </c>
      <c r="B43" s="69">
        <v>14.71</v>
      </c>
      <c r="C43" s="69">
        <v>1.55</v>
      </c>
      <c r="D43" s="69"/>
      <c r="E43" s="69"/>
    </row>
    <row r="44" spans="1:5">
      <c r="A44" s="68">
        <v>72</v>
      </c>
      <c r="B44" s="69">
        <v>14.09</v>
      </c>
      <c r="C44" s="69">
        <v>1.54</v>
      </c>
      <c r="D44" s="69"/>
      <c r="E44" s="69"/>
    </row>
    <row r="45" spans="1:5">
      <c r="A45" s="68">
        <v>73</v>
      </c>
      <c r="B45" s="69">
        <v>13.46</v>
      </c>
      <c r="C45" s="69">
        <v>1.53</v>
      </c>
      <c r="D45" s="69">
        <v>2.0499999999999998</v>
      </c>
      <c r="E45" s="69"/>
    </row>
    <row r="46" spans="1:5">
      <c r="A46" s="68">
        <v>74</v>
      </c>
      <c r="B46" s="69">
        <v>12.84</v>
      </c>
      <c r="C46" s="69">
        <v>1.48</v>
      </c>
      <c r="D46" s="69">
        <v>1.88</v>
      </c>
      <c r="E46" s="69"/>
    </row>
    <row r="47" spans="1:5">
      <c r="A47" s="68">
        <v>75</v>
      </c>
      <c r="B47" s="69">
        <v>12.22</v>
      </c>
      <c r="C47" s="69">
        <v>1.38</v>
      </c>
      <c r="D47" s="69">
        <v>1.72</v>
      </c>
      <c r="E47" s="69"/>
    </row>
    <row r="48" spans="1:5">
      <c r="A48" s="68">
        <v>76</v>
      </c>
      <c r="B48" s="69">
        <v>11.6</v>
      </c>
      <c r="C48" s="69">
        <v>1.32</v>
      </c>
      <c r="D48" s="69">
        <v>1.57</v>
      </c>
      <c r="E48" s="69"/>
    </row>
    <row r="49" spans="1:5">
      <c r="A49" s="68">
        <v>77</v>
      </c>
      <c r="B49" s="69">
        <v>11</v>
      </c>
      <c r="C49" s="69">
        <v>1.3</v>
      </c>
      <c r="D49" s="69">
        <v>1.42</v>
      </c>
      <c r="E49" s="69"/>
    </row>
    <row r="50" spans="1:5">
      <c r="A50" s="68">
        <v>78</v>
      </c>
      <c r="B50" s="69">
        <v>10.4</v>
      </c>
      <c r="C50" s="69">
        <v>1.28</v>
      </c>
      <c r="D50" s="69">
        <v>1.28</v>
      </c>
      <c r="E50" s="69"/>
    </row>
    <row r="51" spans="1:5">
      <c r="A51" s="68">
        <v>79</v>
      </c>
      <c r="B51" s="69">
        <v>9.8000000000000007</v>
      </c>
      <c r="C51" s="69">
        <v>1.2</v>
      </c>
      <c r="D51" s="69">
        <v>1.1499999999999999</v>
      </c>
      <c r="E51" s="69"/>
    </row>
    <row r="52" spans="1:5">
      <c r="A52" s="68">
        <v>80</v>
      </c>
      <c r="B52" s="69">
        <v>9.2100000000000009</v>
      </c>
      <c r="C52" s="69">
        <v>1.06</v>
      </c>
      <c r="D52" s="69">
        <v>1.03</v>
      </c>
      <c r="E52" s="69"/>
    </row>
    <row r="53" spans="1:5">
      <c r="A53" s="68">
        <v>81</v>
      </c>
      <c r="B53" s="69">
        <v>8.6199999999999992</v>
      </c>
      <c r="C53" s="69">
        <v>0.98</v>
      </c>
      <c r="D53" s="69">
        <v>0.91</v>
      </c>
      <c r="E53" s="69"/>
    </row>
    <row r="54" spans="1:5">
      <c r="A54" s="68">
        <v>82</v>
      </c>
      <c r="B54" s="69">
        <v>8.0299999999999994</v>
      </c>
      <c r="C54" s="69">
        <v>0.96</v>
      </c>
      <c r="D54" s="69">
        <v>0.81</v>
      </c>
      <c r="E54" s="69"/>
    </row>
    <row r="55" spans="1:5">
      <c r="A55" s="68">
        <v>83</v>
      </c>
      <c r="B55" s="69">
        <v>7.46</v>
      </c>
      <c r="C55" s="69">
        <v>0.93</v>
      </c>
      <c r="D55" s="69">
        <v>0.71</v>
      </c>
      <c r="E55" s="69"/>
    </row>
    <row r="56" spans="1:5">
      <c r="A56" s="68">
        <v>84</v>
      </c>
      <c r="B56" s="69">
        <v>6.9</v>
      </c>
      <c r="C56" s="69">
        <v>0.85</v>
      </c>
      <c r="D56" s="69">
        <v>0.61</v>
      </c>
      <c r="E56" s="69"/>
    </row>
    <row r="57" spans="1:5">
      <c r="A57" s="68">
        <v>85</v>
      </c>
      <c r="B57" s="69">
        <v>6.37</v>
      </c>
      <c r="C57" s="69">
        <v>0.72</v>
      </c>
      <c r="D57" s="69">
        <v>0.53</v>
      </c>
      <c r="E57" s="69"/>
    </row>
    <row r="58" spans="1:5">
      <c r="A58" s="68">
        <v>86</v>
      </c>
      <c r="B58" s="69">
        <v>5.86</v>
      </c>
      <c r="C58" s="69">
        <v>0.64</v>
      </c>
      <c r="D58" s="69">
        <v>0.46</v>
      </c>
      <c r="E58" s="69"/>
    </row>
    <row r="59" spans="1:5">
      <c r="A59" s="68">
        <v>87</v>
      </c>
      <c r="B59" s="69">
        <v>5.37</v>
      </c>
      <c r="C59" s="69">
        <v>0.61</v>
      </c>
      <c r="D59" s="69">
        <v>0.39</v>
      </c>
      <c r="E59" s="69"/>
    </row>
    <row r="60" spans="1:5">
      <c r="A60" s="68">
        <v>88</v>
      </c>
      <c r="B60" s="69">
        <v>4.92</v>
      </c>
      <c r="C60" s="69">
        <v>0.57999999999999996</v>
      </c>
      <c r="D60" s="69">
        <v>0.34</v>
      </c>
      <c r="E60" s="69"/>
    </row>
    <row r="61" spans="1:5">
      <c r="A61" s="68">
        <v>89</v>
      </c>
      <c r="B61" s="69">
        <v>4.5</v>
      </c>
      <c r="C61" s="69">
        <v>0.5</v>
      </c>
      <c r="D61" s="69">
        <v>0.28999999999999998</v>
      </c>
      <c r="E61" s="69"/>
    </row>
    <row r="62" spans="1:5">
      <c r="A62" s="68">
        <v>90</v>
      </c>
      <c r="B62" s="69">
        <v>4.0999999999999996</v>
      </c>
      <c r="C62" s="69">
        <v>0.38</v>
      </c>
      <c r="D62" s="69">
        <v>0.24</v>
      </c>
      <c r="E62" s="69"/>
    </row>
    <row r="63" spans="1:5">
      <c r="A63" s="68">
        <v>91</v>
      </c>
      <c r="B63" s="69">
        <v>3.73</v>
      </c>
      <c r="C63" s="69">
        <v>0.32</v>
      </c>
      <c r="D63" s="69">
        <v>0.2</v>
      </c>
      <c r="E63" s="69"/>
    </row>
    <row r="64" spans="1:5">
      <c r="A64" s="68">
        <v>92</v>
      </c>
      <c r="B64" s="69">
        <v>3.39</v>
      </c>
      <c r="C64" s="69">
        <v>0.3</v>
      </c>
      <c r="D64" s="69">
        <v>0.17</v>
      </c>
      <c r="E64" s="69"/>
    </row>
    <row r="65" spans="1:5">
      <c r="A65" s="68">
        <v>93</v>
      </c>
      <c r="B65" s="69">
        <v>3.07</v>
      </c>
      <c r="C65" s="69">
        <v>0.28000000000000003</v>
      </c>
      <c r="D65" s="69">
        <v>0.14000000000000001</v>
      </c>
      <c r="E65" s="69"/>
    </row>
    <row r="66" spans="1:5">
      <c r="A66" s="68">
        <v>94</v>
      </c>
      <c r="B66" s="69">
        <v>2.79</v>
      </c>
      <c r="C66" s="69">
        <v>0.26</v>
      </c>
      <c r="D66" s="69">
        <v>0.12</v>
      </c>
      <c r="E66" s="69"/>
    </row>
    <row r="67" spans="1:5">
      <c r="A67" s="68">
        <v>95</v>
      </c>
      <c r="B67" s="69">
        <v>2.5299999999999998</v>
      </c>
      <c r="C67" s="69">
        <v>0.24</v>
      </c>
      <c r="D67" s="69">
        <v>0.1</v>
      </c>
      <c r="E67" s="69"/>
    </row>
  </sheetData>
  <sheetProtection algorithmName="SHA-512" hashValue="8BuX4DyCeM+kI2F3IqYzUx2w9ThZOmq+B2DfkNuDG8fTlz/jdVkqkWj7R+lNqoWumu8A0vPRGjZ6zsf398cCCw==" saltValue="ZL/wJL0mzgKjblWMn6GxvA==" spinCount="100000" sheet="1" objects="1" scenarios="1"/>
  <conditionalFormatting sqref="A6:A21">
    <cfRule type="expression" dxfId="1017" priority="15" stopIfTrue="1">
      <formula>MOD(ROW(),2)=0</formula>
    </cfRule>
    <cfRule type="expression" dxfId="1016" priority="16" stopIfTrue="1">
      <formula>MOD(ROW(),2)&lt;&gt;0</formula>
    </cfRule>
  </conditionalFormatting>
  <conditionalFormatting sqref="B6:E17 B20:E21 C18:E19">
    <cfRule type="expression" dxfId="1015" priority="17" stopIfTrue="1">
      <formula>MOD(ROW(),2)=0</formula>
    </cfRule>
    <cfRule type="expression" dxfId="1014" priority="18" stopIfTrue="1">
      <formula>MOD(ROW(),2)&lt;&gt;0</formula>
    </cfRule>
  </conditionalFormatting>
  <conditionalFormatting sqref="A26:A67">
    <cfRule type="expression" dxfId="1013" priority="3" stopIfTrue="1">
      <formula>MOD(ROW(),2)=0</formula>
    </cfRule>
    <cfRule type="expression" dxfId="1012" priority="4" stopIfTrue="1">
      <formula>MOD(ROW(),2)&lt;&gt;0</formula>
    </cfRule>
  </conditionalFormatting>
  <conditionalFormatting sqref="B26:E67">
    <cfRule type="expression" dxfId="1011" priority="5" stopIfTrue="1">
      <formula>MOD(ROW(),2)=0</formula>
    </cfRule>
    <cfRule type="expression" dxfId="1010" priority="6" stopIfTrue="1">
      <formula>MOD(ROW(),2)&lt;&gt;0</formula>
    </cfRule>
  </conditionalFormatting>
  <conditionalFormatting sqref="B18:B19">
    <cfRule type="expression" dxfId="1009" priority="1" stopIfTrue="1">
      <formula>MOD(ROW(),2)=0</formula>
    </cfRule>
    <cfRule type="expression" dxfId="1008" priority="2" stopIfTrue="1">
      <formula>MOD(ROW(),2)&lt;&gt;0</formula>
    </cfRule>
  </conditionalFormatting>
  <pageMargins left="0.7" right="0.7" top="0.75" bottom="0.75" header="0.3" footer="0.3"/>
  <tableParts count="1">
    <tablePart r:id="rId1"/>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72D1-44BF-448D-AB5A-59603A4CE93C}">
  <sheetPr codeName="Sheet41"/>
  <dimension ref="A1:E102"/>
  <sheetViews>
    <sheetView showGridLines="0" workbookViewId="0">
      <selection activeCell="A6" sqref="A6"/>
    </sheetView>
  </sheetViews>
  <sheetFormatPr defaultColWidth="8.7109375" defaultRowHeight="12.6"/>
  <cols>
    <col min="1" max="1" width="31.5703125" style="67" customWidth="1"/>
    <col min="2" max="5" width="22.5703125" style="67" customWidth="1"/>
    <col min="6" max="16384" width="8.7109375" style="67"/>
  </cols>
  <sheetData>
    <row r="1" spans="1:5" s="1" customFormat="1" ht="20.100000000000001">
      <c r="A1" s="2" t="s">
        <v>0</v>
      </c>
    </row>
    <row r="2" spans="1:5" s="1" customFormat="1" ht="15.6">
      <c r="A2" s="30" t="s">
        <v>1</v>
      </c>
      <c r="B2" s="3" t="str">
        <f>wb_title</f>
        <v>TPS_S - Consolidated Factor Spreadsheet</v>
      </c>
    </row>
    <row r="3" spans="1:5" s="1" customFormat="1" ht="15.6">
      <c r="A3" s="30" t="s">
        <v>2</v>
      </c>
      <c r="B3" s="3" t="str">
        <f>TABLE_FACTOR_TYPE_1 &amp; " - x-" &amp; TABLE_SERIES_NUMBER_1</f>
        <v>PenCE - x-303</v>
      </c>
    </row>
    <row r="4" spans="1:5" customFormat="1"/>
    <row r="5" spans="1:5" customFormat="1"/>
    <row r="6" spans="1:5" customFormat="1">
      <c r="A6" s="61" t="s">
        <v>552</v>
      </c>
      <c r="B6" s="62" t="s">
        <v>553</v>
      </c>
      <c r="C6" s="62"/>
      <c r="D6" s="62"/>
      <c r="E6" s="62"/>
    </row>
    <row r="7" spans="1:5" customFormat="1">
      <c r="A7" s="61" t="s">
        <v>554</v>
      </c>
      <c r="B7" s="62" t="s">
        <v>162</v>
      </c>
      <c r="C7" s="62"/>
      <c r="D7" s="62"/>
      <c r="E7" s="62"/>
    </row>
    <row r="8" spans="1:5" customFormat="1">
      <c r="A8" s="61" t="s">
        <v>149</v>
      </c>
      <c r="B8" s="62" t="s">
        <v>270</v>
      </c>
      <c r="C8" s="62"/>
      <c r="D8" s="62"/>
      <c r="E8" s="62"/>
    </row>
    <row r="9" spans="1:5" customFormat="1">
      <c r="A9" s="61" t="s">
        <v>150</v>
      </c>
      <c r="B9" s="62" t="s">
        <v>271</v>
      </c>
      <c r="C9" s="62"/>
      <c r="D9" s="62"/>
      <c r="E9" s="62"/>
    </row>
    <row r="10" spans="1:5" customFormat="1" ht="24.95">
      <c r="A10" s="61" t="s">
        <v>6</v>
      </c>
      <c r="B10" s="62" t="s">
        <v>276</v>
      </c>
      <c r="C10" s="62"/>
      <c r="D10" s="62"/>
      <c r="E10" s="62"/>
    </row>
    <row r="11" spans="1:5" customFormat="1">
      <c r="A11" s="61" t="s">
        <v>151</v>
      </c>
      <c r="B11" s="62" t="s">
        <v>174</v>
      </c>
      <c r="C11" s="62"/>
      <c r="D11" s="62"/>
      <c r="E11" s="62"/>
    </row>
    <row r="12" spans="1:5" customFormat="1">
      <c r="A12" s="61" t="s">
        <v>152</v>
      </c>
      <c r="B12" s="62" t="s">
        <v>175</v>
      </c>
      <c r="C12" s="62"/>
      <c r="D12" s="62"/>
      <c r="E12" s="62"/>
    </row>
    <row r="13" spans="1:5" customFormat="1">
      <c r="A13" s="61" t="s">
        <v>555</v>
      </c>
      <c r="B13" s="62" t="s">
        <v>176</v>
      </c>
      <c r="C13" s="62"/>
      <c r="D13" s="62"/>
      <c r="E13" s="62"/>
    </row>
    <row r="14" spans="1:5" customFormat="1">
      <c r="A14" s="61" t="s">
        <v>154</v>
      </c>
      <c r="B14" s="62">
        <v>303</v>
      </c>
      <c r="C14" s="62"/>
      <c r="D14" s="62"/>
      <c r="E14" s="62"/>
    </row>
    <row r="15" spans="1:5" customFormat="1">
      <c r="A15" s="61" t="s">
        <v>556</v>
      </c>
      <c r="B15" s="62" t="s">
        <v>277</v>
      </c>
      <c r="C15" s="62"/>
      <c r="D15" s="62"/>
      <c r="E15" s="62"/>
    </row>
    <row r="16" spans="1:5" customFormat="1">
      <c r="A16" s="61" t="s">
        <v>156</v>
      </c>
      <c r="B16" s="62">
        <v>323</v>
      </c>
      <c r="C16" s="62"/>
      <c r="D16" s="62"/>
      <c r="E16" s="62"/>
    </row>
    <row r="17" spans="1:5" customFormat="1">
      <c r="A17" s="63" t="s">
        <v>557</v>
      </c>
      <c r="B17" s="62"/>
      <c r="C17" s="62"/>
      <c r="D17" s="62"/>
      <c r="E17" s="62"/>
    </row>
    <row r="18" spans="1:5" customFormat="1">
      <c r="A18" s="61" t="s">
        <v>158</v>
      </c>
      <c r="B18" s="64">
        <v>46171</v>
      </c>
      <c r="C18" s="64"/>
      <c r="D18" s="64"/>
      <c r="E18" s="64"/>
    </row>
    <row r="19" spans="1:5" customFormat="1">
      <c r="A19" s="61" t="s">
        <v>159</v>
      </c>
      <c r="B19" s="64">
        <v>46161</v>
      </c>
      <c r="C19" s="64"/>
      <c r="D19" s="64"/>
      <c r="E19" s="64"/>
    </row>
    <row r="20" spans="1:5" customFormat="1">
      <c r="A20" s="61" t="s">
        <v>160</v>
      </c>
      <c r="B20" s="62" t="s">
        <v>170</v>
      </c>
      <c r="C20" s="62"/>
      <c r="D20" s="62"/>
      <c r="E20" s="62"/>
    </row>
    <row r="21" spans="1:5" customFormat="1">
      <c r="A21" s="61" t="s">
        <v>558</v>
      </c>
      <c r="B21" s="62" t="s">
        <v>82</v>
      </c>
      <c r="C21" s="62"/>
      <c r="D21" s="62"/>
      <c r="E21" s="62"/>
    </row>
    <row r="22" spans="1:5" customFormat="1"/>
    <row r="23" spans="1:5" customFormat="1">
      <c r="A23" s="23" t="str">
        <f>HYPERLINK("#'Factor List'!A1", "Back to Factor List")</f>
        <v>Back to Factor List</v>
      </c>
      <c r="B23" s="23" t="str">
        <f>HYPERLINK("#'Assumptions'!A1", "Assumptions")</f>
        <v>Assumptions</v>
      </c>
    </row>
    <row r="24" spans="1:5" customFormat="1"/>
    <row r="26" spans="1:5" ht="26.1">
      <c r="A26" s="66" t="s">
        <v>559</v>
      </c>
      <c r="B26" s="66" t="s">
        <v>568</v>
      </c>
      <c r="C26" s="66" t="s">
        <v>569</v>
      </c>
      <c r="D26" s="66" t="s">
        <v>570</v>
      </c>
      <c r="E26" s="66" t="s">
        <v>566</v>
      </c>
    </row>
    <row r="27" spans="1:5">
      <c r="A27" s="68">
        <v>20</v>
      </c>
      <c r="B27" s="69">
        <v>30.14</v>
      </c>
      <c r="C27" s="69">
        <v>4.96</v>
      </c>
      <c r="D27" s="69"/>
      <c r="E27" s="69">
        <v>0</v>
      </c>
    </row>
    <row r="28" spans="1:5">
      <c r="A28" s="68">
        <v>21</v>
      </c>
      <c r="B28" s="69">
        <v>29.99</v>
      </c>
      <c r="C28" s="69">
        <v>4.8899999999999997</v>
      </c>
      <c r="D28" s="69"/>
      <c r="E28" s="69">
        <v>0</v>
      </c>
    </row>
    <row r="29" spans="1:5">
      <c r="A29" s="68">
        <v>22</v>
      </c>
      <c r="B29" s="69">
        <v>29.84</v>
      </c>
      <c r="C29" s="69">
        <v>4.82</v>
      </c>
      <c r="D29" s="69"/>
      <c r="E29" s="69">
        <v>0</v>
      </c>
    </row>
    <row r="30" spans="1:5">
      <c r="A30" s="68">
        <v>23</v>
      </c>
      <c r="B30" s="69">
        <v>29.68</v>
      </c>
      <c r="C30" s="69">
        <v>4.75</v>
      </c>
      <c r="D30" s="69"/>
      <c r="E30" s="69">
        <v>0</v>
      </c>
    </row>
    <row r="31" spans="1:5">
      <c r="A31" s="68">
        <v>24</v>
      </c>
      <c r="B31" s="69">
        <v>29.52</v>
      </c>
      <c r="C31" s="69">
        <v>4.68</v>
      </c>
      <c r="D31" s="69"/>
      <c r="E31" s="69">
        <v>0</v>
      </c>
    </row>
    <row r="32" spans="1:5">
      <c r="A32" s="68">
        <v>25</v>
      </c>
      <c r="B32" s="69">
        <v>29.36</v>
      </c>
      <c r="C32" s="69">
        <v>4.6100000000000003</v>
      </c>
      <c r="D32" s="69"/>
      <c r="E32" s="69">
        <v>0</v>
      </c>
    </row>
    <row r="33" spans="1:5">
      <c r="A33" s="68">
        <v>26</v>
      </c>
      <c r="B33" s="69">
        <v>29.19</v>
      </c>
      <c r="C33" s="69">
        <v>4.54</v>
      </c>
      <c r="D33" s="69"/>
      <c r="E33" s="69">
        <v>0</v>
      </c>
    </row>
    <row r="34" spans="1:5">
      <c r="A34" s="68">
        <v>27</v>
      </c>
      <c r="B34" s="69">
        <v>29.01</v>
      </c>
      <c r="C34" s="69">
        <v>4.47</v>
      </c>
      <c r="D34" s="69"/>
      <c r="E34" s="69">
        <v>0</v>
      </c>
    </row>
    <row r="35" spans="1:5">
      <c r="A35" s="68">
        <v>28</v>
      </c>
      <c r="B35" s="69">
        <v>28.83</v>
      </c>
      <c r="C35" s="69">
        <v>4.4000000000000004</v>
      </c>
      <c r="D35" s="69"/>
      <c r="E35" s="69">
        <v>0</v>
      </c>
    </row>
    <row r="36" spans="1:5">
      <c r="A36" s="68">
        <v>29</v>
      </c>
      <c r="B36" s="69">
        <v>28.64</v>
      </c>
      <c r="C36" s="69">
        <v>4.33</v>
      </c>
      <c r="D36" s="69"/>
      <c r="E36" s="69">
        <v>0</v>
      </c>
    </row>
    <row r="37" spans="1:5">
      <c r="A37" s="68">
        <v>30</v>
      </c>
      <c r="B37" s="69">
        <v>28.43</v>
      </c>
      <c r="C37" s="69">
        <v>4.26</v>
      </c>
      <c r="D37" s="69"/>
      <c r="E37" s="69">
        <v>0</v>
      </c>
    </row>
    <row r="38" spans="1:5">
      <c r="A38" s="68">
        <v>31</v>
      </c>
      <c r="B38" s="69">
        <v>28.22</v>
      </c>
      <c r="C38" s="69">
        <v>4.2</v>
      </c>
      <c r="D38" s="69"/>
      <c r="E38" s="69">
        <v>0</v>
      </c>
    </row>
    <row r="39" spans="1:5">
      <c r="A39" s="68">
        <v>32</v>
      </c>
      <c r="B39" s="69">
        <v>28</v>
      </c>
      <c r="C39" s="69">
        <v>4.1399999999999997</v>
      </c>
      <c r="D39" s="69"/>
      <c r="E39" s="69">
        <v>0</v>
      </c>
    </row>
    <row r="40" spans="1:5">
      <c r="A40" s="68">
        <v>33</v>
      </c>
      <c r="B40" s="69">
        <v>27.78</v>
      </c>
      <c r="C40" s="69">
        <v>4.08</v>
      </c>
      <c r="D40" s="69"/>
      <c r="E40" s="69">
        <v>0</v>
      </c>
    </row>
    <row r="41" spans="1:5">
      <c r="A41" s="68">
        <v>34</v>
      </c>
      <c r="B41" s="69">
        <v>27.54</v>
      </c>
      <c r="C41" s="69">
        <v>4.0199999999999996</v>
      </c>
      <c r="D41" s="69"/>
      <c r="E41" s="69">
        <v>0</v>
      </c>
    </row>
    <row r="42" spans="1:5">
      <c r="A42" s="68">
        <v>35</v>
      </c>
      <c r="B42" s="69">
        <v>27.3</v>
      </c>
      <c r="C42" s="69">
        <v>3.96</v>
      </c>
      <c r="D42" s="69"/>
      <c r="E42" s="69">
        <v>0</v>
      </c>
    </row>
    <row r="43" spans="1:5">
      <c r="A43" s="68">
        <v>36</v>
      </c>
      <c r="B43" s="69">
        <v>27.06</v>
      </c>
      <c r="C43" s="69">
        <v>3.89</v>
      </c>
      <c r="D43" s="69"/>
      <c r="E43" s="69">
        <v>0</v>
      </c>
    </row>
    <row r="44" spans="1:5">
      <c r="A44" s="68">
        <v>37</v>
      </c>
      <c r="B44" s="69">
        <v>26.8</v>
      </c>
      <c r="C44" s="69">
        <v>3.84</v>
      </c>
      <c r="D44" s="69"/>
      <c r="E44" s="69">
        <v>0</v>
      </c>
    </row>
    <row r="45" spans="1:5">
      <c r="A45" s="68">
        <v>38</v>
      </c>
      <c r="B45" s="69">
        <v>26.54</v>
      </c>
      <c r="C45" s="69">
        <v>3.78</v>
      </c>
      <c r="D45" s="69"/>
      <c r="E45" s="69">
        <v>0</v>
      </c>
    </row>
    <row r="46" spans="1:5">
      <c r="A46" s="68">
        <v>39</v>
      </c>
      <c r="B46" s="69">
        <v>26.28</v>
      </c>
      <c r="C46" s="69">
        <v>3.71</v>
      </c>
      <c r="D46" s="69"/>
      <c r="E46" s="69">
        <v>0</v>
      </c>
    </row>
    <row r="47" spans="1:5">
      <c r="A47" s="68">
        <v>40</v>
      </c>
      <c r="B47" s="69">
        <v>26.01</v>
      </c>
      <c r="C47" s="69">
        <v>3.65</v>
      </c>
      <c r="D47" s="69"/>
      <c r="E47" s="69">
        <v>0</v>
      </c>
    </row>
    <row r="48" spans="1:5">
      <c r="A48" s="68">
        <v>41</v>
      </c>
      <c r="B48" s="69">
        <v>25.73</v>
      </c>
      <c r="C48" s="69">
        <v>3.59</v>
      </c>
      <c r="D48" s="69"/>
      <c r="E48" s="69">
        <v>0</v>
      </c>
    </row>
    <row r="49" spans="1:5">
      <c r="A49" s="68">
        <v>42</v>
      </c>
      <c r="B49" s="69">
        <v>25.45</v>
      </c>
      <c r="C49" s="69">
        <v>3.53</v>
      </c>
      <c r="D49" s="69"/>
      <c r="E49" s="69">
        <v>0</v>
      </c>
    </row>
    <row r="50" spans="1:5">
      <c r="A50" s="68">
        <v>43</v>
      </c>
      <c r="B50" s="69">
        <v>25.16</v>
      </c>
      <c r="C50" s="69">
        <v>3.47</v>
      </c>
      <c r="D50" s="69"/>
      <c r="E50" s="69">
        <v>0</v>
      </c>
    </row>
    <row r="51" spans="1:5">
      <c r="A51" s="68">
        <v>44</v>
      </c>
      <c r="B51" s="69">
        <v>24.87</v>
      </c>
      <c r="C51" s="69">
        <v>3.4</v>
      </c>
      <c r="D51" s="69"/>
      <c r="E51" s="69">
        <v>0</v>
      </c>
    </row>
    <row r="52" spans="1:5">
      <c r="A52" s="68">
        <v>45</v>
      </c>
      <c r="B52" s="69">
        <v>24.58</v>
      </c>
      <c r="C52" s="69">
        <v>3.34</v>
      </c>
      <c r="D52" s="69"/>
      <c r="E52" s="69">
        <v>0</v>
      </c>
    </row>
    <row r="53" spans="1:5">
      <c r="A53" s="68">
        <v>46</v>
      </c>
      <c r="B53" s="69">
        <v>24.29</v>
      </c>
      <c r="C53" s="69">
        <v>3.27</v>
      </c>
      <c r="D53" s="69"/>
      <c r="E53" s="69">
        <v>0</v>
      </c>
    </row>
    <row r="54" spans="1:5">
      <c r="A54" s="68">
        <v>47</v>
      </c>
      <c r="B54" s="69">
        <v>23.99</v>
      </c>
      <c r="C54" s="69">
        <v>3.2</v>
      </c>
      <c r="D54" s="69"/>
      <c r="E54" s="69">
        <v>0</v>
      </c>
    </row>
    <row r="55" spans="1:5">
      <c r="A55" s="68">
        <v>48</v>
      </c>
      <c r="B55" s="69">
        <v>23.68</v>
      </c>
      <c r="C55" s="69">
        <v>3.13</v>
      </c>
      <c r="D55" s="69"/>
      <c r="E55" s="69">
        <v>0</v>
      </c>
    </row>
    <row r="56" spans="1:5">
      <c r="A56" s="68">
        <v>49</v>
      </c>
      <c r="B56" s="69">
        <v>23.37</v>
      </c>
      <c r="C56" s="69">
        <v>3.06</v>
      </c>
      <c r="D56" s="69"/>
      <c r="E56" s="69">
        <v>0</v>
      </c>
    </row>
    <row r="57" spans="1:5">
      <c r="A57" s="68">
        <v>50</v>
      </c>
      <c r="B57" s="69">
        <v>23.04</v>
      </c>
      <c r="C57" s="69">
        <v>2.99</v>
      </c>
      <c r="D57" s="69"/>
      <c r="E57" s="69">
        <v>0</v>
      </c>
    </row>
    <row r="58" spans="1:5">
      <c r="A58" s="68">
        <v>51</v>
      </c>
      <c r="B58" s="69">
        <v>22.71</v>
      </c>
      <c r="C58" s="69">
        <v>2.93</v>
      </c>
      <c r="D58" s="69"/>
      <c r="E58" s="69">
        <v>0</v>
      </c>
    </row>
    <row r="59" spans="1:5">
      <c r="A59" s="68">
        <v>52</v>
      </c>
      <c r="B59" s="69">
        <v>22.36</v>
      </c>
      <c r="C59" s="69">
        <v>2.86</v>
      </c>
      <c r="D59" s="69"/>
      <c r="E59" s="69">
        <v>0</v>
      </c>
    </row>
    <row r="60" spans="1:5">
      <c r="A60" s="68">
        <v>53</v>
      </c>
      <c r="B60" s="69">
        <v>22</v>
      </c>
      <c r="C60" s="69">
        <v>2.8</v>
      </c>
      <c r="D60" s="69"/>
      <c r="E60" s="69">
        <v>0</v>
      </c>
    </row>
    <row r="61" spans="1:5">
      <c r="A61" s="68">
        <v>54</v>
      </c>
      <c r="B61" s="69">
        <v>21.64</v>
      </c>
      <c r="C61" s="69">
        <v>2.74</v>
      </c>
      <c r="D61" s="69"/>
      <c r="E61" s="69">
        <v>0</v>
      </c>
    </row>
    <row r="62" spans="1:5">
      <c r="A62" s="68">
        <v>55</v>
      </c>
      <c r="B62" s="69">
        <v>21.26</v>
      </c>
      <c r="C62" s="69">
        <v>2.68</v>
      </c>
      <c r="D62" s="69"/>
      <c r="E62" s="69">
        <v>0</v>
      </c>
    </row>
    <row r="63" spans="1:5">
      <c r="A63" s="68">
        <v>56</v>
      </c>
      <c r="B63" s="69">
        <v>20.88</v>
      </c>
      <c r="C63" s="69">
        <v>2.62</v>
      </c>
      <c r="D63" s="69"/>
      <c r="E63" s="69">
        <v>0</v>
      </c>
    </row>
    <row r="64" spans="1:5">
      <c r="A64" s="68">
        <v>57</v>
      </c>
      <c r="B64" s="69">
        <v>20.48</v>
      </c>
      <c r="C64" s="69">
        <v>2.57</v>
      </c>
      <c r="D64" s="69"/>
      <c r="E64" s="69">
        <v>0</v>
      </c>
    </row>
    <row r="65" spans="1:5">
      <c r="A65" s="68">
        <v>58</v>
      </c>
      <c r="B65" s="69">
        <v>20.059999999999999</v>
      </c>
      <c r="C65" s="69">
        <v>2.52</v>
      </c>
      <c r="D65" s="69"/>
      <c r="E65" s="69">
        <v>0</v>
      </c>
    </row>
    <row r="66" spans="1:5">
      <c r="A66" s="68">
        <v>59</v>
      </c>
      <c r="B66" s="69">
        <v>19.63</v>
      </c>
      <c r="C66" s="69">
        <v>2.4700000000000002</v>
      </c>
      <c r="D66" s="69"/>
      <c r="E66" s="69">
        <v>0</v>
      </c>
    </row>
    <row r="67" spans="1:5">
      <c r="A67" s="68">
        <v>60</v>
      </c>
      <c r="B67" s="69">
        <v>19.190000000000001</v>
      </c>
      <c r="C67" s="69">
        <v>2.42</v>
      </c>
      <c r="D67" s="69"/>
      <c r="E67" s="69">
        <v>0</v>
      </c>
    </row>
    <row r="68" spans="1:5">
      <c r="A68" s="68">
        <v>61</v>
      </c>
      <c r="B68" s="69">
        <v>18.73</v>
      </c>
      <c r="C68" s="69">
        <v>2.38</v>
      </c>
      <c r="D68" s="69"/>
      <c r="E68" s="69">
        <v>0</v>
      </c>
    </row>
    <row r="69" spans="1:5">
      <c r="A69" s="68">
        <v>62</v>
      </c>
      <c r="B69" s="69">
        <v>18.260000000000002</v>
      </c>
      <c r="C69" s="69">
        <v>2.34</v>
      </c>
      <c r="D69" s="69"/>
      <c r="E69" s="69">
        <v>0</v>
      </c>
    </row>
    <row r="70" spans="1:5">
      <c r="A70" s="68">
        <v>63</v>
      </c>
      <c r="B70" s="69">
        <v>17.77</v>
      </c>
      <c r="C70" s="69">
        <v>2.31</v>
      </c>
      <c r="D70" s="69"/>
      <c r="E70" s="69">
        <v>0</v>
      </c>
    </row>
    <row r="71" spans="1:5">
      <c r="A71" s="68">
        <v>64</v>
      </c>
      <c r="B71" s="69">
        <v>17.27</v>
      </c>
      <c r="C71" s="69">
        <v>2.2599999999999998</v>
      </c>
      <c r="D71" s="69"/>
      <c r="E71" s="69">
        <v>0</v>
      </c>
    </row>
    <row r="72" spans="1:5">
      <c r="A72" s="68">
        <v>65</v>
      </c>
      <c r="B72" s="69">
        <v>16.75</v>
      </c>
      <c r="C72" s="69">
        <v>2.21</v>
      </c>
      <c r="D72" s="69"/>
      <c r="E72" s="69">
        <v>0</v>
      </c>
    </row>
    <row r="73" spans="1:5">
      <c r="A73" s="68">
        <v>66</v>
      </c>
      <c r="B73" s="69">
        <v>16.21</v>
      </c>
      <c r="C73" s="69">
        <v>2.17</v>
      </c>
      <c r="D73" s="69"/>
      <c r="E73" s="69">
        <v>0</v>
      </c>
    </row>
    <row r="74" spans="1:5">
      <c r="A74" s="68">
        <v>67</v>
      </c>
      <c r="B74" s="69">
        <v>15.66</v>
      </c>
      <c r="C74" s="69">
        <v>2.15</v>
      </c>
      <c r="D74" s="69"/>
      <c r="E74" s="69">
        <v>0</v>
      </c>
    </row>
    <row r="75" spans="1:5">
      <c r="A75" s="68">
        <v>68</v>
      </c>
      <c r="B75" s="69">
        <v>15.1</v>
      </c>
      <c r="C75" s="69">
        <v>2.12</v>
      </c>
      <c r="D75" s="69"/>
      <c r="E75" s="69">
        <v>0</v>
      </c>
    </row>
    <row r="76" spans="1:5">
      <c r="A76" s="68">
        <v>69</v>
      </c>
      <c r="B76" s="69">
        <v>14.54</v>
      </c>
      <c r="C76" s="69">
        <v>2.0699999999999998</v>
      </c>
      <c r="D76" s="69"/>
      <c r="E76" s="69"/>
    </row>
    <row r="77" spans="1:5">
      <c r="A77" s="68">
        <v>70</v>
      </c>
      <c r="B77" s="69">
        <v>13.96</v>
      </c>
      <c r="C77" s="69">
        <v>1.98</v>
      </c>
      <c r="D77" s="69"/>
      <c r="E77" s="69"/>
    </row>
    <row r="78" spans="1:5">
      <c r="A78" s="68">
        <v>71</v>
      </c>
      <c r="B78" s="69">
        <v>13.38</v>
      </c>
      <c r="C78" s="69">
        <v>1.93</v>
      </c>
      <c r="D78" s="69"/>
      <c r="E78" s="69"/>
    </row>
    <row r="79" spans="1:5">
      <c r="A79" s="68">
        <v>72</v>
      </c>
      <c r="B79" s="69">
        <v>12.79</v>
      </c>
      <c r="C79" s="69">
        <v>1.91</v>
      </c>
      <c r="D79" s="69"/>
      <c r="E79" s="69"/>
    </row>
    <row r="80" spans="1:5">
      <c r="A80" s="68">
        <v>73</v>
      </c>
      <c r="B80" s="69">
        <v>12.21</v>
      </c>
      <c r="C80" s="69">
        <v>1.89</v>
      </c>
      <c r="D80" s="69">
        <v>1.99</v>
      </c>
      <c r="E80" s="69"/>
    </row>
    <row r="81" spans="1:5">
      <c r="A81" s="68">
        <v>74</v>
      </c>
      <c r="B81" s="69">
        <v>11.63</v>
      </c>
      <c r="C81" s="69">
        <v>1.8</v>
      </c>
      <c r="D81" s="69">
        <v>1.82</v>
      </c>
      <c r="E81" s="69"/>
    </row>
    <row r="82" spans="1:5">
      <c r="A82" s="68">
        <v>75</v>
      </c>
      <c r="B82" s="69">
        <v>11.06</v>
      </c>
      <c r="C82" s="69">
        <v>1.66</v>
      </c>
      <c r="D82" s="69">
        <v>1.66</v>
      </c>
      <c r="E82" s="69"/>
    </row>
    <row r="83" spans="1:5">
      <c r="A83" s="68">
        <v>76</v>
      </c>
      <c r="B83" s="69">
        <v>10.5</v>
      </c>
      <c r="C83" s="69">
        <v>1.58</v>
      </c>
      <c r="D83" s="69">
        <v>1.51</v>
      </c>
      <c r="E83" s="69"/>
    </row>
    <row r="84" spans="1:5">
      <c r="A84" s="68">
        <v>77</v>
      </c>
      <c r="B84" s="69">
        <v>9.9499999999999993</v>
      </c>
      <c r="C84" s="69">
        <v>1.54</v>
      </c>
      <c r="D84" s="69">
        <v>1.37</v>
      </c>
      <c r="E84" s="69"/>
    </row>
    <row r="85" spans="1:5">
      <c r="A85" s="68">
        <v>78</v>
      </c>
      <c r="B85" s="69">
        <v>9.41</v>
      </c>
      <c r="C85" s="69">
        <v>1.5</v>
      </c>
      <c r="D85" s="69">
        <v>1.24</v>
      </c>
      <c r="E85" s="69"/>
    </row>
    <row r="86" spans="1:5">
      <c r="A86" s="68">
        <v>79</v>
      </c>
      <c r="B86" s="69">
        <v>8.8699999999999992</v>
      </c>
      <c r="C86" s="69">
        <v>1.39</v>
      </c>
      <c r="D86" s="69">
        <v>1.1200000000000001</v>
      </c>
      <c r="E86" s="69"/>
    </row>
    <row r="87" spans="1:5">
      <c r="A87" s="68">
        <v>80</v>
      </c>
      <c r="B87" s="69">
        <v>8.34</v>
      </c>
      <c r="C87" s="69">
        <v>1.22</v>
      </c>
      <c r="D87" s="69">
        <v>0.99</v>
      </c>
      <c r="E87" s="69"/>
    </row>
    <row r="88" spans="1:5">
      <c r="A88" s="68">
        <v>81</v>
      </c>
      <c r="B88" s="69">
        <v>7.81</v>
      </c>
      <c r="C88" s="69">
        <v>1.1100000000000001</v>
      </c>
      <c r="D88" s="69">
        <v>0.88</v>
      </c>
      <c r="E88" s="69"/>
    </row>
    <row r="89" spans="1:5">
      <c r="A89" s="68">
        <v>82</v>
      </c>
      <c r="B89" s="69">
        <v>7.29</v>
      </c>
      <c r="C89" s="69">
        <v>1.07</v>
      </c>
      <c r="D89" s="69">
        <v>0.78</v>
      </c>
      <c r="E89" s="69"/>
    </row>
    <row r="90" spans="1:5">
      <c r="A90" s="68">
        <v>83</v>
      </c>
      <c r="B90" s="69">
        <v>6.79</v>
      </c>
      <c r="C90" s="69">
        <v>1.03</v>
      </c>
      <c r="D90" s="69">
        <v>0.69</v>
      </c>
      <c r="E90" s="69"/>
    </row>
    <row r="91" spans="1:5">
      <c r="A91" s="68">
        <v>84</v>
      </c>
      <c r="B91" s="69">
        <v>6.3</v>
      </c>
      <c r="C91" s="69">
        <v>0.94</v>
      </c>
      <c r="D91" s="69">
        <v>0.6</v>
      </c>
      <c r="E91" s="69"/>
    </row>
    <row r="92" spans="1:5">
      <c r="A92" s="68">
        <v>85</v>
      </c>
      <c r="B92" s="69">
        <v>5.82</v>
      </c>
      <c r="C92" s="69">
        <v>0.78</v>
      </c>
      <c r="D92" s="69">
        <v>0.51</v>
      </c>
      <c r="E92" s="69"/>
    </row>
    <row r="93" spans="1:5">
      <c r="A93" s="68">
        <v>86</v>
      </c>
      <c r="B93" s="69">
        <v>5.37</v>
      </c>
      <c r="C93" s="69">
        <v>0.69</v>
      </c>
      <c r="D93" s="69">
        <v>0.44</v>
      </c>
      <c r="E93" s="69"/>
    </row>
    <row r="94" spans="1:5">
      <c r="A94" s="68">
        <v>87</v>
      </c>
      <c r="B94" s="69">
        <v>4.9400000000000004</v>
      </c>
      <c r="C94" s="69">
        <v>0.65</v>
      </c>
      <c r="D94" s="69">
        <v>0.38</v>
      </c>
      <c r="E94" s="69"/>
    </row>
    <row r="95" spans="1:5">
      <c r="A95" s="68">
        <v>88</v>
      </c>
      <c r="B95" s="69">
        <v>4.54</v>
      </c>
      <c r="C95" s="69">
        <v>0.61</v>
      </c>
      <c r="D95" s="69">
        <v>0.33</v>
      </c>
      <c r="E95" s="69"/>
    </row>
    <row r="96" spans="1:5">
      <c r="A96" s="68">
        <v>89</v>
      </c>
      <c r="B96" s="69">
        <v>4.17</v>
      </c>
      <c r="C96" s="69">
        <v>0.52</v>
      </c>
      <c r="D96" s="69">
        <v>0.28000000000000003</v>
      </c>
      <c r="E96" s="69"/>
    </row>
    <row r="97" spans="1:5">
      <c r="A97" s="68">
        <v>90</v>
      </c>
      <c r="B97" s="69">
        <v>3.81</v>
      </c>
      <c r="C97" s="69">
        <v>0.4</v>
      </c>
      <c r="D97" s="69">
        <v>0.23</v>
      </c>
      <c r="E97" s="69"/>
    </row>
    <row r="98" spans="1:5">
      <c r="A98" s="68">
        <v>91</v>
      </c>
      <c r="B98" s="69">
        <v>3.48</v>
      </c>
      <c r="C98" s="69">
        <v>0.32</v>
      </c>
      <c r="D98" s="69">
        <v>0.19</v>
      </c>
      <c r="E98" s="69"/>
    </row>
    <row r="99" spans="1:5">
      <c r="A99" s="68">
        <v>92</v>
      </c>
      <c r="B99" s="69">
        <v>3.16</v>
      </c>
      <c r="C99" s="69">
        <v>0.3</v>
      </c>
      <c r="D99" s="69">
        <v>0.16</v>
      </c>
      <c r="E99" s="69"/>
    </row>
    <row r="100" spans="1:5">
      <c r="A100" s="68">
        <v>93</v>
      </c>
      <c r="B100" s="69">
        <v>2.88</v>
      </c>
      <c r="C100" s="69">
        <v>0.28000000000000003</v>
      </c>
      <c r="D100" s="69">
        <v>0.14000000000000001</v>
      </c>
      <c r="E100" s="69"/>
    </row>
    <row r="101" spans="1:5">
      <c r="A101" s="68">
        <v>94</v>
      </c>
      <c r="B101" s="69">
        <v>2.61</v>
      </c>
      <c r="C101" s="69">
        <v>0.26</v>
      </c>
      <c r="D101" s="69">
        <v>0.12</v>
      </c>
      <c r="E101" s="69"/>
    </row>
    <row r="102" spans="1:5">
      <c r="A102" s="68">
        <v>95</v>
      </c>
      <c r="B102" s="69">
        <v>2.38</v>
      </c>
      <c r="C102" s="69">
        <v>0.23</v>
      </c>
      <c r="D102" s="69">
        <v>0.1</v>
      </c>
      <c r="E102" s="69"/>
    </row>
  </sheetData>
  <sheetProtection algorithmName="SHA-512" hashValue="yotmntgquI/jQLrR62ubqClbxAZ86fFgnMREeJtkQqzjWr58yzQtKBSq4NwhF90GCHkofLMsqwLWljhDj2143Q==" saltValue="JPqnRpQiDe1OQmUj7pho+Q==" spinCount="100000" sheet="1" objects="1" scenarios="1"/>
  <conditionalFormatting sqref="A6:A21">
    <cfRule type="expression" dxfId="1003" priority="15" stopIfTrue="1">
      <formula>MOD(ROW(),2)=0</formula>
    </cfRule>
    <cfRule type="expression" dxfId="1002" priority="16" stopIfTrue="1">
      <formula>MOD(ROW(),2)&lt;&gt;0</formula>
    </cfRule>
  </conditionalFormatting>
  <conditionalFormatting sqref="B6:E17 B20:E21 C18:E19">
    <cfRule type="expression" dxfId="1001" priority="17" stopIfTrue="1">
      <formula>MOD(ROW(),2)=0</formula>
    </cfRule>
    <cfRule type="expression" dxfId="1000" priority="18" stopIfTrue="1">
      <formula>MOD(ROW(),2)&lt;&gt;0</formula>
    </cfRule>
  </conditionalFormatting>
  <conditionalFormatting sqref="A26:A102">
    <cfRule type="expression" dxfId="999" priority="3" stopIfTrue="1">
      <formula>MOD(ROW(),2)=0</formula>
    </cfRule>
    <cfRule type="expression" dxfId="998" priority="4" stopIfTrue="1">
      <formula>MOD(ROW(),2)&lt;&gt;0</formula>
    </cfRule>
  </conditionalFormatting>
  <conditionalFormatting sqref="B26:E102">
    <cfRule type="expression" dxfId="997" priority="5" stopIfTrue="1">
      <formula>MOD(ROW(),2)=0</formula>
    </cfRule>
    <cfRule type="expression" dxfId="996" priority="6" stopIfTrue="1">
      <formula>MOD(ROW(),2)&lt;&gt;0</formula>
    </cfRule>
  </conditionalFormatting>
  <conditionalFormatting sqref="B18:B19">
    <cfRule type="expression" dxfId="995" priority="1" stopIfTrue="1">
      <formula>MOD(ROW(),2)=0</formula>
    </cfRule>
    <cfRule type="expression" dxfId="994" priority="2" stopIfTrue="1">
      <formula>MOD(ROW(),2)&lt;&gt;0</formula>
    </cfRule>
  </conditionalFormatting>
  <pageMargins left="0.7" right="0.7" top="0.75" bottom="0.75" header="0.3" footer="0.3"/>
  <tableParts count="1">
    <tablePart r:id="rId1"/>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F960C-F1E7-484D-BB17-0CE758AD87C6}">
  <sheetPr codeName="Sheet42"/>
  <dimension ref="A1:E102"/>
  <sheetViews>
    <sheetView showGridLines="0" workbookViewId="0">
      <selection activeCell="A6" sqref="A6"/>
    </sheetView>
  </sheetViews>
  <sheetFormatPr defaultColWidth="8.7109375" defaultRowHeight="12.6"/>
  <cols>
    <col min="1" max="1" width="31.5703125" style="67" customWidth="1"/>
    <col min="2" max="5" width="22.5703125" style="67" customWidth="1"/>
    <col min="6" max="16384" width="8.7109375" style="67"/>
  </cols>
  <sheetData>
    <row r="1" spans="1:5" s="1" customFormat="1" ht="20.100000000000001">
      <c r="A1" s="2" t="s">
        <v>0</v>
      </c>
    </row>
    <row r="2" spans="1:5" s="1" customFormat="1" ht="15.6">
      <c r="A2" s="30" t="s">
        <v>1</v>
      </c>
      <c r="B2" s="3" t="str">
        <f>wb_title</f>
        <v>TPS_S - Consolidated Factor Spreadsheet</v>
      </c>
    </row>
    <row r="3" spans="1:5" s="1" customFormat="1" ht="15.6">
      <c r="A3" s="30" t="s">
        <v>2</v>
      </c>
      <c r="B3" s="3" t="str">
        <f>TABLE_FACTOR_TYPE_1 &amp; " - x-" &amp; TABLE_SERIES_NUMBER_1</f>
        <v>PenCE - x-304</v>
      </c>
    </row>
    <row r="4" spans="1:5" customFormat="1"/>
    <row r="5" spans="1:5" customFormat="1"/>
    <row r="6" spans="1:5" customFormat="1">
      <c r="A6" s="61" t="s">
        <v>552</v>
      </c>
      <c r="B6" s="62" t="s">
        <v>553</v>
      </c>
      <c r="C6" s="62"/>
      <c r="D6" s="62"/>
      <c r="E6" s="62"/>
    </row>
    <row r="7" spans="1:5" customFormat="1">
      <c r="A7" s="61" t="s">
        <v>554</v>
      </c>
      <c r="B7" s="62" t="s">
        <v>162</v>
      </c>
      <c r="C7" s="62"/>
      <c r="D7" s="62"/>
      <c r="E7" s="62"/>
    </row>
    <row r="8" spans="1:5" customFormat="1">
      <c r="A8" s="61" t="s">
        <v>149</v>
      </c>
      <c r="B8" s="62" t="s">
        <v>270</v>
      </c>
      <c r="C8" s="62"/>
      <c r="D8" s="62"/>
      <c r="E8" s="62"/>
    </row>
    <row r="9" spans="1:5" customFormat="1">
      <c r="A9" s="61" t="s">
        <v>150</v>
      </c>
      <c r="B9" s="62" t="s">
        <v>271</v>
      </c>
      <c r="C9" s="62"/>
      <c r="D9" s="62"/>
      <c r="E9" s="62"/>
    </row>
    <row r="10" spans="1:5" customFormat="1" ht="24.95">
      <c r="A10" s="61" t="s">
        <v>6</v>
      </c>
      <c r="B10" s="62" t="s">
        <v>276</v>
      </c>
      <c r="C10" s="62"/>
      <c r="D10" s="62"/>
      <c r="E10" s="62"/>
    </row>
    <row r="11" spans="1:5" customFormat="1">
      <c r="A11" s="61" t="s">
        <v>151</v>
      </c>
      <c r="B11" s="62" t="s">
        <v>180</v>
      </c>
      <c r="C11" s="62"/>
      <c r="D11" s="62"/>
      <c r="E11" s="62"/>
    </row>
    <row r="12" spans="1:5" customFormat="1">
      <c r="A12" s="61" t="s">
        <v>152</v>
      </c>
      <c r="B12" s="62" t="s">
        <v>175</v>
      </c>
      <c r="C12" s="62"/>
      <c r="D12" s="62"/>
      <c r="E12" s="62"/>
    </row>
    <row r="13" spans="1:5" customFormat="1">
      <c r="A13" s="61" t="s">
        <v>555</v>
      </c>
      <c r="B13" s="62" t="s">
        <v>176</v>
      </c>
      <c r="C13" s="62"/>
      <c r="D13" s="62"/>
      <c r="E13" s="62"/>
    </row>
    <row r="14" spans="1:5" customFormat="1">
      <c r="A14" s="61" t="s">
        <v>154</v>
      </c>
      <c r="B14" s="62">
        <v>304</v>
      </c>
      <c r="C14" s="62"/>
      <c r="D14" s="62"/>
      <c r="E14" s="62"/>
    </row>
    <row r="15" spans="1:5" customFormat="1">
      <c r="A15" s="61" t="s">
        <v>556</v>
      </c>
      <c r="B15" s="62" t="s">
        <v>278</v>
      </c>
      <c r="C15" s="62"/>
      <c r="D15" s="62"/>
      <c r="E15" s="62"/>
    </row>
    <row r="16" spans="1:5" customFormat="1">
      <c r="A16" s="61" t="s">
        <v>156</v>
      </c>
      <c r="B16" s="62">
        <v>333</v>
      </c>
      <c r="C16" s="62"/>
      <c r="D16" s="62"/>
      <c r="E16" s="62"/>
    </row>
    <row r="17" spans="1:5" customFormat="1">
      <c r="A17" s="63" t="s">
        <v>557</v>
      </c>
      <c r="B17" s="62"/>
      <c r="C17" s="62"/>
      <c r="D17" s="62"/>
      <c r="E17" s="62"/>
    </row>
    <row r="18" spans="1:5" customFormat="1">
      <c r="A18" s="61" t="s">
        <v>158</v>
      </c>
      <c r="B18" s="64">
        <v>46171</v>
      </c>
      <c r="C18" s="64"/>
      <c r="D18" s="64"/>
      <c r="E18" s="64"/>
    </row>
    <row r="19" spans="1:5" customFormat="1">
      <c r="A19" s="61" t="s">
        <v>159</v>
      </c>
      <c r="B19" s="64">
        <v>46161</v>
      </c>
      <c r="C19" s="64"/>
      <c r="D19" s="64"/>
      <c r="E19" s="64"/>
    </row>
    <row r="20" spans="1:5" customFormat="1">
      <c r="A20" s="61" t="s">
        <v>160</v>
      </c>
      <c r="B20" s="62" t="s">
        <v>170</v>
      </c>
      <c r="C20" s="62"/>
      <c r="D20" s="62"/>
      <c r="E20" s="62"/>
    </row>
    <row r="21" spans="1:5" customFormat="1">
      <c r="A21" s="61" t="s">
        <v>558</v>
      </c>
      <c r="B21" s="62" t="s">
        <v>82</v>
      </c>
      <c r="C21" s="62"/>
      <c r="D21" s="62"/>
      <c r="E21" s="62"/>
    </row>
    <row r="22" spans="1:5" customFormat="1"/>
    <row r="23" spans="1:5" customFormat="1">
      <c r="A23" s="23" t="str">
        <f>HYPERLINK("#'Factor List'!A1", "Back to Factor List")</f>
        <v>Back to Factor List</v>
      </c>
      <c r="B23" s="23" t="str">
        <f>HYPERLINK("#'Assumptions'!A1", "Assumptions")</f>
        <v>Assumptions</v>
      </c>
    </row>
    <row r="24" spans="1:5" customFormat="1"/>
    <row r="26" spans="1:5" ht="26.1">
      <c r="A26" s="66" t="s">
        <v>559</v>
      </c>
      <c r="B26" s="66" t="s">
        <v>568</v>
      </c>
      <c r="C26" s="66" t="s">
        <v>569</v>
      </c>
      <c r="D26" s="66" t="s">
        <v>570</v>
      </c>
      <c r="E26" s="66" t="s">
        <v>566</v>
      </c>
    </row>
    <row r="27" spans="1:5">
      <c r="A27" s="68">
        <v>20</v>
      </c>
      <c r="B27" s="69">
        <v>30.14</v>
      </c>
      <c r="C27" s="69">
        <v>4.96</v>
      </c>
      <c r="D27" s="69"/>
      <c r="E27" s="69">
        <v>0</v>
      </c>
    </row>
    <row r="28" spans="1:5">
      <c r="A28" s="68">
        <v>21</v>
      </c>
      <c r="B28" s="69">
        <v>29.99</v>
      </c>
      <c r="C28" s="69">
        <v>4.8899999999999997</v>
      </c>
      <c r="D28" s="69"/>
      <c r="E28" s="69">
        <v>0</v>
      </c>
    </row>
    <row r="29" spans="1:5">
      <c r="A29" s="68">
        <v>22</v>
      </c>
      <c r="B29" s="69">
        <v>29.84</v>
      </c>
      <c r="C29" s="69">
        <v>4.82</v>
      </c>
      <c r="D29" s="69"/>
      <c r="E29" s="69">
        <v>0</v>
      </c>
    </row>
    <row r="30" spans="1:5">
      <c r="A30" s="68">
        <v>23</v>
      </c>
      <c r="B30" s="69">
        <v>29.68</v>
      </c>
      <c r="C30" s="69">
        <v>4.75</v>
      </c>
      <c r="D30" s="69"/>
      <c r="E30" s="69">
        <v>0</v>
      </c>
    </row>
    <row r="31" spans="1:5">
      <c r="A31" s="68">
        <v>24</v>
      </c>
      <c r="B31" s="69">
        <v>29.52</v>
      </c>
      <c r="C31" s="69">
        <v>4.68</v>
      </c>
      <c r="D31" s="69"/>
      <c r="E31" s="69">
        <v>0</v>
      </c>
    </row>
    <row r="32" spans="1:5">
      <c r="A32" s="68">
        <v>25</v>
      </c>
      <c r="B32" s="69">
        <v>29.36</v>
      </c>
      <c r="C32" s="69">
        <v>4.6100000000000003</v>
      </c>
      <c r="D32" s="69"/>
      <c r="E32" s="69">
        <v>0</v>
      </c>
    </row>
    <row r="33" spans="1:5">
      <c r="A33" s="68">
        <v>26</v>
      </c>
      <c r="B33" s="69">
        <v>29.19</v>
      </c>
      <c r="C33" s="69">
        <v>4.54</v>
      </c>
      <c r="D33" s="69"/>
      <c r="E33" s="69">
        <v>0</v>
      </c>
    </row>
    <row r="34" spans="1:5">
      <c r="A34" s="68">
        <v>27</v>
      </c>
      <c r="B34" s="69">
        <v>29.01</v>
      </c>
      <c r="C34" s="69">
        <v>4.47</v>
      </c>
      <c r="D34" s="69"/>
      <c r="E34" s="69">
        <v>0</v>
      </c>
    </row>
    <row r="35" spans="1:5">
      <c r="A35" s="68">
        <v>28</v>
      </c>
      <c r="B35" s="69">
        <v>28.83</v>
      </c>
      <c r="C35" s="69">
        <v>4.4000000000000004</v>
      </c>
      <c r="D35" s="69"/>
      <c r="E35" s="69">
        <v>0</v>
      </c>
    </row>
    <row r="36" spans="1:5">
      <c r="A36" s="68">
        <v>29</v>
      </c>
      <c r="B36" s="69">
        <v>28.64</v>
      </c>
      <c r="C36" s="69">
        <v>4.33</v>
      </c>
      <c r="D36" s="69"/>
      <c r="E36" s="69">
        <v>0</v>
      </c>
    </row>
    <row r="37" spans="1:5">
      <c r="A37" s="68">
        <v>30</v>
      </c>
      <c r="B37" s="69">
        <v>28.43</v>
      </c>
      <c r="C37" s="69">
        <v>4.26</v>
      </c>
      <c r="D37" s="69"/>
      <c r="E37" s="69">
        <v>0</v>
      </c>
    </row>
    <row r="38" spans="1:5">
      <c r="A38" s="68">
        <v>31</v>
      </c>
      <c r="B38" s="69">
        <v>28.22</v>
      </c>
      <c r="C38" s="69">
        <v>4.2</v>
      </c>
      <c r="D38" s="69"/>
      <c r="E38" s="69">
        <v>0</v>
      </c>
    </row>
    <row r="39" spans="1:5">
      <c r="A39" s="68">
        <v>32</v>
      </c>
      <c r="B39" s="69">
        <v>28</v>
      </c>
      <c r="C39" s="69">
        <v>4.1399999999999997</v>
      </c>
      <c r="D39" s="69"/>
      <c r="E39" s="69">
        <v>0</v>
      </c>
    </row>
    <row r="40" spans="1:5">
      <c r="A40" s="68">
        <v>33</v>
      </c>
      <c r="B40" s="69">
        <v>27.78</v>
      </c>
      <c r="C40" s="69">
        <v>4.08</v>
      </c>
      <c r="D40" s="69"/>
      <c r="E40" s="69">
        <v>0</v>
      </c>
    </row>
    <row r="41" spans="1:5">
      <c r="A41" s="68">
        <v>34</v>
      </c>
      <c r="B41" s="69">
        <v>27.54</v>
      </c>
      <c r="C41" s="69">
        <v>4.0199999999999996</v>
      </c>
      <c r="D41" s="69"/>
      <c r="E41" s="69">
        <v>0</v>
      </c>
    </row>
    <row r="42" spans="1:5">
      <c r="A42" s="68">
        <v>35</v>
      </c>
      <c r="B42" s="69">
        <v>27.3</v>
      </c>
      <c r="C42" s="69">
        <v>3.96</v>
      </c>
      <c r="D42" s="69"/>
      <c r="E42" s="69">
        <v>0</v>
      </c>
    </row>
    <row r="43" spans="1:5">
      <c r="A43" s="68">
        <v>36</v>
      </c>
      <c r="B43" s="69">
        <v>27.06</v>
      </c>
      <c r="C43" s="69">
        <v>3.89</v>
      </c>
      <c r="D43" s="69"/>
      <c r="E43" s="69">
        <v>0</v>
      </c>
    </row>
    <row r="44" spans="1:5">
      <c r="A44" s="68">
        <v>37</v>
      </c>
      <c r="B44" s="69">
        <v>26.8</v>
      </c>
      <c r="C44" s="69">
        <v>3.84</v>
      </c>
      <c r="D44" s="69"/>
      <c r="E44" s="69">
        <v>0</v>
      </c>
    </row>
    <row r="45" spans="1:5">
      <c r="A45" s="68">
        <v>38</v>
      </c>
      <c r="B45" s="69">
        <v>26.54</v>
      </c>
      <c r="C45" s="69">
        <v>3.78</v>
      </c>
      <c r="D45" s="69"/>
      <c r="E45" s="69">
        <v>0</v>
      </c>
    </row>
    <row r="46" spans="1:5">
      <c r="A46" s="68">
        <v>39</v>
      </c>
      <c r="B46" s="69">
        <v>26.28</v>
      </c>
      <c r="C46" s="69">
        <v>3.71</v>
      </c>
      <c r="D46" s="69"/>
      <c r="E46" s="69">
        <v>0</v>
      </c>
    </row>
    <row r="47" spans="1:5">
      <c r="A47" s="68">
        <v>40</v>
      </c>
      <c r="B47" s="69">
        <v>26.01</v>
      </c>
      <c r="C47" s="69">
        <v>3.65</v>
      </c>
      <c r="D47" s="69"/>
      <c r="E47" s="69">
        <v>0</v>
      </c>
    </row>
    <row r="48" spans="1:5">
      <c r="A48" s="68">
        <v>41</v>
      </c>
      <c r="B48" s="69">
        <v>25.73</v>
      </c>
      <c r="C48" s="69">
        <v>3.59</v>
      </c>
      <c r="D48" s="69"/>
      <c r="E48" s="69">
        <v>0</v>
      </c>
    </row>
    <row r="49" spans="1:5">
      <c r="A49" s="68">
        <v>42</v>
      </c>
      <c r="B49" s="69">
        <v>25.45</v>
      </c>
      <c r="C49" s="69">
        <v>3.53</v>
      </c>
      <c r="D49" s="69"/>
      <c r="E49" s="69">
        <v>0</v>
      </c>
    </row>
    <row r="50" spans="1:5">
      <c r="A50" s="68">
        <v>43</v>
      </c>
      <c r="B50" s="69">
        <v>25.16</v>
      </c>
      <c r="C50" s="69">
        <v>3.47</v>
      </c>
      <c r="D50" s="69"/>
      <c r="E50" s="69">
        <v>0</v>
      </c>
    </row>
    <row r="51" spans="1:5">
      <c r="A51" s="68">
        <v>44</v>
      </c>
      <c r="B51" s="69">
        <v>24.87</v>
      </c>
      <c r="C51" s="69">
        <v>3.4</v>
      </c>
      <c r="D51" s="69"/>
      <c r="E51" s="69">
        <v>0</v>
      </c>
    </row>
    <row r="52" spans="1:5">
      <c r="A52" s="68">
        <v>45</v>
      </c>
      <c r="B52" s="69">
        <v>24.58</v>
      </c>
      <c r="C52" s="69">
        <v>3.34</v>
      </c>
      <c r="D52" s="69"/>
      <c r="E52" s="69">
        <v>0</v>
      </c>
    </row>
    <row r="53" spans="1:5">
      <c r="A53" s="68">
        <v>46</v>
      </c>
      <c r="B53" s="69">
        <v>24.29</v>
      </c>
      <c r="C53" s="69">
        <v>3.27</v>
      </c>
      <c r="D53" s="69"/>
      <c r="E53" s="69">
        <v>0</v>
      </c>
    </row>
    <row r="54" spans="1:5">
      <c r="A54" s="68">
        <v>47</v>
      </c>
      <c r="B54" s="69">
        <v>23.99</v>
      </c>
      <c r="C54" s="69">
        <v>3.2</v>
      </c>
      <c r="D54" s="69"/>
      <c r="E54" s="69">
        <v>0</v>
      </c>
    </row>
    <row r="55" spans="1:5">
      <c r="A55" s="68">
        <v>48</v>
      </c>
      <c r="B55" s="69">
        <v>23.68</v>
      </c>
      <c r="C55" s="69">
        <v>3.13</v>
      </c>
      <c r="D55" s="69"/>
      <c r="E55" s="69">
        <v>0</v>
      </c>
    </row>
    <row r="56" spans="1:5">
      <c r="A56" s="68">
        <v>49</v>
      </c>
      <c r="B56" s="69">
        <v>23.37</v>
      </c>
      <c r="C56" s="69">
        <v>3.06</v>
      </c>
      <c r="D56" s="69"/>
      <c r="E56" s="69">
        <v>0</v>
      </c>
    </row>
    <row r="57" spans="1:5">
      <c r="A57" s="68">
        <v>50</v>
      </c>
      <c r="B57" s="69">
        <v>23.04</v>
      </c>
      <c r="C57" s="69">
        <v>2.99</v>
      </c>
      <c r="D57" s="69"/>
      <c r="E57" s="69">
        <v>0</v>
      </c>
    </row>
    <row r="58" spans="1:5">
      <c r="A58" s="68">
        <v>51</v>
      </c>
      <c r="B58" s="69">
        <v>22.71</v>
      </c>
      <c r="C58" s="69">
        <v>2.93</v>
      </c>
      <c r="D58" s="69"/>
      <c r="E58" s="69">
        <v>0</v>
      </c>
    </row>
    <row r="59" spans="1:5">
      <c r="A59" s="68">
        <v>52</v>
      </c>
      <c r="B59" s="69">
        <v>22.36</v>
      </c>
      <c r="C59" s="69">
        <v>2.86</v>
      </c>
      <c r="D59" s="69"/>
      <c r="E59" s="69">
        <v>0</v>
      </c>
    </row>
    <row r="60" spans="1:5">
      <c r="A60" s="68">
        <v>53</v>
      </c>
      <c r="B60" s="69">
        <v>22</v>
      </c>
      <c r="C60" s="69">
        <v>2.8</v>
      </c>
      <c r="D60" s="69"/>
      <c r="E60" s="69">
        <v>0</v>
      </c>
    </row>
    <row r="61" spans="1:5">
      <c r="A61" s="68">
        <v>54</v>
      </c>
      <c r="B61" s="69">
        <v>21.64</v>
      </c>
      <c r="C61" s="69">
        <v>2.74</v>
      </c>
      <c r="D61" s="69"/>
      <c r="E61" s="69">
        <v>0</v>
      </c>
    </row>
    <row r="62" spans="1:5">
      <c r="A62" s="68">
        <v>55</v>
      </c>
      <c r="B62" s="69">
        <v>21.26</v>
      </c>
      <c r="C62" s="69">
        <v>2.68</v>
      </c>
      <c r="D62" s="69"/>
      <c r="E62" s="69">
        <v>0</v>
      </c>
    </row>
    <row r="63" spans="1:5">
      <c r="A63" s="68">
        <v>56</v>
      </c>
      <c r="B63" s="69">
        <v>20.88</v>
      </c>
      <c r="C63" s="69">
        <v>2.62</v>
      </c>
      <c r="D63" s="69"/>
      <c r="E63" s="69">
        <v>0</v>
      </c>
    </row>
    <row r="64" spans="1:5">
      <c r="A64" s="68">
        <v>57</v>
      </c>
      <c r="B64" s="69">
        <v>20.48</v>
      </c>
      <c r="C64" s="69">
        <v>2.57</v>
      </c>
      <c r="D64" s="69"/>
      <c r="E64" s="69">
        <v>0</v>
      </c>
    </row>
    <row r="65" spans="1:5">
      <c r="A65" s="68">
        <v>58</v>
      </c>
      <c r="B65" s="69">
        <v>20.059999999999999</v>
      </c>
      <c r="C65" s="69">
        <v>2.52</v>
      </c>
      <c r="D65" s="69"/>
      <c r="E65" s="69">
        <v>0</v>
      </c>
    </row>
    <row r="66" spans="1:5">
      <c r="A66" s="68">
        <v>59</v>
      </c>
      <c r="B66" s="69">
        <v>19.63</v>
      </c>
      <c r="C66" s="69">
        <v>2.4700000000000002</v>
      </c>
      <c r="D66" s="69"/>
      <c r="E66" s="69">
        <v>0</v>
      </c>
    </row>
    <row r="67" spans="1:5">
      <c r="A67" s="68">
        <v>60</v>
      </c>
      <c r="B67" s="69">
        <v>19.190000000000001</v>
      </c>
      <c r="C67" s="69">
        <v>2.42</v>
      </c>
      <c r="D67" s="69"/>
      <c r="E67" s="69">
        <v>0</v>
      </c>
    </row>
    <row r="68" spans="1:5">
      <c r="A68" s="68">
        <v>61</v>
      </c>
      <c r="B68" s="69">
        <v>18.73</v>
      </c>
      <c r="C68" s="69">
        <v>2.38</v>
      </c>
      <c r="D68" s="69"/>
      <c r="E68" s="69">
        <v>0</v>
      </c>
    </row>
    <row r="69" spans="1:5">
      <c r="A69" s="68">
        <v>62</v>
      </c>
      <c r="B69" s="69">
        <v>18.260000000000002</v>
      </c>
      <c r="C69" s="69">
        <v>2.34</v>
      </c>
      <c r="D69" s="69"/>
      <c r="E69" s="69">
        <v>0</v>
      </c>
    </row>
    <row r="70" spans="1:5">
      <c r="A70" s="68">
        <v>63</v>
      </c>
      <c r="B70" s="69">
        <v>17.77</v>
      </c>
      <c r="C70" s="69">
        <v>2.31</v>
      </c>
      <c r="D70" s="69"/>
      <c r="E70" s="69">
        <v>0</v>
      </c>
    </row>
    <row r="71" spans="1:5">
      <c r="A71" s="68">
        <v>64</v>
      </c>
      <c r="B71" s="69">
        <v>17.27</v>
      </c>
      <c r="C71" s="69">
        <v>2.2599999999999998</v>
      </c>
      <c r="D71" s="69"/>
      <c r="E71" s="69">
        <v>0</v>
      </c>
    </row>
    <row r="72" spans="1:5">
      <c r="A72" s="68">
        <v>65</v>
      </c>
      <c r="B72" s="69">
        <v>16.75</v>
      </c>
      <c r="C72" s="69">
        <v>2.21</v>
      </c>
      <c r="D72" s="69"/>
      <c r="E72" s="69">
        <v>0</v>
      </c>
    </row>
    <row r="73" spans="1:5">
      <c r="A73" s="68">
        <v>66</v>
      </c>
      <c r="B73" s="69">
        <v>16.21</v>
      </c>
      <c r="C73" s="69">
        <v>2.17</v>
      </c>
      <c r="D73" s="69"/>
      <c r="E73" s="69">
        <v>0</v>
      </c>
    </row>
    <row r="74" spans="1:5">
      <c r="A74" s="68">
        <v>67</v>
      </c>
      <c r="B74" s="69">
        <v>15.66</v>
      </c>
      <c r="C74" s="69">
        <v>2.15</v>
      </c>
      <c r="D74" s="69"/>
      <c r="E74" s="69">
        <v>0</v>
      </c>
    </row>
    <row r="75" spans="1:5">
      <c r="A75" s="68">
        <v>68</v>
      </c>
      <c r="B75" s="69">
        <v>15.1</v>
      </c>
      <c r="C75" s="69">
        <v>2.12</v>
      </c>
      <c r="D75" s="69"/>
      <c r="E75" s="69">
        <v>0</v>
      </c>
    </row>
    <row r="76" spans="1:5">
      <c r="A76" s="68">
        <v>69</v>
      </c>
      <c r="B76" s="69">
        <v>14.54</v>
      </c>
      <c r="C76" s="69">
        <v>2.0699999999999998</v>
      </c>
      <c r="D76" s="69"/>
      <c r="E76" s="69"/>
    </row>
    <row r="77" spans="1:5">
      <c r="A77" s="68">
        <v>70</v>
      </c>
      <c r="B77" s="69">
        <v>13.96</v>
      </c>
      <c r="C77" s="69">
        <v>1.98</v>
      </c>
      <c r="D77" s="69"/>
      <c r="E77" s="69"/>
    </row>
    <row r="78" spans="1:5">
      <c r="A78" s="68">
        <v>71</v>
      </c>
      <c r="B78" s="69">
        <v>13.38</v>
      </c>
      <c r="C78" s="69">
        <v>1.93</v>
      </c>
      <c r="D78" s="69"/>
      <c r="E78" s="69"/>
    </row>
    <row r="79" spans="1:5">
      <c r="A79" s="68">
        <v>72</v>
      </c>
      <c r="B79" s="69">
        <v>12.79</v>
      </c>
      <c r="C79" s="69">
        <v>1.91</v>
      </c>
      <c r="D79" s="69"/>
      <c r="E79" s="69"/>
    </row>
    <row r="80" spans="1:5">
      <c r="A80" s="68">
        <v>73</v>
      </c>
      <c r="B80" s="69">
        <v>12.21</v>
      </c>
      <c r="C80" s="69">
        <v>1.89</v>
      </c>
      <c r="D80" s="69">
        <v>1.76</v>
      </c>
      <c r="E80" s="69"/>
    </row>
    <row r="81" spans="1:5">
      <c r="A81" s="68">
        <v>74</v>
      </c>
      <c r="B81" s="69">
        <v>11.63</v>
      </c>
      <c r="C81" s="69">
        <v>1.8</v>
      </c>
      <c r="D81" s="69">
        <v>1.61</v>
      </c>
      <c r="E81" s="69"/>
    </row>
    <row r="82" spans="1:5">
      <c r="A82" s="68">
        <v>75</v>
      </c>
      <c r="B82" s="69">
        <v>11.06</v>
      </c>
      <c r="C82" s="69">
        <v>1.66</v>
      </c>
      <c r="D82" s="69">
        <v>1.47</v>
      </c>
      <c r="E82" s="69"/>
    </row>
    <row r="83" spans="1:5">
      <c r="A83" s="68">
        <v>76</v>
      </c>
      <c r="B83" s="69">
        <v>10.5</v>
      </c>
      <c r="C83" s="69">
        <v>1.58</v>
      </c>
      <c r="D83" s="69">
        <v>1.34</v>
      </c>
      <c r="E83" s="69"/>
    </row>
    <row r="84" spans="1:5">
      <c r="A84" s="68">
        <v>77</v>
      </c>
      <c r="B84" s="69">
        <v>9.9499999999999993</v>
      </c>
      <c r="C84" s="69">
        <v>1.54</v>
      </c>
      <c r="D84" s="69">
        <v>1.21</v>
      </c>
      <c r="E84" s="69"/>
    </row>
    <row r="85" spans="1:5">
      <c r="A85" s="68">
        <v>78</v>
      </c>
      <c r="B85" s="69">
        <v>9.41</v>
      </c>
      <c r="C85" s="69">
        <v>1.5</v>
      </c>
      <c r="D85" s="69">
        <v>1.0900000000000001</v>
      </c>
      <c r="E85" s="69"/>
    </row>
    <row r="86" spans="1:5">
      <c r="A86" s="68">
        <v>79</v>
      </c>
      <c r="B86" s="69">
        <v>8.8699999999999992</v>
      </c>
      <c r="C86" s="69">
        <v>1.39</v>
      </c>
      <c r="D86" s="69">
        <v>0.98</v>
      </c>
      <c r="E86" s="69"/>
    </row>
    <row r="87" spans="1:5">
      <c r="A87" s="68">
        <v>80</v>
      </c>
      <c r="B87" s="69">
        <v>8.34</v>
      </c>
      <c r="C87" s="69">
        <v>1.22</v>
      </c>
      <c r="D87" s="69">
        <v>0.88</v>
      </c>
      <c r="E87" s="69"/>
    </row>
    <row r="88" spans="1:5">
      <c r="A88" s="68">
        <v>81</v>
      </c>
      <c r="B88" s="69">
        <v>7.81</v>
      </c>
      <c r="C88" s="69">
        <v>1.1100000000000001</v>
      </c>
      <c r="D88" s="69">
        <v>0.78</v>
      </c>
      <c r="E88" s="69"/>
    </row>
    <row r="89" spans="1:5">
      <c r="A89" s="68">
        <v>82</v>
      </c>
      <c r="B89" s="69">
        <v>7.29</v>
      </c>
      <c r="C89" s="69">
        <v>1.07</v>
      </c>
      <c r="D89" s="69">
        <v>0.69</v>
      </c>
      <c r="E89" s="69"/>
    </row>
    <row r="90" spans="1:5">
      <c r="A90" s="68">
        <v>83</v>
      </c>
      <c r="B90" s="69">
        <v>6.79</v>
      </c>
      <c r="C90" s="69">
        <v>1.03</v>
      </c>
      <c r="D90" s="69">
        <v>0.61</v>
      </c>
      <c r="E90" s="69"/>
    </row>
    <row r="91" spans="1:5">
      <c r="A91" s="68">
        <v>84</v>
      </c>
      <c r="B91" s="69">
        <v>6.3</v>
      </c>
      <c r="C91" s="69">
        <v>0.94</v>
      </c>
      <c r="D91" s="69">
        <v>0.53</v>
      </c>
      <c r="E91" s="69"/>
    </row>
    <row r="92" spans="1:5">
      <c r="A92" s="68">
        <v>85</v>
      </c>
      <c r="B92" s="69">
        <v>5.82</v>
      </c>
      <c r="C92" s="69">
        <v>0.78</v>
      </c>
      <c r="D92" s="69">
        <v>0.46</v>
      </c>
      <c r="E92" s="69"/>
    </row>
    <row r="93" spans="1:5">
      <c r="A93" s="68">
        <v>86</v>
      </c>
      <c r="B93" s="69">
        <v>5.37</v>
      </c>
      <c r="C93" s="69">
        <v>0.69</v>
      </c>
      <c r="D93" s="69">
        <v>0.4</v>
      </c>
      <c r="E93" s="69"/>
    </row>
    <row r="94" spans="1:5">
      <c r="A94" s="68">
        <v>87</v>
      </c>
      <c r="B94" s="69">
        <v>4.9400000000000004</v>
      </c>
      <c r="C94" s="69">
        <v>0.65</v>
      </c>
      <c r="D94" s="69">
        <v>0.34</v>
      </c>
      <c r="E94" s="69"/>
    </row>
    <row r="95" spans="1:5">
      <c r="A95" s="68">
        <v>88</v>
      </c>
      <c r="B95" s="69">
        <v>4.54</v>
      </c>
      <c r="C95" s="69">
        <v>0.61</v>
      </c>
      <c r="D95" s="69">
        <v>0.28999999999999998</v>
      </c>
      <c r="E95" s="69"/>
    </row>
    <row r="96" spans="1:5">
      <c r="A96" s="68">
        <v>89</v>
      </c>
      <c r="B96" s="69">
        <v>4.17</v>
      </c>
      <c r="C96" s="69">
        <v>0.52</v>
      </c>
      <c r="D96" s="69">
        <v>0.25</v>
      </c>
      <c r="E96" s="69"/>
    </row>
    <row r="97" spans="1:5">
      <c r="A97" s="68">
        <v>90</v>
      </c>
      <c r="B97" s="69">
        <v>3.81</v>
      </c>
      <c r="C97" s="69">
        <v>0.4</v>
      </c>
      <c r="D97" s="69">
        <v>0.21</v>
      </c>
      <c r="E97" s="69"/>
    </row>
    <row r="98" spans="1:5">
      <c r="A98" s="68">
        <v>91</v>
      </c>
      <c r="B98" s="69">
        <v>3.48</v>
      </c>
      <c r="C98" s="69">
        <v>0.32</v>
      </c>
      <c r="D98" s="69">
        <v>0.18</v>
      </c>
      <c r="E98" s="69"/>
    </row>
    <row r="99" spans="1:5">
      <c r="A99" s="68">
        <v>92</v>
      </c>
      <c r="B99" s="69">
        <v>3.16</v>
      </c>
      <c r="C99" s="69">
        <v>0.3</v>
      </c>
      <c r="D99" s="69">
        <v>0.15</v>
      </c>
      <c r="E99" s="69"/>
    </row>
    <row r="100" spans="1:5">
      <c r="A100" s="68">
        <v>93</v>
      </c>
      <c r="B100" s="69">
        <v>2.88</v>
      </c>
      <c r="C100" s="69">
        <v>0.28000000000000003</v>
      </c>
      <c r="D100" s="69">
        <v>0.13</v>
      </c>
      <c r="E100" s="69"/>
    </row>
    <row r="101" spans="1:5">
      <c r="A101" s="68">
        <v>94</v>
      </c>
      <c r="B101" s="69">
        <v>2.61</v>
      </c>
      <c r="C101" s="69">
        <v>0.26</v>
      </c>
      <c r="D101" s="69">
        <v>0.11</v>
      </c>
      <c r="E101" s="69"/>
    </row>
    <row r="102" spans="1:5">
      <c r="A102" s="68">
        <v>95</v>
      </c>
      <c r="B102" s="69">
        <v>2.38</v>
      </c>
      <c r="C102" s="69">
        <v>0.23</v>
      </c>
      <c r="D102" s="69">
        <v>0.09</v>
      </c>
      <c r="E102" s="69"/>
    </row>
  </sheetData>
  <sheetProtection algorithmName="SHA-512" hashValue="0rJLhF9ZBU0dwZq8rV+9aw9TNc+H+oadeI4NWdVBr8nkZY9QgA1RtdDBNZgiJY/Rx5fquZ3WZI26uBGzheYCFQ==" saltValue="1MpFUjjJOev/nZJXEYSUlw==" spinCount="100000" sheet="1" objects="1" scenarios="1"/>
  <conditionalFormatting sqref="A6:A21">
    <cfRule type="expression" dxfId="989" priority="15" stopIfTrue="1">
      <formula>MOD(ROW(),2)=0</formula>
    </cfRule>
    <cfRule type="expression" dxfId="988" priority="16" stopIfTrue="1">
      <formula>MOD(ROW(),2)&lt;&gt;0</formula>
    </cfRule>
  </conditionalFormatting>
  <conditionalFormatting sqref="B6:E17 B20:E21 C18:E19">
    <cfRule type="expression" dxfId="987" priority="17" stopIfTrue="1">
      <formula>MOD(ROW(),2)=0</formula>
    </cfRule>
    <cfRule type="expression" dxfId="986" priority="18" stopIfTrue="1">
      <formula>MOD(ROW(),2)&lt;&gt;0</formula>
    </cfRule>
  </conditionalFormatting>
  <conditionalFormatting sqref="A26:A102">
    <cfRule type="expression" dxfId="985" priority="3" stopIfTrue="1">
      <formula>MOD(ROW(),2)=0</formula>
    </cfRule>
    <cfRule type="expression" dxfId="984" priority="4" stopIfTrue="1">
      <formula>MOD(ROW(),2)&lt;&gt;0</formula>
    </cfRule>
  </conditionalFormatting>
  <conditionalFormatting sqref="B26:E102">
    <cfRule type="expression" dxfId="983" priority="5" stopIfTrue="1">
      <formula>MOD(ROW(),2)=0</formula>
    </cfRule>
    <cfRule type="expression" dxfId="982" priority="6" stopIfTrue="1">
      <formula>MOD(ROW(),2)&lt;&gt;0</formula>
    </cfRule>
  </conditionalFormatting>
  <conditionalFormatting sqref="B18:B19">
    <cfRule type="expression" dxfId="981" priority="1" stopIfTrue="1">
      <formula>MOD(ROW(),2)=0</formula>
    </cfRule>
    <cfRule type="expression" dxfId="980" priority="2" stopIfTrue="1">
      <formula>MOD(ROW(),2)&lt;&gt;0</formula>
    </cfRule>
  </conditionalFormatting>
  <pageMargins left="0.7" right="0.7" top="0.75" bottom="0.75" header="0.3" footer="0.3"/>
  <tableParts count="1">
    <tablePart r:id="rId1"/>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64C84-23D5-4196-8A1A-D2AA246B3143}">
  <sheetPr codeName="Sheet43"/>
  <dimension ref="A1:B106"/>
  <sheetViews>
    <sheetView showGridLines="0" workbookViewId="0">
      <selection activeCell="A6" sqref="A6"/>
    </sheetView>
  </sheetViews>
  <sheetFormatPr defaultColWidth="8.7109375" defaultRowHeight="12.6"/>
  <cols>
    <col min="1" max="1" width="31.5703125" style="67" customWidth="1"/>
    <col min="2" max="2" width="40.5703125" style="67" customWidth="1"/>
    <col min="3" max="16384" width="8.7109375" style="67"/>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Pension Credit - x-307</v>
      </c>
    </row>
    <row r="4" spans="1:2" customFormat="1"/>
    <row r="5" spans="1:2" customFormat="1"/>
    <row r="6" spans="1:2" customFormat="1">
      <c r="A6" s="61" t="s">
        <v>552</v>
      </c>
      <c r="B6" s="62" t="s">
        <v>553</v>
      </c>
    </row>
    <row r="7" spans="1:2" customFormat="1">
      <c r="A7" s="61" t="s">
        <v>554</v>
      </c>
      <c r="B7" s="62" t="s">
        <v>162</v>
      </c>
    </row>
    <row r="8" spans="1:2" customFormat="1">
      <c r="A8" s="61" t="s">
        <v>149</v>
      </c>
      <c r="B8" s="62" t="s">
        <v>163</v>
      </c>
    </row>
    <row r="9" spans="1:2" customFormat="1">
      <c r="A9" s="61" t="s">
        <v>150</v>
      </c>
      <c r="B9" s="62" t="s">
        <v>279</v>
      </c>
    </row>
    <row r="10" spans="1:2" customFormat="1" ht="37.5">
      <c r="A10" s="61" t="s">
        <v>6</v>
      </c>
      <c r="B10" s="62" t="s">
        <v>280</v>
      </c>
    </row>
    <row r="11" spans="1:2" customFormat="1">
      <c r="A11" s="61" t="s">
        <v>151</v>
      </c>
      <c r="B11" s="62" t="s">
        <v>174</v>
      </c>
    </row>
    <row r="12" spans="1:2" customFormat="1" ht="24.95">
      <c r="A12" s="61" t="s">
        <v>152</v>
      </c>
      <c r="B12" s="62" t="s">
        <v>175</v>
      </c>
    </row>
    <row r="13" spans="1:2" customFormat="1">
      <c r="A13" s="61" t="s">
        <v>555</v>
      </c>
      <c r="B13" s="62" t="s">
        <v>176</v>
      </c>
    </row>
    <row r="14" spans="1:2" customFormat="1">
      <c r="A14" s="61" t="s">
        <v>154</v>
      </c>
      <c r="B14" s="62">
        <v>307</v>
      </c>
    </row>
    <row r="15" spans="1:2" customFormat="1">
      <c r="A15" s="61" t="s">
        <v>556</v>
      </c>
      <c r="B15" s="62" t="s">
        <v>281</v>
      </c>
    </row>
    <row r="16" spans="1:2" customFormat="1">
      <c r="A16" s="61" t="s">
        <v>156</v>
      </c>
      <c r="B16" s="62" t="s">
        <v>282</v>
      </c>
    </row>
    <row r="17" spans="1:2" customFormat="1">
      <c r="A17" s="63" t="s">
        <v>557</v>
      </c>
      <c r="B17" s="62"/>
    </row>
    <row r="18" spans="1:2" customFormat="1">
      <c r="A18" s="61" t="s">
        <v>158</v>
      </c>
      <c r="B18" s="64">
        <v>46171</v>
      </c>
    </row>
    <row r="19" spans="1:2" customFormat="1">
      <c r="A19" s="61" t="s">
        <v>159</v>
      </c>
      <c r="B19" s="64">
        <v>46161</v>
      </c>
    </row>
    <row r="20" spans="1:2" customFormat="1">
      <c r="A20" s="61" t="s">
        <v>160</v>
      </c>
      <c r="B20" s="62" t="s">
        <v>170</v>
      </c>
    </row>
    <row r="21" spans="1:2" customFormat="1">
      <c r="A21" s="61" t="s">
        <v>558</v>
      </c>
      <c r="B21" s="62" t="s">
        <v>82</v>
      </c>
    </row>
    <row r="22" spans="1:2" customFormat="1"/>
    <row r="23" spans="1:2" customFormat="1">
      <c r="A23" s="23" t="str">
        <f>HYPERLINK("#'Factor List'!A1", "Back to Factor List")</f>
        <v>Back to Factor List</v>
      </c>
      <c r="B23" s="23" t="str">
        <f>HYPERLINK("#'Assumptions'!A1", "Assumptions")</f>
        <v>Assumptions</v>
      </c>
    </row>
    <row r="24" spans="1:2" customFormat="1"/>
    <row r="26" spans="1:2" ht="12.95">
      <c r="A26" s="66" t="s">
        <v>559</v>
      </c>
      <c r="B26" s="66" t="s">
        <v>563</v>
      </c>
    </row>
    <row r="27" spans="1:2">
      <c r="A27" s="68">
        <v>16</v>
      </c>
      <c r="B27" s="69">
        <v>7</v>
      </c>
    </row>
    <row r="28" spans="1:2">
      <c r="A28" s="68">
        <v>17</v>
      </c>
      <c r="B28" s="69">
        <v>7.12</v>
      </c>
    </row>
    <row r="29" spans="1:2">
      <c r="A29" s="68">
        <v>18</v>
      </c>
      <c r="B29" s="69">
        <v>7.24</v>
      </c>
    </row>
    <row r="30" spans="1:2">
      <c r="A30" s="68">
        <v>19</v>
      </c>
      <c r="B30" s="69">
        <v>7.37</v>
      </c>
    </row>
    <row r="31" spans="1:2">
      <c r="A31" s="68">
        <v>20</v>
      </c>
      <c r="B31" s="69">
        <v>7.5</v>
      </c>
    </row>
    <row r="32" spans="1:2">
      <c r="A32" s="68">
        <v>21</v>
      </c>
      <c r="B32" s="69">
        <v>7.64</v>
      </c>
    </row>
    <row r="33" spans="1:2">
      <c r="A33" s="68">
        <v>22</v>
      </c>
      <c r="B33" s="69">
        <v>7.77</v>
      </c>
    </row>
    <row r="34" spans="1:2">
      <c r="A34" s="68">
        <v>23</v>
      </c>
      <c r="B34" s="69">
        <v>7.91</v>
      </c>
    </row>
    <row r="35" spans="1:2">
      <c r="A35" s="68">
        <v>24</v>
      </c>
      <c r="B35" s="69">
        <v>8.0500000000000007</v>
      </c>
    </row>
    <row r="36" spans="1:2">
      <c r="A36" s="68">
        <v>25</v>
      </c>
      <c r="B36" s="69">
        <v>8.19</v>
      </c>
    </row>
    <row r="37" spans="1:2">
      <c r="A37" s="68">
        <v>26</v>
      </c>
      <c r="B37" s="69">
        <v>8.34</v>
      </c>
    </row>
    <row r="38" spans="1:2">
      <c r="A38" s="68">
        <v>27</v>
      </c>
      <c r="B38" s="69">
        <v>8.48</v>
      </c>
    </row>
    <row r="39" spans="1:2">
      <c r="A39" s="68">
        <v>28</v>
      </c>
      <c r="B39" s="69">
        <v>8.6300000000000008</v>
      </c>
    </row>
    <row r="40" spans="1:2">
      <c r="A40" s="68">
        <v>29</v>
      </c>
      <c r="B40" s="69">
        <v>8.7899999999999991</v>
      </c>
    </row>
    <row r="41" spans="1:2">
      <c r="A41" s="68">
        <v>30</v>
      </c>
      <c r="B41" s="69">
        <v>8.94</v>
      </c>
    </row>
    <row r="42" spans="1:2">
      <c r="A42" s="68">
        <v>31</v>
      </c>
      <c r="B42" s="69">
        <v>9.1</v>
      </c>
    </row>
    <row r="43" spans="1:2">
      <c r="A43" s="68">
        <v>32</v>
      </c>
      <c r="B43" s="69">
        <v>9.26</v>
      </c>
    </row>
    <row r="44" spans="1:2">
      <c r="A44" s="68">
        <v>33</v>
      </c>
      <c r="B44" s="69">
        <v>9.42</v>
      </c>
    </row>
    <row r="45" spans="1:2">
      <c r="A45" s="68">
        <v>34</v>
      </c>
      <c r="B45" s="69">
        <v>9.59</v>
      </c>
    </row>
    <row r="46" spans="1:2">
      <c r="A46" s="68">
        <v>35</v>
      </c>
      <c r="B46" s="69">
        <v>9.76</v>
      </c>
    </row>
    <row r="47" spans="1:2">
      <c r="A47" s="68">
        <v>36</v>
      </c>
      <c r="B47" s="69">
        <v>9.93</v>
      </c>
    </row>
    <row r="48" spans="1:2">
      <c r="A48" s="68">
        <v>37</v>
      </c>
      <c r="B48" s="69">
        <v>10.11</v>
      </c>
    </row>
    <row r="49" spans="1:2">
      <c r="A49" s="68">
        <v>38</v>
      </c>
      <c r="B49" s="69">
        <v>10.29</v>
      </c>
    </row>
    <row r="50" spans="1:2">
      <c r="A50" s="68">
        <v>39</v>
      </c>
      <c r="B50" s="69">
        <v>10.47</v>
      </c>
    </row>
    <row r="51" spans="1:2">
      <c r="A51" s="68">
        <v>40</v>
      </c>
      <c r="B51" s="69">
        <v>10.66</v>
      </c>
    </row>
    <row r="52" spans="1:2">
      <c r="A52" s="68">
        <v>41</v>
      </c>
      <c r="B52" s="69">
        <v>10.85</v>
      </c>
    </row>
    <row r="53" spans="1:2">
      <c r="A53" s="68">
        <v>42</v>
      </c>
      <c r="B53" s="69">
        <v>11.04</v>
      </c>
    </row>
    <row r="54" spans="1:2">
      <c r="A54" s="68">
        <v>43</v>
      </c>
      <c r="B54" s="69">
        <v>11.24</v>
      </c>
    </row>
    <row r="55" spans="1:2">
      <c r="A55" s="68">
        <v>44</v>
      </c>
      <c r="B55" s="69">
        <v>11.44</v>
      </c>
    </row>
    <row r="56" spans="1:2">
      <c r="A56" s="68">
        <v>45</v>
      </c>
      <c r="B56" s="69">
        <v>11.65</v>
      </c>
    </row>
    <row r="57" spans="1:2">
      <c r="A57" s="68">
        <v>46</v>
      </c>
      <c r="B57" s="69">
        <v>11.86</v>
      </c>
    </row>
    <row r="58" spans="1:2">
      <c r="A58" s="68">
        <v>47</v>
      </c>
      <c r="B58" s="69">
        <v>12.08</v>
      </c>
    </row>
    <row r="59" spans="1:2">
      <c r="A59" s="68">
        <v>48</v>
      </c>
      <c r="B59" s="69">
        <v>12.3</v>
      </c>
    </row>
    <row r="60" spans="1:2">
      <c r="A60" s="68">
        <v>49</v>
      </c>
      <c r="B60" s="69">
        <v>12.53</v>
      </c>
    </row>
    <row r="61" spans="1:2">
      <c r="A61" s="68">
        <v>50</v>
      </c>
      <c r="B61" s="69">
        <v>12.76</v>
      </c>
    </row>
    <row r="62" spans="1:2">
      <c r="A62" s="68">
        <v>51</v>
      </c>
      <c r="B62" s="69">
        <v>13</v>
      </c>
    </row>
    <row r="63" spans="1:2">
      <c r="A63" s="68">
        <v>52</v>
      </c>
      <c r="B63" s="69">
        <v>13.24</v>
      </c>
    </row>
    <row r="64" spans="1:2">
      <c r="A64" s="68">
        <v>53</v>
      </c>
      <c r="B64" s="69">
        <v>13.49</v>
      </c>
    </row>
    <row r="65" spans="1:2">
      <c r="A65" s="68">
        <v>54</v>
      </c>
      <c r="B65" s="69">
        <v>13.75</v>
      </c>
    </row>
    <row r="66" spans="1:2">
      <c r="A66" s="68">
        <v>55</v>
      </c>
      <c r="B66" s="69">
        <v>14.02</v>
      </c>
    </row>
    <row r="67" spans="1:2">
      <c r="A67" s="68">
        <v>56</v>
      </c>
      <c r="B67" s="69">
        <v>14.3</v>
      </c>
    </row>
    <row r="68" spans="1:2">
      <c r="A68" s="68">
        <v>57</v>
      </c>
      <c r="B68" s="69">
        <v>14.59</v>
      </c>
    </row>
    <row r="69" spans="1:2">
      <c r="A69" s="68">
        <v>58</v>
      </c>
      <c r="B69" s="69">
        <v>14.89</v>
      </c>
    </row>
    <row r="70" spans="1:2">
      <c r="A70" s="68">
        <v>59</v>
      </c>
      <c r="B70" s="69">
        <v>15.19</v>
      </c>
    </row>
    <row r="71" spans="1:2">
      <c r="A71" s="68">
        <v>60</v>
      </c>
      <c r="B71" s="69">
        <v>15.51</v>
      </c>
    </row>
    <row r="72" spans="1:2">
      <c r="A72" s="68">
        <v>61</v>
      </c>
      <c r="B72" s="69">
        <v>15.84</v>
      </c>
    </row>
    <row r="73" spans="1:2">
      <c r="A73" s="68">
        <v>62</v>
      </c>
      <c r="B73" s="69">
        <v>16.190000000000001</v>
      </c>
    </row>
    <row r="74" spans="1:2">
      <c r="A74" s="68">
        <v>63</v>
      </c>
      <c r="B74" s="69">
        <v>16.55</v>
      </c>
    </row>
    <row r="75" spans="1:2">
      <c r="A75" s="68">
        <v>64</v>
      </c>
      <c r="B75" s="69">
        <v>16.920000000000002</v>
      </c>
    </row>
    <row r="76" spans="1:2">
      <c r="A76" s="68">
        <v>65</v>
      </c>
      <c r="B76" s="69">
        <v>17.32</v>
      </c>
    </row>
    <row r="77" spans="1:2">
      <c r="A77" s="68">
        <v>66</v>
      </c>
      <c r="B77" s="69">
        <v>17.21</v>
      </c>
    </row>
    <row r="78" spans="1:2">
      <c r="A78" s="68">
        <v>67</v>
      </c>
      <c r="B78" s="69">
        <v>16.59</v>
      </c>
    </row>
    <row r="79" spans="1:2">
      <c r="A79" s="68">
        <v>68</v>
      </c>
      <c r="B79" s="69">
        <v>15.96</v>
      </c>
    </row>
    <row r="80" spans="1:2">
      <c r="A80" s="68">
        <v>69</v>
      </c>
      <c r="B80" s="69">
        <v>15.34</v>
      </c>
    </row>
    <row r="81" spans="1:2">
      <c r="A81" s="68">
        <v>70</v>
      </c>
      <c r="B81" s="69">
        <v>14.72</v>
      </c>
    </row>
    <row r="82" spans="1:2">
      <c r="A82" s="68">
        <v>71</v>
      </c>
      <c r="B82" s="69">
        <v>14.1</v>
      </c>
    </row>
    <row r="83" spans="1:2">
      <c r="A83" s="68">
        <v>72</v>
      </c>
      <c r="B83" s="69">
        <v>13.48</v>
      </c>
    </row>
    <row r="84" spans="1:2">
      <c r="A84" s="68">
        <v>73</v>
      </c>
      <c r="B84" s="69">
        <v>12.86</v>
      </c>
    </row>
    <row r="85" spans="1:2">
      <c r="A85" s="68">
        <v>74</v>
      </c>
      <c r="B85" s="69">
        <v>12.25</v>
      </c>
    </row>
    <row r="86" spans="1:2">
      <c r="A86" s="68">
        <v>75</v>
      </c>
      <c r="B86" s="69">
        <v>11.64</v>
      </c>
    </row>
    <row r="87" spans="1:2">
      <c r="A87" s="68">
        <v>76</v>
      </c>
      <c r="B87" s="69">
        <v>11.05</v>
      </c>
    </row>
    <row r="88" spans="1:2">
      <c r="A88" s="68">
        <v>77</v>
      </c>
      <c r="B88" s="69">
        <v>10.46</v>
      </c>
    </row>
    <row r="89" spans="1:2">
      <c r="A89" s="68">
        <v>78</v>
      </c>
      <c r="B89" s="69">
        <v>9.89</v>
      </c>
    </row>
    <row r="90" spans="1:2">
      <c r="A90" s="68">
        <v>79</v>
      </c>
      <c r="B90" s="69">
        <v>9.32</v>
      </c>
    </row>
    <row r="91" spans="1:2">
      <c r="A91" s="68">
        <v>80</v>
      </c>
      <c r="B91" s="69">
        <v>8.75</v>
      </c>
    </row>
    <row r="92" spans="1:2">
      <c r="A92" s="68">
        <v>81</v>
      </c>
      <c r="B92" s="69">
        <v>8.19</v>
      </c>
    </row>
    <row r="93" spans="1:2">
      <c r="A93" s="68">
        <v>82</v>
      </c>
      <c r="B93" s="69">
        <v>7.63</v>
      </c>
    </row>
    <row r="94" spans="1:2">
      <c r="A94" s="68">
        <v>83</v>
      </c>
      <c r="B94" s="69">
        <v>7.08</v>
      </c>
    </row>
    <row r="95" spans="1:2">
      <c r="A95" s="68">
        <v>84</v>
      </c>
      <c r="B95" s="69">
        <v>6.54</v>
      </c>
    </row>
    <row r="96" spans="1:2">
      <c r="A96" s="68">
        <v>85</v>
      </c>
      <c r="B96" s="69">
        <v>6.03</v>
      </c>
    </row>
    <row r="97" spans="1:2">
      <c r="A97" s="68">
        <v>86</v>
      </c>
      <c r="B97" s="69">
        <v>5.55</v>
      </c>
    </row>
    <row r="98" spans="1:2">
      <c r="A98" s="68">
        <v>87</v>
      </c>
      <c r="B98" s="69">
        <v>5.09</v>
      </c>
    </row>
    <row r="99" spans="1:2">
      <c r="A99" s="68">
        <v>88</v>
      </c>
      <c r="B99" s="69">
        <v>4.67</v>
      </c>
    </row>
    <row r="100" spans="1:2">
      <c r="A100" s="68">
        <v>89</v>
      </c>
      <c r="B100" s="69">
        <v>4.2699999999999996</v>
      </c>
    </row>
    <row r="101" spans="1:2">
      <c r="A101" s="68">
        <v>90</v>
      </c>
      <c r="B101" s="69">
        <v>3.89</v>
      </c>
    </row>
    <row r="102" spans="1:2">
      <c r="A102" s="68">
        <v>91</v>
      </c>
      <c r="B102" s="69">
        <v>3.54</v>
      </c>
    </row>
    <row r="103" spans="1:2">
      <c r="A103" s="68">
        <v>92</v>
      </c>
      <c r="B103" s="69">
        <v>3.21</v>
      </c>
    </row>
    <row r="104" spans="1:2">
      <c r="A104" s="68">
        <v>93</v>
      </c>
      <c r="B104" s="69">
        <v>2.92</v>
      </c>
    </row>
    <row r="105" spans="1:2">
      <c r="A105" s="68">
        <v>94</v>
      </c>
      <c r="B105" s="69">
        <v>2.65</v>
      </c>
    </row>
    <row r="106" spans="1:2">
      <c r="A106" s="68">
        <v>95</v>
      </c>
      <c r="B106" s="69">
        <v>2.41</v>
      </c>
    </row>
  </sheetData>
  <sheetProtection algorithmName="SHA-512" hashValue="iVR/oTni+DPy8tQWPlDPy7RiBsqzfnTwSDyInQqjiMdhKXM89SvGqFaN1nosjXeykirD9uqsl6f2b2IS0qwXgw==" saltValue="eEdqZOZjmUAFFWNTSpJCLw==" spinCount="100000" sheet="1" objects="1" scenarios="1"/>
  <conditionalFormatting sqref="A6:A21">
    <cfRule type="expression" dxfId="975" priority="15" stopIfTrue="1">
      <formula>MOD(ROW(),2)=0</formula>
    </cfRule>
    <cfRule type="expression" dxfId="974" priority="16" stopIfTrue="1">
      <formula>MOD(ROW(),2)&lt;&gt;0</formula>
    </cfRule>
  </conditionalFormatting>
  <conditionalFormatting sqref="B6:B17 B20:B21">
    <cfRule type="expression" dxfId="973" priority="17" stopIfTrue="1">
      <formula>MOD(ROW(),2)=0</formula>
    </cfRule>
    <cfRule type="expression" dxfId="972" priority="18" stopIfTrue="1">
      <formula>MOD(ROW(),2)&lt;&gt;0</formula>
    </cfRule>
  </conditionalFormatting>
  <conditionalFormatting sqref="A26:A106">
    <cfRule type="expression" dxfId="971" priority="3" stopIfTrue="1">
      <formula>MOD(ROW(),2)=0</formula>
    </cfRule>
    <cfRule type="expression" dxfId="970" priority="4" stopIfTrue="1">
      <formula>MOD(ROW(),2)&lt;&gt;0</formula>
    </cfRule>
  </conditionalFormatting>
  <conditionalFormatting sqref="B26:B106">
    <cfRule type="expression" dxfId="969" priority="5" stopIfTrue="1">
      <formula>MOD(ROW(),2)=0</formula>
    </cfRule>
    <cfRule type="expression" dxfId="968" priority="6" stopIfTrue="1">
      <formula>MOD(ROW(),2)&lt;&gt;0</formula>
    </cfRule>
  </conditionalFormatting>
  <conditionalFormatting sqref="B18:B19">
    <cfRule type="expression" dxfId="967" priority="1" stopIfTrue="1">
      <formula>MOD(ROW(),2)=0</formula>
    </cfRule>
    <cfRule type="expression" dxfId="966" priority="2" stopIfTrue="1">
      <formula>MOD(ROW(),2)&lt;&gt;0</formula>
    </cfRule>
  </conditionalFormatting>
  <pageMargins left="0.7" right="0.7" top="0.75" bottom="0.75" header="0.3" footer="0.3"/>
  <tableParts count="1">
    <tablePart r:id="rId1"/>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6E7F1-B657-41FD-ACDA-DAE3DA660B5C}">
  <sheetPr codeName="Sheet44"/>
  <dimension ref="A1:B106"/>
  <sheetViews>
    <sheetView showGridLines="0" workbookViewId="0">
      <selection activeCell="A6" sqref="A6"/>
    </sheetView>
  </sheetViews>
  <sheetFormatPr defaultColWidth="8.7109375" defaultRowHeight="12.6"/>
  <cols>
    <col min="1" max="1" width="31.5703125" style="67" customWidth="1"/>
    <col min="2" max="2" width="40.5703125" style="67" customWidth="1"/>
    <col min="3" max="16384" width="8.7109375" style="67"/>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Pension Credit - x-308</v>
      </c>
    </row>
    <row r="4" spans="1:2" customFormat="1"/>
    <row r="5" spans="1:2" customFormat="1"/>
    <row r="6" spans="1:2" customFormat="1">
      <c r="A6" s="61" t="s">
        <v>552</v>
      </c>
      <c r="B6" s="62" t="s">
        <v>553</v>
      </c>
    </row>
    <row r="7" spans="1:2" customFormat="1">
      <c r="A7" s="61" t="s">
        <v>554</v>
      </c>
      <c r="B7" s="62" t="s">
        <v>162</v>
      </c>
    </row>
    <row r="8" spans="1:2" customFormat="1">
      <c r="A8" s="61" t="s">
        <v>149</v>
      </c>
      <c r="B8" s="62" t="s">
        <v>163</v>
      </c>
    </row>
    <row r="9" spans="1:2" customFormat="1">
      <c r="A9" s="61" t="s">
        <v>150</v>
      </c>
      <c r="B9" s="62" t="s">
        <v>279</v>
      </c>
    </row>
    <row r="10" spans="1:2" customFormat="1" ht="37.5">
      <c r="A10" s="61" t="s">
        <v>6</v>
      </c>
      <c r="B10" s="62" t="s">
        <v>283</v>
      </c>
    </row>
    <row r="11" spans="1:2" customFormat="1">
      <c r="A11" s="61" t="s">
        <v>151</v>
      </c>
      <c r="B11" s="62" t="s">
        <v>180</v>
      </c>
    </row>
    <row r="12" spans="1:2" customFormat="1" ht="24.95">
      <c r="A12" s="61" t="s">
        <v>152</v>
      </c>
      <c r="B12" s="62" t="s">
        <v>175</v>
      </c>
    </row>
    <row r="13" spans="1:2" customFormat="1">
      <c r="A13" s="61" t="s">
        <v>555</v>
      </c>
      <c r="B13" s="62" t="s">
        <v>176</v>
      </c>
    </row>
    <row r="14" spans="1:2" customFormat="1">
      <c r="A14" s="61" t="s">
        <v>154</v>
      </c>
      <c r="B14" s="62">
        <v>308</v>
      </c>
    </row>
    <row r="15" spans="1:2" customFormat="1">
      <c r="A15" s="61" t="s">
        <v>556</v>
      </c>
      <c r="B15" s="62" t="s">
        <v>284</v>
      </c>
    </row>
    <row r="16" spans="1:2" customFormat="1">
      <c r="A16" s="61" t="s">
        <v>156</v>
      </c>
      <c r="B16" s="62" t="s">
        <v>285</v>
      </c>
    </row>
    <row r="17" spans="1:2" customFormat="1">
      <c r="A17" s="63" t="s">
        <v>557</v>
      </c>
      <c r="B17" s="62"/>
    </row>
    <row r="18" spans="1:2" customFormat="1">
      <c r="A18" s="61" t="s">
        <v>158</v>
      </c>
      <c r="B18" s="64">
        <v>46171</v>
      </c>
    </row>
    <row r="19" spans="1:2" customFormat="1">
      <c r="A19" s="61" t="s">
        <v>159</v>
      </c>
      <c r="B19" s="64">
        <v>46161</v>
      </c>
    </row>
    <row r="20" spans="1:2" customFormat="1">
      <c r="A20" s="61" t="s">
        <v>160</v>
      </c>
      <c r="B20" s="62" t="s">
        <v>170</v>
      </c>
    </row>
    <row r="21" spans="1:2" customFormat="1">
      <c r="A21" s="61" t="s">
        <v>558</v>
      </c>
      <c r="B21" s="62" t="s">
        <v>82</v>
      </c>
    </row>
    <row r="22" spans="1:2" customFormat="1"/>
    <row r="23" spans="1:2" customFormat="1">
      <c r="A23" s="23" t="str">
        <f>HYPERLINK("#'Factor List'!A1", "Back to Factor List")</f>
        <v>Back to Factor List</v>
      </c>
      <c r="B23" s="23" t="str">
        <f>HYPERLINK("#'Assumptions'!A1", "Assumptions")</f>
        <v>Assumptions</v>
      </c>
    </row>
    <row r="24" spans="1:2" customFormat="1"/>
    <row r="26" spans="1:2" ht="12.95">
      <c r="A26" s="66" t="s">
        <v>559</v>
      </c>
      <c r="B26" s="66" t="s">
        <v>563</v>
      </c>
    </row>
    <row r="27" spans="1:2">
      <c r="A27" s="68">
        <v>16</v>
      </c>
      <c r="B27" s="69">
        <v>7</v>
      </c>
    </row>
    <row r="28" spans="1:2">
      <c r="A28" s="68">
        <v>17</v>
      </c>
      <c r="B28" s="69">
        <v>7.12</v>
      </c>
    </row>
    <row r="29" spans="1:2">
      <c r="A29" s="68">
        <v>18</v>
      </c>
      <c r="B29" s="69">
        <v>7.24</v>
      </c>
    </row>
    <row r="30" spans="1:2">
      <c r="A30" s="68">
        <v>19</v>
      </c>
      <c r="B30" s="69">
        <v>7.37</v>
      </c>
    </row>
    <row r="31" spans="1:2">
      <c r="A31" s="68">
        <v>20</v>
      </c>
      <c r="B31" s="69">
        <v>7.5</v>
      </c>
    </row>
    <row r="32" spans="1:2">
      <c r="A32" s="68">
        <v>21</v>
      </c>
      <c r="B32" s="69">
        <v>7.64</v>
      </c>
    </row>
    <row r="33" spans="1:2">
      <c r="A33" s="68">
        <v>22</v>
      </c>
      <c r="B33" s="69">
        <v>7.77</v>
      </c>
    </row>
    <row r="34" spans="1:2">
      <c r="A34" s="68">
        <v>23</v>
      </c>
      <c r="B34" s="69">
        <v>7.91</v>
      </c>
    </row>
    <row r="35" spans="1:2">
      <c r="A35" s="68">
        <v>24</v>
      </c>
      <c r="B35" s="69">
        <v>8.0500000000000007</v>
      </c>
    </row>
    <row r="36" spans="1:2">
      <c r="A36" s="68">
        <v>25</v>
      </c>
      <c r="B36" s="69">
        <v>8.19</v>
      </c>
    </row>
    <row r="37" spans="1:2">
      <c r="A37" s="68">
        <v>26</v>
      </c>
      <c r="B37" s="69">
        <v>8.34</v>
      </c>
    </row>
    <row r="38" spans="1:2">
      <c r="A38" s="68">
        <v>27</v>
      </c>
      <c r="B38" s="69">
        <v>8.48</v>
      </c>
    </row>
    <row r="39" spans="1:2">
      <c r="A39" s="68">
        <v>28</v>
      </c>
      <c r="B39" s="69">
        <v>8.6300000000000008</v>
      </c>
    </row>
    <row r="40" spans="1:2">
      <c r="A40" s="68">
        <v>29</v>
      </c>
      <c r="B40" s="69">
        <v>8.7899999999999991</v>
      </c>
    </row>
    <row r="41" spans="1:2">
      <c r="A41" s="68">
        <v>30</v>
      </c>
      <c r="B41" s="69">
        <v>8.94</v>
      </c>
    </row>
    <row r="42" spans="1:2">
      <c r="A42" s="68">
        <v>31</v>
      </c>
      <c r="B42" s="69">
        <v>9.1</v>
      </c>
    </row>
    <row r="43" spans="1:2">
      <c r="A43" s="68">
        <v>32</v>
      </c>
      <c r="B43" s="69">
        <v>9.26</v>
      </c>
    </row>
    <row r="44" spans="1:2">
      <c r="A44" s="68">
        <v>33</v>
      </c>
      <c r="B44" s="69">
        <v>9.42</v>
      </c>
    </row>
    <row r="45" spans="1:2">
      <c r="A45" s="68">
        <v>34</v>
      </c>
      <c r="B45" s="69">
        <v>9.59</v>
      </c>
    </row>
    <row r="46" spans="1:2">
      <c r="A46" s="68">
        <v>35</v>
      </c>
      <c r="B46" s="69">
        <v>9.76</v>
      </c>
    </row>
    <row r="47" spans="1:2">
      <c r="A47" s="68">
        <v>36</v>
      </c>
      <c r="B47" s="69">
        <v>9.93</v>
      </c>
    </row>
    <row r="48" spans="1:2">
      <c r="A48" s="68">
        <v>37</v>
      </c>
      <c r="B48" s="69">
        <v>10.11</v>
      </c>
    </row>
    <row r="49" spans="1:2">
      <c r="A49" s="68">
        <v>38</v>
      </c>
      <c r="B49" s="69">
        <v>10.29</v>
      </c>
    </row>
    <row r="50" spans="1:2">
      <c r="A50" s="68">
        <v>39</v>
      </c>
      <c r="B50" s="69">
        <v>10.47</v>
      </c>
    </row>
    <row r="51" spans="1:2">
      <c r="A51" s="68">
        <v>40</v>
      </c>
      <c r="B51" s="69">
        <v>10.66</v>
      </c>
    </row>
    <row r="52" spans="1:2">
      <c r="A52" s="68">
        <v>41</v>
      </c>
      <c r="B52" s="69">
        <v>10.85</v>
      </c>
    </row>
    <row r="53" spans="1:2">
      <c r="A53" s="68">
        <v>42</v>
      </c>
      <c r="B53" s="69">
        <v>11.04</v>
      </c>
    </row>
    <row r="54" spans="1:2">
      <c r="A54" s="68">
        <v>43</v>
      </c>
      <c r="B54" s="69">
        <v>11.24</v>
      </c>
    </row>
    <row r="55" spans="1:2">
      <c r="A55" s="68">
        <v>44</v>
      </c>
      <c r="B55" s="69">
        <v>11.44</v>
      </c>
    </row>
    <row r="56" spans="1:2">
      <c r="A56" s="68">
        <v>45</v>
      </c>
      <c r="B56" s="69">
        <v>11.65</v>
      </c>
    </row>
    <row r="57" spans="1:2">
      <c r="A57" s="68">
        <v>46</v>
      </c>
      <c r="B57" s="69">
        <v>11.86</v>
      </c>
    </row>
    <row r="58" spans="1:2">
      <c r="A58" s="68">
        <v>47</v>
      </c>
      <c r="B58" s="69">
        <v>12.08</v>
      </c>
    </row>
    <row r="59" spans="1:2">
      <c r="A59" s="68">
        <v>48</v>
      </c>
      <c r="B59" s="69">
        <v>12.3</v>
      </c>
    </row>
    <row r="60" spans="1:2">
      <c r="A60" s="68">
        <v>49</v>
      </c>
      <c r="B60" s="69">
        <v>12.53</v>
      </c>
    </row>
    <row r="61" spans="1:2">
      <c r="A61" s="68">
        <v>50</v>
      </c>
      <c r="B61" s="69">
        <v>12.76</v>
      </c>
    </row>
    <row r="62" spans="1:2">
      <c r="A62" s="68">
        <v>51</v>
      </c>
      <c r="B62" s="69">
        <v>13</v>
      </c>
    </row>
    <row r="63" spans="1:2">
      <c r="A63" s="68">
        <v>52</v>
      </c>
      <c r="B63" s="69">
        <v>13.24</v>
      </c>
    </row>
    <row r="64" spans="1:2">
      <c r="A64" s="68">
        <v>53</v>
      </c>
      <c r="B64" s="69">
        <v>13.49</v>
      </c>
    </row>
    <row r="65" spans="1:2">
      <c r="A65" s="68">
        <v>54</v>
      </c>
      <c r="B65" s="69">
        <v>13.75</v>
      </c>
    </row>
    <row r="66" spans="1:2">
      <c r="A66" s="68">
        <v>55</v>
      </c>
      <c r="B66" s="69">
        <v>14.02</v>
      </c>
    </row>
    <row r="67" spans="1:2">
      <c r="A67" s="68">
        <v>56</v>
      </c>
      <c r="B67" s="69">
        <v>14.3</v>
      </c>
    </row>
    <row r="68" spans="1:2">
      <c r="A68" s="68">
        <v>57</v>
      </c>
      <c r="B68" s="69">
        <v>14.59</v>
      </c>
    </row>
    <row r="69" spans="1:2">
      <c r="A69" s="68">
        <v>58</v>
      </c>
      <c r="B69" s="69">
        <v>14.89</v>
      </c>
    </row>
    <row r="70" spans="1:2">
      <c r="A70" s="68">
        <v>59</v>
      </c>
      <c r="B70" s="69">
        <v>15.19</v>
      </c>
    </row>
    <row r="71" spans="1:2">
      <c r="A71" s="68">
        <v>60</v>
      </c>
      <c r="B71" s="69">
        <v>15.51</v>
      </c>
    </row>
    <row r="72" spans="1:2">
      <c r="A72" s="68">
        <v>61</v>
      </c>
      <c r="B72" s="69">
        <v>15.84</v>
      </c>
    </row>
    <row r="73" spans="1:2">
      <c r="A73" s="68">
        <v>62</v>
      </c>
      <c r="B73" s="69">
        <v>16.190000000000001</v>
      </c>
    </row>
    <row r="74" spans="1:2">
      <c r="A74" s="68">
        <v>63</v>
      </c>
      <c r="B74" s="69">
        <v>16.55</v>
      </c>
    </row>
    <row r="75" spans="1:2">
      <c r="A75" s="68">
        <v>64</v>
      </c>
      <c r="B75" s="69">
        <v>16.920000000000002</v>
      </c>
    </row>
    <row r="76" spans="1:2">
      <c r="A76" s="68">
        <v>65</v>
      </c>
      <c r="B76" s="69">
        <v>17.32</v>
      </c>
    </row>
    <row r="77" spans="1:2">
      <c r="A77" s="68">
        <v>66</v>
      </c>
      <c r="B77" s="69">
        <v>17.21</v>
      </c>
    </row>
    <row r="78" spans="1:2">
      <c r="A78" s="68">
        <v>67</v>
      </c>
      <c r="B78" s="69">
        <v>16.59</v>
      </c>
    </row>
    <row r="79" spans="1:2">
      <c r="A79" s="68">
        <v>68</v>
      </c>
      <c r="B79" s="69">
        <v>15.96</v>
      </c>
    </row>
    <row r="80" spans="1:2">
      <c r="A80" s="68">
        <v>69</v>
      </c>
      <c r="B80" s="69">
        <v>15.34</v>
      </c>
    </row>
    <row r="81" spans="1:2">
      <c r="A81" s="68">
        <v>70</v>
      </c>
      <c r="B81" s="69">
        <v>14.72</v>
      </c>
    </row>
    <row r="82" spans="1:2">
      <c r="A82" s="68">
        <v>71</v>
      </c>
      <c r="B82" s="69">
        <v>14.1</v>
      </c>
    </row>
    <row r="83" spans="1:2">
      <c r="A83" s="68">
        <v>72</v>
      </c>
      <c r="B83" s="69">
        <v>13.48</v>
      </c>
    </row>
    <row r="84" spans="1:2">
      <c r="A84" s="68">
        <v>73</v>
      </c>
      <c r="B84" s="69">
        <v>12.86</v>
      </c>
    </row>
    <row r="85" spans="1:2">
      <c r="A85" s="68">
        <v>74</v>
      </c>
      <c r="B85" s="69">
        <v>12.25</v>
      </c>
    </row>
    <row r="86" spans="1:2">
      <c r="A86" s="68">
        <v>75</v>
      </c>
      <c r="B86" s="69">
        <v>11.64</v>
      </c>
    </row>
    <row r="87" spans="1:2">
      <c r="A87" s="68">
        <v>76</v>
      </c>
      <c r="B87" s="69">
        <v>11.05</v>
      </c>
    </row>
    <row r="88" spans="1:2">
      <c r="A88" s="68">
        <v>77</v>
      </c>
      <c r="B88" s="69">
        <v>10.46</v>
      </c>
    </row>
    <row r="89" spans="1:2">
      <c r="A89" s="68">
        <v>78</v>
      </c>
      <c r="B89" s="69">
        <v>9.89</v>
      </c>
    </row>
    <row r="90" spans="1:2">
      <c r="A90" s="68">
        <v>79</v>
      </c>
      <c r="B90" s="69">
        <v>9.32</v>
      </c>
    </row>
    <row r="91" spans="1:2">
      <c r="A91" s="68">
        <v>80</v>
      </c>
      <c r="B91" s="69">
        <v>8.75</v>
      </c>
    </row>
    <row r="92" spans="1:2">
      <c r="A92" s="68">
        <v>81</v>
      </c>
      <c r="B92" s="69">
        <v>8.19</v>
      </c>
    </row>
    <row r="93" spans="1:2">
      <c r="A93" s="68">
        <v>82</v>
      </c>
      <c r="B93" s="69">
        <v>7.63</v>
      </c>
    </row>
    <row r="94" spans="1:2">
      <c r="A94" s="68">
        <v>83</v>
      </c>
      <c r="B94" s="69">
        <v>7.08</v>
      </c>
    </row>
    <row r="95" spans="1:2">
      <c r="A95" s="68">
        <v>84</v>
      </c>
      <c r="B95" s="69">
        <v>6.54</v>
      </c>
    </row>
    <row r="96" spans="1:2">
      <c r="A96" s="68">
        <v>85</v>
      </c>
      <c r="B96" s="69">
        <v>6.03</v>
      </c>
    </row>
    <row r="97" spans="1:2">
      <c r="A97" s="68">
        <v>86</v>
      </c>
      <c r="B97" s="69">
        <v>5.55</v>
      </c>
    </row>
    <row r="98" spans="1:2">
      <c r="A98" s="68">
        <v>87</v>
      </c>
      <c r="B98" s="69">
        <v>5.09</v>
      </c>
    </row>
    <row r="99" spans="1:2">
      <c r="A99" s="68">
        <v>88</v>
      </c>
      <c r="B99" s="69">
        <v>4.67</v>
      </c>
    </row>
    <row r="100" spans="1:2">
      <c r="A100" s="68">
        <v>89</v>
      </c>
      <c r="B100" s="69">
        <v>4.2699999999999996</v>
      </c>
    </row>
    <row r="101" spans="1:2">
      <c r="A101" s="68">
        <v>90</v>
      </c>
      <c r="B101" s="69">
        <v>3.89</v>
      </c>
    </row>
    <row r="102" spans="1:2">
      <c r="A102" s="68">
        <v>91</v>
      </c>
      <c r="B102" s="69">
        <v>3.54</v>
      </c>
    </row>
    <row r="103" spans="1:2">
      <c r="A103" s="68">
        <v>92</v>
      </c>
      <c r="B103" s="69">
        <v>3.21</v>
      </c>
    </row>
    <row r="104" spans="1:2">
      <c r="A104" s="68">
        <v>93</v>
      </c>
      <c r="B104" s="69">
        <v>2.92</v>
      </c>
    </row>
    <row r="105" spans="1:2">
      <c r="A105" s="68">
        <v>94</v>
      </c>
      <c r="B105" s="69">
        <v>2.65</v>
      </c>
    </row>
    <row r="106" spans="1:2">
      <c r="A106" s="68">
        <v>95</v>
      </c>
      <c r="B106" s="69">
        <v>2.41</v>
      </c>
    </row>
  </sheetData>
  <sheetProtection algorithmName="SHA-512" hashValue="0LJRDnjqpxjdQkrv/MR/azPATzDBchi7E2pSwD1y75ZJ2EsJ5gXZrI2KGmZvxCP9ph3hupQSngyl2F2y+Fuz7w==" saltValue="4uKJUBsw+XV0Y9s6/6kFEA==" spinCount="100000" sheet="1" objects="1" scenarios="1"/>
  <conditionalFormatting sqref="A6:A21">
    <cfRule type="expression" dxfId="961" priority="15" stopIfTrue="1">
      <formula>MOD(ROW(),2)=0</formula>
    </cfRule>
    <cfRule type="expression" dxfId="960" priority="16" stopIfTrue="1">
      <formula>MOD(ROW(),2)&lt;&gt;0</formula>
    </cfRule>
  </conditionalFormatting>
  <conditionalFormatting sqref="B6:B17 B20:B21">
    <cfRule type="expression" dxfId="959" priority="17" stopIfTrue="1">
      <formula>MOD(ROW(),2)=0</formula>
    </cfRule>
    <cfRule type="expression" dxfId="958" priority="18" stopIfTrue="1">
      <formula>MOD(ROW(),2)&lt;&gt;0</formula>
    </cfRule>
  </conditionalFormatting>
  <conditionalFormatting sqref="A26:A106">
    <cfRule type="expression" dxfId="957" priority="3" stopIfTrue="1">
      <formula>MOD(ROW(),2)=0</formula>
    </cfRule>
    <cfRule type="expression" dxfId="956" priority="4" stopIfTrue="1">
      <formula>MOD(ROW(),2)&lt;&gt;0</formula>
    </cfRule>
  </conditionalFormatting>
  <conditionalFormatting sqref="B26:B106">
    <cfRule type="expression" dxfId="955" priority="5" stopIfTrue="1">
      <formula>MOD(ROW(),2)=0</formula>
    </cfRule>
    <cfRule type="expression" dxfId="954" priority="6" stopIfTrue="1">
      <formula>MOD(ROW(),2)&lt;&gt;0</formula>
    </cfRule>
  </conditionalFormatting>
  <conditionalFormatting sqref="B18:B19">
    <cfRule type="expression" dxfId="953" priority="1" stopIfTrue="1">
      <formula>MOD(ROW(),2)=0</formula>
    </cfRule>
    <cfRule type="expression" dxfId="952" priority="2" stopIfTrue="1">
      <formula>MOD(ROW(),2)&lt;&gt;0</formula>
    </cfRule>
  </conditionalFormatting>
  <pageMargins left="0.7" right="0.7" top="0.75" bottom="0.75" header="0.3" footer="0.3"/>
  <tableParts count="1">
    <tablePart r:id="rId1"/>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23BF8-5ECD-40B3-B6A3-24847C66B68C}">
  <sheetPr codeName="Sheet45"/>
  <dimension ref="A1:B106"/>
  <sheetViews>
    <sheetView showGridLines="0" workbookViewId="0">
      <selection activeCell="A6" sqref="A6"/>
    </sheetView>
  </sheetViews>
  <sheetFormatPr defaultColWidth="8.7109375" defaultRowHeight="12.6"/>
  <cols>
    <col min="1" max="1" width="31.5703125" style="67" customWidth="1"/>
    <col min="2" max="2" width="40.5703125" style="67" customWidth="1"/>
    <col min="3" max="16384" width="8.7109375" style="67"/>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Pension Credit - x-309</v>
      </c>
    </row>
    <row r="4" spans="1:2" customFormat="1"/>
    <row r="5" spans="1:2" customFormat="1"/>
    <row r="6" spans="1:2" customFormat="1">
      <c r="A6" s="61" t="s">
        <v>552</v>
      </c>
      <c r="B6" s="62" t="s">
        <v>553</v>
      </c>
    </row>
    <row r="7" spans="1:2" customFormat="1">
      <c r="A7" s="61" t="s">
        <v>554</v>
      </c>
      <c r="B7" s="62" t="s">
        <v>162</v>
      </c>
    </row>
    <row r="8" spans="1:2" customFormat="1">
      <c r="A8" s="61" t="s">
        <v>149</v>
      </c>
      <c r="B8" s="62" t="s">
        <v>163</v>
      </c>
    </row>
    <row r="9" spans="1:2" customFormat="1">
      <c r="A9" s="61" t="s">
        <v>150</v>
      </c>
      <c r="B9" s="62" t="s">
        <v>279</v>
      </c>
    </row>
    <row r="10" spans="1:2" customFormat="1" ht="37.5">
      <c r="A10" s="61" t="s">
        <v>6</v>
      </c>
      <c r="B10" s="62" t="s">
        <v>286</v>
      </c>
    </row>
    <row r="11" spans="1:2" customFormat="1">
      <c r="A11" s="61" t="s">
        <v>151</v>
      </c>
      <c r="B11" s="62" t="s">
        <v>174</v>
      </c>
    </row>
    <row r="12" spans="1:2" customFormat="1" ht="24.95">
      <c r="A12" s="61" t="s">
        <v>152</v>
      </c>
      <c r="B12" s="62" t="s">
        <v>175</v>
      </c>
    </row>
    <row r="13" spans="1:2" customFormat="1">
      <c r="A13" s="61" t="s">
        <v>555</v>
      </c>
      <c r="B13" s="62" t="s">
        <v>176</v>
      </c>
    </row>
    <row r="14" spans="1:2" customFormat="1">
      <c r="A14" s="61" t="s">
        <v>154</v>
      </c>
      <c r="B14" s="62">
        <v>309</v>
      </c>
    </row>
    <row r="15" spans="1:2" customFormat="1">
      <c r="A15" s="61" t="s">
        <v>556</v>
      </c>
      <c r="B15" s="62" t="s">
        <v>287</v>
      </c>
    </row>
    <row r="16" spans="1:2" customFormat="1">
      <c r="A16" s="61" t="s">
        <v>156</v>
      </c>
      <c r="B16" s="62" t="s">
        <v>288</v>
      </c>
    </row>
    <row r="17" spans="1:2" customFormat="1">
      <c r="A17" s="63" t="s">
        <v>557</v>
      </c>
      <c r="B17" s="62"/>
    </row>
    <row r="18" spans="1:2" customFormat="1">
      <c r="A18" s="61" t="s">
        <v>158</v>
      </c>
      <c r="B18" s="64">
        <v>46171</v>
      </c>
    </row>
    <row r="19" spans="1:2" customFormat="1">
      <c r="A19" s="61" t="s">
        <v>159</v>
      </c>
      <c r="B19" s="64">
        <v>46161</v>
      </c>
    </row>
    <row r="20" spans="1:2" customFormat="1">
      <c r="A20" s="61" t="s">
        <v>160</v>
      </c>
      <c r="B20" s="62" t="s">
        <v>170</v>
      </c>
    </row>
    <row r="21" spans="1:2" customFormat="1">
      <c r="A21" s="61" t="s">
        <v>558</v>
      </c>
      <c r="B21" s="62" t="s">
        <v>82</v>
      </c>
    </row>
    <row r="22" spans="1:2" customFormat="1"/>
    <row r="23" spans="1:2" customFormat="1">
      <c r="A23" s="23" t="str">
        <f>HYPERLINK("#'Factor List'!A1", "Back to Factor List")</f>
        <v>Back to Factor List</v>
      </c>
      <c r="B23" s="23" t="str">
        <f>HYPERLINK("#'Assumptions'!A1", "Assumptions")</f>
        <v>Assumptions</v>
      </c>
    </row>
    <row r="24" spans="1:2" customFormat="1"/>
    <row r="26" spans="1:2" ht="12.95">
      <c r="A26" s="66" t="s">
        <v>559</v>
      </c>
      <c r="B26" s="66" t="s">
        <v>563</v>
      </c>
    </row>
    <row r="27" spans="1:2">
      <c r="A27" s="68">
        <v>16</v>
      </c>
      <c r="B27" s="69">
        <v>6.65</v>
      </c>
    </row>
    <row r="28" spans="1:2">
      <c r="A28" s="68">
        <v>17</v>
      </c>
      <c r="B28" s="69">
        <v>6.76</v>
      </c>
    </row>
    <row r="29" spans="1:2">
      <c r="A29" s="68">
        <v>18</v>
      </c>
      <c r="B29" s="69">
        <v>6.88</v>
      </c>
    </row>
    <row r="30" spans="1:2">
      <c r="A30" s="68">
        <v>19</v>
      </c>
      <c r="B30" s="69">
        <v>7</v>
      </c>
    </row>
    <row r="31" spans="1:2">
      <c r="A31" s="68">
        <v>20</v>
      </c>
      <c r="B31" s="69">
        <v>7.12</v>
      </c>
    </row>
    <row r="32" spans="1:2">
      <c r="A32" s="68">
        <v>21</v>
      </c>
      <c r="B32" s="69">
        <v>7.25</v>
      </c>
    </row>
    <row r="33" spans="1:2">
      <c r="A33" s="68">
        <v>22</v>
      </c>
      <c r="B33" s="69">
        <v>7.38</v>
      </c>
    </row>
    <row r="34" spans="1:2">
      <c r="A34" s="68">
        <v>23</v>
      </c>
      <c r="B34" s="69">
        <v>7.51</v>
      </c>
    </row>
    <row r="35" spans="1:2">
      <c r="A35" s="68">
        <v>24</v>
      </c>
      <c r="B35" s="69">
        <v>7.64</v>
      </c>
    </row>
    <row r="36" spans="1:2">
      <c r="A36" s="68">
        <v>25</v>
      </c>
      <c r="B36" s="69">
        <v>7.77</v>
      </c>
    </row>
    <row r="37" spans="1:2">
      <c r="A37" s="68">
        <v>26</v>
      </c>
      <c r="B37" s="69">
        <v>7.91</v>
      </c>
    </row>
    <row r="38" spans="1:2">
      <c r="A38" s="68">
        <v>27</v>
      </c>
      <c r="B38" s="69">
        <v>8.0500000000000007</v>
      </c>
    </row>
    <row r="39" spans="1:2">
      <c r="A39" s="68">
        <v>28</v>
      </c>
      <c r="B39" s="69">
        <v>8.19</v>
      </c>
    </row>
    <row r="40" spans="1:2">
      <c r="A40" s="68">
        <v>29</v>
      </c>
      <c r="B40" s="69">
        <v>8.33</v>
      </c>
    </row>
    <row r="41" spans="1:2">
      <c r="A41" s="68">
        <v>30</v>
      </c>
      <c r="B41" s="69">
        <v>8.48</v>
      </c>
    </row>
    <row r="42" spans="1:2">
      <c r="A42" s="68">
        <v>31</v>
      </c>
      <c r="B42" s="69">
        <v>8.6300000000000008</v>
      </c>
    </row>
    <row r="43" spans="1:2">
      <c r="A43" s="68">
        <v>32</v>
      </c>
      <c r="B43" s="69">
        <v>8.7799999999999994</v>
      </c>
    </row>
    <row r="44" spans="1:2">
      <c r="A44" s="68">
        <v>33</v>
      </c>
      <c r="B44" s="69">
        <v>8.93</v>
      </c>
    </row>
    <row r="45" spans="1:2">
      <c r="A45" s="68">
        <v>34</v>
      </c>
      <c r="B45" s="69">
        <v>9.09</v>
      </c>
    </row>
    <row r="46" spans="1:2">
      <c r="A46" s="68">
        <v>35</v>
      </c>
      <c r="B46" s="69">
        <v>9.25</v>
      </c>
    </row>
    <row r="47" spans="1:2">
      <c r="A47" s="68">
        <v>36</v>
      </c>
      <c r="B47" s="69">
        <v>9.41</v>
      </c>
    </row>
    <row r="48" spans="1:2">
      <c r="A48" s="68">
        <v>37</v>
      </c>
      <c r="B48" s="69">
        <v>9.58</v>
      </c>
    </row>
    <row r="49" spans="1:2">
      <c r="A49" s="68">
        <v>38</v>
      </c>
      <c r="B49" s="69">
        <v>9.75</v>
      </c>
    </row>
    <row r="50" spans="1:2">
      <c r="A50" s="68">
        <v>39</v>
      </c>
      <c r="B50" s="69">
        <v>9.92</v>
      </c>
    </row>
    <row r="51" spans="1:2">
      <c r="A51" s="68">
        <v>40</v>
      </c>
      <c r="B51" s="69">
        <v>10.1</v>
      </c>
    </row>
    <row r="52" spans="1:2">
      <c r="A52" s="68">
        <v>41</v>
      </c>
      <c r="B52" s="69">
        <v>10.27</v>
      </c>
    </row>
    <row r="53" spans="1:2">
      <c r="A53" s="68">
        <v>42</v>
      </c>
      <c r="B53" s="69">
        <v>10.46</v>
      </c>
    </row>
    <row r="54" spans="1:2">
      <c r="A54" s="68">
        <v>43</v>
      </c>
      <c r="B54" s="69">
        <v>10.64</v>
      </c>
    </row>
    <row r="55" spans="1:2">
      <c r="A55" s="68">
        <v>44</v>
      </c>
      <c r="B55" s="69">
        <v>10.83</v>
      </c>
    </row>
    <row r="56" spans="1:2">
      <c r="A56" s="68">
        <v>45</v>
      </c>
      <c r="B56" s="69">
        <v>11.03</v>
      </c>
    </row>
    <row r="57" spans="1:2">
      <c r="A57" s="68">
        <v>46</v>
      </c>
      <c r="B57" s="69">
        <v>11.23</v>
      </c>
    </row>
    <row r="58" spans="1:2">
      <c r="A58" s="68">
        <v>47</v>
      </c>
      <c r="B58" s="69">
        <v>11.43</v>
      </c>
    </row>
    <row r="59" spans="1:2">
      <c r="A59" s="68">
        <v>48</v>
      </c>
      <c r="B59" s="69">
        <v>11.64</v>
      </c>
    </row>
    <row r="60" spans="1:2">
      <c r="A60" s="68">
        <v>49</v>
      </c>
      <c r="B60" s="69">
        <v>11.85</v>
      </c>
    </row>
    <row r="61" spans="1:2">
      <c r="A61" s="68">
        <v>50</v>
      </c>
      <c r="B61" s="69">
        <v>12.07</v>
      </c>
    </row>
    <row r="62" spans="1:2">
      <c r="A62" s="68">
        <v>51</v>
      </c>
      <c r="B62" s="69">
        <v>12.29</v>
      </c>
    </row>
    <row r="63" spans="1:2">
      <c r="A63" s="68">
        <v>52</v>
      </c>
      <c r="B63" s="69">
        <v>12.52</v>
      </c>
    </row>
    <row r="64" spans="1:2">
      <c r="A64" s="68">
        <v>53</v>
      </c>
      <c r="B64" s="69">
        <v>12.76</v>
      </c>
    </row>
    <row r="65" spans="1:2">
      <c r="A65" s="68">
        <v>54</v>
      </c>
      <c r="B65" s="69">
        <v>13</v>
      </c>
    </row>
    <row r="66" spans="1:2">
      <c r="A66" s="68">
        <v>55</v>
      </c>
      <c r="B66" s="69">
        <v>13.26</v>
      </c>
    </row>
    <row r="67" spans="1:2">
      <c r="A67" s="68">
        <v>56</v>
      </c>
      <c r="B67" s="69">
        <v>13.52</v>
      </c>
    </row>
    <row r="68" spans="1:2">
      <c r="A68" s="68">
        <v>57</v>
      </c>
      <c r="B68" s="69">
        <v>13.79</v>
      </c>
    </row>
    <row r="69" spans="1:2">
      <c r="A69" s="68">
        <v>58</v>
      </c>
      <c r="B69" s="69">
        <v>14.07</v>
      </c>
    </row>
    <row r="70" spans="1:2">
      <c r="A70" s="68">
        <v>59</v>
      </c>
      <c r="B70" s="69">
        <v>14.35</v>
      </c>
    </row>
    <row r="71" spans="1:2">
      <c r="A71" s="68">
        <v>60</v>
      </c>
      <c r="B71" s="69">
        <v>14.65</v>
      </c>
    </row>
    <row r="72" spans="1:2">
      <c r="A72" s="68">
        <v>61</v>
      </c>
      <c r="B72" s="69">
        <v>14.96</v>
      </c>
    </row>
    <row r="73" spans="1:2">
      <c r="A73" s="68">
        <v>62</v>
      </c>
      <c r="B73" s="69">
        <v>15.29</v>
      </c>
    </row>
    <row r="74" spans="1:2">
      <c r="A74" s="68">
        <v>63</v>
      </c>
      <c r="B74" s="69">
        <v>15.63</v>
      </c>
    </row>
    <row r="75" spans="1:2">
      <c r="A75" s="68">
        <v>64</v>
      </c>
      <c r="B75" s="69">
        <v>15.98</v>
      </c>
    </row>
    <row r="76" spans="1:2">
      <c r="A76" s="68">
        <v>65</v>
      </c>
      <c r="B76" s="69">
        <v>16.350000000000001</v>
      </c>
    </row>
    <row r="77" spans="1:2">
      <c r="A77" s="68">
        <v>66</v>
      </c>
      <c r="B77" s="69">
        <v>16.73</v>
      </c>
    </row>
    <row r="78" spans="1:2">
      <c r="A78" s="68">
        <v>67</v>
      </c>
      <c r="B78" s="69">
        <v>16.62</v>
      </c>
    </row>
    <row r="79" spans="1:2">
      <c r="A79" s="68">
        <v>68</v>
      </c>
      <c r="B79" s="69">
        <v>15.99</v>
      </c>
    </row>
    <row r="80" spans="1:2">
      <c r="A80" s="68">
        <v>69</v>
      </c>
      <c r="B80" s="69">
        <v>15.36</v>
      </c>
    </row>
    <row r="81" spans="1:2">
      <c r="A81" s="68">
        <v>70</v>
      </c>
      <c r="B81" s="69">
        <v>14.73</v>
      </c>
    </row>
    <row r="82" spans="1:2">
      <c r="A82" s="68">
        <v>71</v>
      </c>
      <c r="B82" s="69">
        <v>14.1</v>
      </c>
    </row>
    <row r="83" spans="1:2">
      <c r="A83" s="68">
        <v>72</v>
      </c>
      <c r="B83" s="69">
        <v>13.48</v>
      </c>
    </row>
    <row r="84" spans="1:2">
      <c r="A84" s="68">
        <v>73</v>
      </c>
      <c r="B84" s="69">
        <v>12.86</v>
      </c>
    </row>
    <row r="85" spans="1:2">
      <c r="A85" s="68">
        <v>74</v>
      </c>
      <c r="B85" s="69">
        <v>12.25</v>
      </c>
    </row>
    <row r="86" spans="1:2">
      <c r="A86" s="68">
        <v>75</v>
      </c>
      <c r="B86" s="69">
        <v>11.64</v>
      </c>
    </row>
    <row r="87" spans="1:2">
      <c r="A87" s="68">
        <v>76</v>
      </c>
      <c r="B87" s="69">
        <v>11.05</v>
      </c>
    </row>
    <row r="88" spans="1:2">
      <c r="A88" s="68">
        <v>77</v>
      </c>
      <c r="B88" s="69">
        <v>10.46</v>
      </c>
    </row>
    <row r="89" spans="1:2">
      <c r="A89" s="68">
        <v>78</v>
      </c>
      <c r="B89" s="69">
        <v>9.89</v>
      </c>
    </row>
    <row r="90" spans="1:2">
      <c r="A90" s="68">
        <v>79</v>
      </c>
      <c r="B90" s="69">
        <v>9.32</v>
      </c>
    </row>
    <row r="91" spans="1:2">
      <c r="A91" s="68">
        <v>80</v>
      </c>
      <c r="B91" s="69">
        <v>8.75</v>
      </c>
    </row>
    <row r="92" spans="1:2">
      <c r="A92" s="68">
        <v>81</v>
      </c>
      <c r="B92" s="69">
        <v>8.19</v>
      </c>
    </row>
    <row r="93" spans="1:2">
      <c r="A93" s="68">
        <v>82</v>
      </c>
      <c r="B93" s="69">
        <v>7.63</v>
      </c>
    </row>
    <row r="94" spans="1:2">
      <c r="A94" s="68">
        <v>83</v>
      </c>
      <c r="B94" s="69">
        <v>7.08</v>
      </c>
    </row>
    <row r="95" spans="1:2">
      <c r="A95" s="68">
        <v>84</v>
      </c>
      <c r="B95" s="69">
        <v>6.54</v>
      </c>
    </row>
    <row r="96" spans="1:2">
      <c r="A96" s="68">
        <v>85</v>
      </c>
      <c r="B96" s="69">
        <v>6.03</v>
      </c>
    </row>
    <row r="97" spans="1:2">
      <c r="A97" s="68">
        <v>86</v>
      </c>
      <c r="B97" s="69">
        <v>5.55</v>
      </c>
    </row>
    <row r="98" spans="1:2">
      <c r="A98" s="68">
        <v>87</v>
      </c>
      <c r="B98" s="69">
        <v>5.09</v>
      </c>
    </row>
    <row r="99" spans="1:2">
      <c r="A99" s="68">
        <v>88</v>
      </c>
      <c r="B99" s="69">
        <v>4.67</v>
      </c>
    </row>
    <row r="100" spans="1:2">
      <c r="A100" s="68">
        <v>89</v>
      </c>
      <c r="B100" s="69">
        <v>4.2699999999999996</v>
      </c>
    </row>
    <row r="101" spans="1:2">
      <c r="A101" s="68">
        <v>90</v>
      </c>
      <c r="B101" s="69">
        <v>3.89</v>
      </c>
    </row>
    <row r="102" spans="1:2">
      <c r="A102" s="68">
        <v>91</v>
      </c>
      <c r="B102" s="69">
        <v>3.54</v>
      </c>
    </row>
    <row r="103" spans="1:2">
      <c r="A103" s="68">
        <v>92</v>
      </c>
      <c r="B103" s="69">
        <v>3.21</v>
      </c>
    </row>
    <row r="104" spans="1:2">
      <c r="A104" s="68">
        <v>93</v>
      </c>
      <c r="B104" s="69">
        <v>2.92</v>
      </c>
    </row>
    <row r="105" spans="1:2">
      <c r="A105" s="68">
        <v>94</v>
      </c>
      <c r="B105" s="69">
        <v>2.65</v>
      </c>
    </row>
    <row r="106" spans="1:2">
      <c r="A106" s="68">
        <v>95</v>
      </c>
      <c r="B106" s="69">
        <v>2.41</v>
      </c>
    </row>
  </sheetData>
  <sheetProtection algorithmName="SHA-512" hashValue="dfNS0Yx3J8Yj+PotLz8+n0r/Vy1LiFj6XwIYopRGh9gbAUBQMyrQwvGOf8NGMu0KAMt5mrh/wcXRJhzcafcOPw==" saltValue="rv2rOn1H3yoNIlx34SxJdQ==" spinCount="100000" sheet="1" objects="1" scenarios="1"/>
  <conditionalFormatting sqref="A6:A21">
    <cfRule type="expression" dxfId="947" priority="15" stopIfTrue="1">
      <formula>MOD(ROW(),2)=0</formula>
    </cfRule>
    <cfRule type="expression" dxfId="946" priority="16" stopIfTrue="1">
      <formula>MOD(ROW(),2)&lt;&gt;0</formula>
    </cfRule>
  </conditionalFormatting>
  <conditionalFormatting sqref="B6:B17 B20:B21">
    <cfRule type="expression" dxfId="945" priority="17" stopIfTrue="1">
      <formula>MOD(ROW(),2)=0</formula>
    </cfRule>
    <cfRule type="expression" dxfId="944" priority="18" stopIfTrue="1">
      <formula>MOD(ROW(),2)&lt;&gt;0</formula>
    </cfRule>
  </conditionalFormatting>
  <conditionalFormatting sqref="A26:A106">
    <cfRule type="expression" dxfId="943" priority="3" stopIfTrue="1">
      <formula>MOD(ROW(),2)=0</formula>
    </cfRule>
    <cfRule type="expression" dxfId="942" priority="4" stopIfTrue="1">
      <formula>MOD(ROW(),2)&lt;&gt;0</formula>
    </cfRule>
  </conditionalFormatting>
  <conditionalFormatting sqref="B26:B106">
    <cfRule type="expression" dxfId="941" priority="5" stopIfTrue="1">
      <formula>MOD(ROW(),2)=0</formula>
    </cfRule>
    <cfRule type="expression" dxfId="940" priority="6" stopIfTrue="1">
      <formula>MOD(ROW(),2)&lt;&gt;0</formula>
    </cfRule>
  </conditionalFormatting>
  <conditionalFormatting sqref="B18:B19">
    <cfRule type="expression" dxfId="939" priority="1" stopIfTrue="1">
      <formula>MOD(ROW(),2)=0</formula>
    </cfRule>
    <cfRule type="expression" dxfId="938" priority="2" stopIfTrue="1">
      <formula>MOD(ROW(),2)&lt;&gt;0</formula>
    </cfRule>
  </conditionalFormatting>
  <pageMargins left="0.7" right="0.7" top="0.75" bottom="0.75" header="0.3" footer="0.3"/>
  <tableParts count="1">
    <tablePart r:id="rId1"/>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B065E-4B36-4E8E-8421-77BB712B2A57}">
  <sheetPr codeName="Sheet46"/>
  <dimension ref="A1:B106"/>
  <sheetViews>
    <sheetView showGridLines="0" workbookViewId="0">
      <selection activeCell="A6" sqref="A6"/>
    </sheetView>
  </sheetViews>
  <sheetFormatPr defaultColWidth="8.7109375" defaultRowHeight="12.6"/>
  <cols>
    <col min="1" max="1" width="31.5703125" style="67" customWidth="1"/>
    <col min="2" max="2" width="40.5703125" style="67" customWidth="1"/>
    <col min="3" max="16384" width="8.7109375" style="67"/>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Pension Credit - x-310</v>
      </c>
    </row>
    <row r="4" spans="1:2" customFormat="1"/>
    <row r="5" spans="1:2" customFormat="1"/>
    <row r="6" spans="1:2" customFormat="1">
      <c r="A6" s="61" t="s">
        <v>552</v>
      </c>
      <c r="B6" s="62" t="s">
        <v>553</v>
      </c>
    </row>
    <row r="7" spans="1:2" customFormat="1">
      <c r="A7" s="61" t="s">
        <v>554</v>
      </c>
      <c r="B7" s="62" t="s">
        <v>162</v>
      </c>
    </row>
    <row r="8" spans="1:2" customFormat="1">
      <c r="A8" s="61" t="s">
        <v>149</v>
      </c>
      <c r="B8" s="62" t="s">
        <v>163</v>
      </c>
    </row>
    <row r="9" spans="1:2" customFormat="1">
      <c r="A9" s="61" t="s">
        <v>150</v>
      </c>
      <c r="B9" s="62" t="s">
        <v>279</v>
      </c>
    </row>
    <row r="10" spans="1:2" customFormat="1" ht="37.5">
      <c r="A10" s="61" t="s">
        <v>6</v>
      </c>
      <c r="B10" s="62" t="s">
        <v>289</v>
      </c>
    </row>
    <row r="11" spans="1:2" customFormat="1">
      <c r="A11" s="61" t="s">
        <v>151</v>
      </c>
      <c r="B11" s="62" t="s">
        <v>180</v>
      </c>
    </row>
    <row r="12" spans="1:2" customFormat="1" ht="24.95">
      <c r="A12" s="61" t="s">
        <v>152</v>
      </c>
      <c r="B12" s="62" t="s">
        <v>175</v>
      </c>
    </row>
    <row r="13" spans="1:2" customFormat="1">
      <c r="A13" s="61" t="s">
        <v>555</v>
      </c>
      <c r="B13" s="62" t="s">
        <v>176</v>
      </c>
    </row>
    <row r="14" spans="1:2" customFormat="1">
      <c r="A14" s="61" t="s">
        <v>154</v>
      </c>
      <c r="B14" s="62">
        <v>310</v>
      </c>
    </row>
    <row r="15" spans="1:2" customFormat="1">
      <c r="A15" s="61" t="s">
        <v>556</v>
      </c>
      <c r="B15" s="62" t="s">
        <v>290</v>
      </c>
    </row>
    <row r="16" spans="1:2" customFormat="1">
      <c r="A16" s="61" t="s">
        <v>156</v>
      </c>
      <c r="B16" s="62" t="s">
        <v>291</v>
      </c>
    </row>
    <row r="17" spans="1:2" customFormat="1">
      <c r="A17" s="63" t="s">
        <v>557</v>
      </c>
      <c r="B17" s="62"/>
    </row>
    <row r="18" spans="1:2" customFormat="1">
      <c r="A18" s="61" t="s">
        <v>158</v>
      </c>
      <c r="B18" s="64">
        <v>46171</v>
      </c>
    </row>
    <row r="19" spans="1:2" customFormat="1">
      <c r="A19" s="61" t="s">
        <v>159</v>
      </c>
      <c r="B19" s="64">
        <v>46161</v>
      </c>
    </row>
    <row r="20" spans="1:2" customFormat="1">
      <c r="A20" s="61" t="s">
        <v>160</v>
      </c>
      <c r="B20" s="62" t="s">
        <v>170</v>
      </c>
    </row>
    <row r="21" spans="1:2" customFormat="1">
      <c r="A21" s="61" t="s">
        <v>558</v>
      </c>
      <c r="B21" s="62" t="s">
        <v>82</v>
      </c>
    </row>
    <row r="22" spans="1:2" customFormat="1"/>
    <row r="23" spans="1:2" customFormat="1">
      <c r="A23" s="23" t="str">
        <f>HYPERLINK("#'Factor List'!A1", "Back to Factor List")</f>
        <v>Back to Factor List</v>
      </c>
      <c r="B23" s="23" t="str">
        <f>HYPERLINK("#'Assumptions'!A1", "Assumptions")</f>
        <v>Assumptions</v>
      </c>
    </row>
    <row r="24" spans="1:2" customFormat="1"/>
    <row r="26" spans="1:2" ht="12.95">
      <c r="A26" s="66" t="s">
        <v>559</v>
      </c>
      <c r="B26" s="66" t="s">
        <v>563</v>
      </c>
    </row>
    <row r="27" spans="1:2">
      <c r="A27" s="68">
        <v>16</v>
      </c>
      <c r="B27" s="69">
        <v>6.65</v>
      </c>
    </row>
    <row r="28" spans="1:2">
      <c r="A28" s="68">
        <v>17</v>
      </c>
      <c r="B28" s="69">
        <v>6.76</v>
      </c>
    </row>
    <row r="29" spans="1:2">
      <c r="A29" s="68">
        <v>18</v>
      </c>
      <c r="B29" s="69">
        <v>6.88</v>
      </c>
    </row>
    <row r="30" spans="1:2">
      <c r="A30" s="68">
        <v>19</v>
      </c>
      <c r="B30" s="69">
        <v>7</v>
      </c>
    </row>
    <row r="31" spans="1:2">
      <c r="A31" s="68">
        <v>20</v>
      </c>
      <c r="B31" s="69">
        <v>7.12</v>
      </c>
    </row>
    <row r="32" spans="1:2">
      <c r="A32" s="68">
        <v>21</v>
      </c>
      <c r="B32" s="69">
        <v>7.25</v>
      </c>
    </row>
    <row r="33" spans="1:2">
      <c r="A33" s="68">
        <v>22</v>
      </c>
      <c r="B33" s="69">
        <v>7.38</v>
      </c>
    </row>
    <row r="34" spans="1:2">
      <c r="A34" s="68">
        <v>23</v>
      </c>
      <c r="B34" s="69">
        <v>7.51</v>
      </c>
    </row>
    <row r="35" spans="1:2">
      <c r="A35" s="68">
        <v>24</v>
      </c>
      <c r="B35" s="69">
        <v>7.64</v>
      </c>
    </row>
    <row r="36" spans="1:2">
      <c r="A36" s="68">
        <v>25</v>
      </c>
      <c r="B36" s="69">
        <v>7.77</v>
      </c>
    </row>
    <row r="37" spans="1:2">
      <c r="A37" s="68">
        <v>26</v>
      </c>
      <c r="B37" s="69">
        <v>7.91</v>
      </c>
    </row>
    <row r="38" spans="1:2">
      <c r="A38" s="68">
        <v>27</v>
      </c>
      <c r="B38" s="69">
        <v>8.0500000000000007</v>
      </c>
    </row>
    <row r="39" spans="1:2">
      <c r="A39" s="68">
        <v>28</v>
      </c>
      <c r="B39" s="69">
        <v>8.19</v>
      </c>
    </row>
    <row r="40" spans="1:2">
      <c r="A40" s="68">
        <v>29</v>
      </c>
      <c r="B40" s="69">
        <v>8.33</v>
      </c>
    </row>
    <row r="41" spans="1:2">
      <c r="A41" s="68">
        <v>30</v>
      </c>
      <c r="B41" s="69">
        <v>8.48</v>
      </c>
    </row>
    <row r="42" spans="1:2">
      <c r="A42" s="68">
        <v>31</v>
      </c>
      <c r="B42" s="69">
        <v>8.6300000000000008</v>
      </c>
    </row>
    <row r="43" spans="1:2">
      <c r="A43" s="68">
        <v>32</v>
      </c>
      <c r="B43" s="69">
        <v>8.7799999999999994</v>
      </c>
    </row>
    <row r="44" spans="1:2">
      <c r="A44" s="68">
        <v>33</v>
      </c>
      <c r="B44" s="69">
        <v>8.93</v>
      </c>
    </row>
    <row r="45" spans="1:2">
      <c r="A45" s="68">
        <v>34</v>
      </c>
      <c r="B45" s="69">
        <v>9.09</v>
      </c>
    </row>
    <row r="46" spans="1:2">
      <c r="A46" s="68">
        <v>35</v>
      </c>
      <c r="B46" s="69">
        <v>9.25</v>
      </c>
    </row>
    <row r="47" spans="1:2">
      <c r="A47" s="68">
        <v>36</v>
      </c>
      <c r="B47" s="69">
        <v>9.41</v>
      </c>
    </row>
    <row r="48" spans="1:2">
      <c r="A48" s="68">
        <v>37</v>
      </c>
      <c r="B48" s="69">
        <v>9.58</v>
      </c>
    </row>
    <row r="49" spans="1:2">
      <c r="A49" s="68">
        <v>38</v>
      </c>
      <c r="B49" s="69">
        <v>9.75</v>
      </c>
    </row>
    <row r="50" spans="1:2">
      <c r="A50" s="68">
        <v>39</v>
      </c>
      <c r="B50" s="69">
        <v>9.92</v>
      </c>
    </row>
    <row r="51" spans="1:2">
      <c r="A51" s="68">
        <v>40</v>
      </c>
      <c r="B51" s="69">
        <v>10.1</v>
      </c>
    </row>
    <row r="52" spans="1:2">
      <c r="A52" s="68">
        <v>41</v>
      </c>
      <c r="B52" s="69">
        <v>10.27</v>
      </c>
    </row>
    <row r="53" spans="1:2">
      <c r="A53" s="68">
        <v>42</v>
      </c>
      <c r="B53" s="69">
        <v>10.46</v>
      </c>
    </row>
    <row r="54" spans="1:2">
      <c r="A54" s="68">
        <v>43</v>
      </c>
      <c r="B54" s="69">
        <v>10.64</v>
      </c>
    </row>
    <row r="55" spans="1:2">
      <c r="A55" s="68">
        <v>44</v>
      </c>
      <c r="B55" s="69">
        <v>10.83</v>
      </c>
    </row>
    <row r="56" spans="1:2">
      <c r="A56" s="68">
        <v>45</v>
      </c>
      <c r="B56" s="69">
        <v>11.03</v>
      </c>
    </row>
    <row r="57" spans="1:2">
      <c r="A57" s="68">
        <v>46</v>
      </c>
      <c r="B57" s="69">
        <v>11.23</v>
      </c>
    </row>
    <row r="58" spans="1:2">
      <c r="A58" s="68">
        <v>47</v>
      </c>
      <c r="B58" s="69">
        <v>11.43</v>
      </c>
    </row>
    <row r="59" spans="1:2">
      <c r="A59" s="68">
        <v>48</v>
      </c>
      <c r="B59" s="69">
        <v>11.64</v>
      </c>
    </row>
    <row r="60" spans="1:2">
      <c r="A60" s="68">
        <v>49</v>
      </c>
      <c r="B60" s="69">
        <v>11.85</v>
      </c>
    </row>
    <row r="61" spans="1:2">
      <c r="A61" s="68">
        <v>50</v>
      </c>
      <c r="B61" s="69">
        <v>12.07</v>
      </c>
    </row>
    <row r="62" spans="1:2">
      <c r="A62" s="68">
        <v>51</v>
      </c>
      <c r="B62" s="69">
        <v>12.29</v>
      </c>
    </row>
    <row r="63" spans="1:2">
      <c r="A63" s="68">
        <v>52</v>
      </c>
      <c r="B63" s="69">
        <v>12.52</v>
      </c>
    </row>
    <row r="64" spans="1:2">
      <c r="A64" s="68">
        <v>53</v>
      </c>
      <c r="B64" s="69">
        <v>12.76</v>
      </c>
    </row>
    <row r="65" spans="1:2">
      <c r="A65" s="68">
        <v>54</v>
      </c>
      <c r="B65" s="69">
        <v>13</v>
      </c>
    </row>
    <row r="66" spans="1:2">
      <c r="A66" s="68">
        <v>55</v>
      </c>
      <c r="B66" s="69">
        <v>13.26</v>
      </c>
    </row>
    <row r="67" spans="1:2">
      <c r="A67" s="68">
        <v>56</v>
      </c>
      <c r="B67" s="69">
        <v>13.52</v>
      </c>
    </row>
    <row r="68" spans="1:2">
      <c r="A68" s="68">
        <v>57</v>
      </c>
      <c r="B68" s="69">
        <v>13.79</v>
      </c>
    </row>
    <row r="69" spans="1:2">
      <c r="A69" s="68">
        <v>58</v>
      </c>
      <c r="B69" s="69">
        <v>14.07</v>
      </c>
    </row>
    <row r="70" spans="1:2">
      <c r="A70" s="68">
        <v>59</v>
      </c>
      <c r="B70" s="69">
        <v>14.35</v>
      </c>
    </row>
    <row r="71" spans="1:2">
      <c r="A71" s="68">
        <v>60</v>
      </c>
      <c r="B71" s="69">
        <v>14.65</v>
      </c>
    </row>
    <row r="72" spans="1:2">
      <c r="A72" s="68">
        <v>61</v>
      </c>
      <c r="B72" s="69">
        <v>14.96</v>
      </c>
    </row>
    <row r="73" spans="1:2">
      <c r="A73" s="68">
        <v>62</v>
      </c>
      <c r="B73" s="69">
        <v>15.29</v>
      </c>
    </row>
    <row r="74" spans="1:2">
      <c r="A74" s="68">
        <v>63</v>
      </c>
      <c r="B74" s="69">
        <v>15.63</v>
      </c>
    </row>
    <row r="75" spans="1:2">
      <c r="A75" s="68">
        <v>64</v>
      </c>
      <c r="B75" s="69">
        <v>15.98</v>
      </c>
    </row>
    <row r="76" spans="1:2">
      <c r="A76" s="68">
        <v>65</v>
      </c>
      <c r="B76" s="69">
        <v>16.350000000000001</v>
      </c>
    </row>
    <row r="77" spans="1:2">
      <c r="A77" s="68">
        <v>66</v>
      </c>
      <c r="B77" s="69">
        <v>16.73</v>
      </c>
    </row>
    <row r="78" spans="1:2">
      <c r="A78" s="68">
        <v>67</v>
      </c>
      <c r="B78" s="69">
        <v>16.62</v>
      </c>
    </row>
    <row r="79" spans="1:2">
      <c r="A79" s="68">
        <v>68</v>
      </c>
      <c r="B79" s="69">
        <v>15.99</v>
      </c>
    </row>
    <row r="80" spans="1:2">
      <c r="A80" s="68">
        <v>69</v>
      </c>
      <c r="B80" s="69">
        <v>15.36</v>
      </c>
    </row>
    <row r="81" spans="1:2">
      <c r="A81" s="68">
        <v>70</v>
      </c>
      <c r="B81" s="69">
        <v>14.73</v>
      </c>
    </row>
    <row r="82" spans="1:2">
      <c r="A82" s="68">
        <v>71</v>
      </c>
      <c r="B82" s="69">
        <v>14.1</v>
      </c>
    </row>
    <row r="83" spans="1:2">
      <c r="A83" s="68">
        <v>72</v>
      </c>
      <c r="B83" s="69">
        <v>13.48</v>
      </c>
    </row>
    <row r="84" spans="1:2">
      <c r="A84" s="68">
        <v>73</v>
      </c>
      <c r="B84" s="69">
        <v>12.86</v>
      </c>
    </row>
    <row r="85" spans="1:2">
      <c r="A85" s="68">
        <v>74</v>
      </c>
      <c r="B85" s="69">
        <v>12.25</v>
      </c>
    </row>
    <row r="86" spans="1:2">
      <c r="A86" s="68">
        <v>75</v>
      </c>
      <c r="B86" s="69">
        <v>11.64</v>
      </c>
    </row>
    <row r="87" spans="1:2">
      <c r="A87" s="68">
        <v>76</v>
      </c>
      <c r="B87" s="69">
        <v>11.05</v>
      </c>
    </row>
    <row r="88" spans="1:2">
      <c r="A88" s="68">
        <v>77</v>
      </c>
      <c r="B88" s="69">
        <v>10.46</v>
      </c>
    </row>
    <row r="89" spans="1:2">
      <c r="A89" s="68">
        <v>78</v>
      </c>
      <c r="B89" s="69">
        <v>9.89</v>
      </c>
    </row>
    <row r="90" spans="1:2">
      <c r="A90" s="68">
        <v>79</v>
      </c>
      <c r="B90" s="69">
        <v>9.32</v>
      </c>
    </row>
    <row r="91" spans="1:2">
      <c r="A91" s="68">
        <v>80</v>
      </c>
      <c r="B91" s="69">
        <v>8.75</v>
      </c>
    </row>
    <row r="92" spans="1:2">
      <c r="A92" s="68">
        <v>81</v>
      </c>
      <c r="B92" s="69">
        <v>8.19</v>
      </c>
    </row>
    <row r="93" spans="1:2">
      <c r="A93" s="68">
        <v>82</v>
      </c>
      <c r="B93" s="69">
        <v>7.63</v>
      </c>
    </row>
    <row r="94" spans="1:2">
      <c r="A94" s="68">
        <v>83</v>
      </c>
      <c r="B94" s="69">
        <v>7.08</v>
      </c>
    </row>
    <row r="95" spans="1:2">
      <c r="A95" s="68">
        <v>84</v>
      </c>
      <c r="B95" s="69">
        <v>6.54</v>
      </c>
    </row>
    <row r="96" spans="1:2">
      <c r="A96" s="68">
        <v>85</v>
      </c>
      <c r="B96" s="69">
        <v>6.03</v>
      </c>
    </row>
    <row r="97" spans="1:2">
      <c r="A97" s="68">
        <v>86</v>
      </c>
      <c r="B97" s="69">
        <v>5.55</v>
      </c>
    </row>
    <row r="98" spans="1:2">
      <c r="A98" s="68">
        <v>87</v>
      </c>
      <c r="B98" s="69">
        <v>5.09</v>
      </c>
    </row>
    <row r="99" spans="1:2">
      <c r="A99" s="68">
        <v>88</v>
      </c>
      <c r="B99" s="69">
        <v>4.67</v>
      </c>
    </row>
    <row r="100" spans="1:2">
      <c r="A100" s="68">
        <v>89</v>
      </c>
      <c r="B100" s="69">
        <v>4.2699999999999996</v>
      </c>
    </row>
    <row r="101" spans="1:2">
      <c r="A101" s="68">
        <v>90</v>
      </c>
      <c r="B101" s="69">
        <v>3.89</v>
      </c>
    </row>
    <row r="102" spans="1:2">
      <c r="A102" s="68">
        <v>91</v>
      </c>
      <c r="B102" s="69">
        <v>3.54</v>
      </c>
    </row>
    <row r="103" spans="1:2">
      <c r="A103" s="68">
        <v>92</v>
      </c>
      <c r="B103" s="69">
        <v>3.21</v>
      </c>
    </row>
    <row r="104" spans="1:2">
      <c r="A104" s="68">
        <v>93</v>
      </c>
      <c r="B104" s="69">
        <v>2.92</v>
      </c>
    </row>
    <row r="105" spans="1:2">
      <c r="A105" s="68">
        <v>94</v>
      </c>
      <c r="B105" s="69">
        <v>2.65</v>
      </c>
    </row>
    <row r="106" spans="1:2">
      <c r="A106" s="68">
        <v>95</v>
      </c>
      <c r="B106" s="69">
        <v>2.41</v>
      </c>
    </row>
  </sheetData>
  <sheetProtection algorithmName="SHA-512" hashValue="4h+irvSiaPGWkmikahnTC+hbehys4V1CLpBbFIsVhbo0n4UqU8nG1ZIg+KPZZKystc0KZSd2THL7qUJtcIZoSw==" saltValue="YJw8FJOHJ/Zdi2v9lp/N3g==" spinCount="100000" sheet="1" objects="1" scenarios="1"/>
  <conditionalFormatting sqref="A6:A21">
    <cfRule type="expression" dxfId="933" priority="15" stopIfTrue="1">
      <formula>MOD(ROW(),2)=0</formula>
    </cfRule>
    <cfRule type="expression" dxfId="932" priority="16" stopIfTrue="1">
      <formula>MOD(ROW(),2)&lt;&gt;0</formula>
    </cfRule>
  </conditionalFormatting>
  <conditionalFormatting sqref="B6:B17 B20:B21">
    <cfRule type="expression" dxfId="931" priority="17" stopIfTrue="1">
      <formula>MOD(ROW(),2)=0</formula>
    </cfRule>
    <cfRule type="expression" dxfId="930" priority="18" stopIfTrue="1">
      <formula>MOD(ROW(),2)&lt;&gt;0</formula>
    </cfRule>
  </conditionalFormatting>
  <conditionalFormatting sqref="A26:A106">
    <cfRule type="expression" dxfId="929" priority="3" stopIfTrue="1">
      <formula>MOD(ROW(),2)=0</formula>
    </cfRule>
    <cfRule type="expression" dxfId="928" priority="4" stopIfTrue="1">
      <formula>MOD(ROW(),2)&lt;&gt;0</formula>
    </cfRule>
  </conditionalFormatting>
  <conditionalFormatting sqref="B26:B106">
    <cfRule type="expression" dxfId="927" priority="5" stopIfTrue="1">
      <formula>MOD(ROW(),2)=0</formula>
    </cfRule>
    <cfRule type="expression" dxfId="926" priority="6" stopIfTrue="1">
      <formula>MOD(ROW(),2)&lt;&gt;0</formula>
    </cfRule>
  </conditionalFormatting>
  <conditionalFormatting sqref="B18:B19">
    <cfRule type="expression" dxfId="925" priority="1" stopIfTrue="1">
      <formula>MOD(ROW(),2)=0</formula>
    </cfRule>
    <cfRule type="expression" dxfId="924" priority="2" stopIfTrue="1">
      <formula>MOD(ROW(),2)&lt;&gt;0</formula>
    </cfRule>
  </conditionalFormatting>
  <pageMargins left="0.7" right="0.7" top="0.75" bottom="0.75" header="0.3" footer="0.3"/>
  <tableParts count="1">
    <tablePart r:id="rId1"/>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899EC-4BFF-4107-AE04-04C6690FD3AE}">
  <sheetPr codeName="Sheet47"/>
  <dimension ref="A1:B106"/>
  <sheetViews>
    <sheetView showGridLines="0" workbookViewId="0">
      <selection activeCell="A6" sqref="A6"/>
    </sheetView>
  </sheetViews>
  <sheetFormatPr defaultColWidth="8.7109375" defaultRowHeight="12.6"/>
  <cols>
    <col min="1" max="1" width="31.5703125" style="67" customWidth="1"/>
    <col min="2" max="2" width="40.5703125" style="67" customWidth="1"/>
    <col min="3" max="16384" width="8.7109375" style="67"/>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Pension Credit - x-311</v>
      </c>
    </row>
    <row r="4" spans="1:2" customFormat="1"/>
    <row r="5" spans="1:2" customFormat="1"/>
    <row r="6" spans="1:2" customFormat="1">
      <c r="A6" s="61" t="s">
        <v>552</v>
      </c>
      <c r="B6" s="62" t="s">
        <v>553</v>
      </c>
    </row>
    <row r="7" spans="1:2" customFormat="1">
      <c r="A7" s="61" t="s">
        <v>554</v>
      </c>
      <c r="B7" s="62" t="s">
        <v>162</v>
      </c>
    </row>
    <row r="8" spans="1:2" customFormat="1">
      <c r="A8" s="61" t="s">
        <v>149</v>
      </c>
      <c r="B8" s="62" t="s">
        <v>163</v>
      </c>
    </row>
    <row r="9" spans="1:2" customFormat="1">
      <c r="A9" s="61" t="s">
        <v>150</v>
      </c>
      <c r="B9" s="62" t="s">
        <v>279</v>
      </c>
    </row>
    <row r="10" spans="1:2" customFormat="1" ht="37.5">
      <c r="A10" s="61" t="s">
        <v>6</v>
      </c>
      <c r="B10" s="62" t="s">
        <v>292</v>
      </c>
    </row>
    <row r="11" spans="1:2" customFormat="1">
      <c r="A11" s="61" t="s">
        <v>151</v>
      </c>
      <c r="B11" s="62" t="s">
        <v>174</v>
      </c>
    </row>
    <row r="12" spans="1:2" customFormat="1" ht="24.95">
      <c r="A12" s="61" t="s">
        <v>152</v>
      </c>
      <c r="B12" s="62" t="s">
        <v>175</v>
      </c>
    </row>
    <row r="13" spans="1:2" customFormat="1">
      <c r="A13" s="61" t="s">
        <v>555</v>
      </c>
      <c r="B13" s="62" t="s">
        <v>176</v>
      </c>
    </row>
    <row r="14" spans="1:2" customFormat="1">
      <c r="A14" s="61" t="s">
        <v>154</v>
      </c>
      <c r="B14" s="62">
        <v>311</v>
      </c>
    </row>
    <row r="15" spans="1:2" customFormat="1">
      <c r="A15" s="61" t="s">
        <v>556</v>
      </c>
      <c r="B15" s="62" t="s">
        <v>293</v>
      </c>
    </row>
    <row r="16" spans="1:2" customFormat="1">
      <c r="A16" s="61" t="s">
        <v>156</v>
      </c>
      <c r="B16" s="62" t="s">
        <v>294</v>
      </c>
    </row>
    <row r="17" spans="1:2" customFormat="1">
      <c r="A17" s="63" t="s">
        <v>557</v>
      </c>
      <c r="B17" s="62"/>
    </row>
    <row r="18" spans="1:2" customFormat="1">
      <c r="A18" s="61" t="s">
        <v>158</v>
      </c>
      <c r="B18" s="64">
        <v>46171</v>
      </c>
    </row>
    <row r="19" spans="1:2" customFormat="1">
      <c r="A19" s="61" t="s">
        <v>159</v>
      </c>
      <c r="B19" s="64">
        <v>46161</v>
      </c>
    </row>
    <row r="20" spans="1:2" customFormat="1">
      <c r="A20" s="61" t="s">
        <v>160</v>
      </c>
      <c r="B20" s="62" t="s">
        <v>170</v>
      </c>
    </row>
    <row r="21" spans="1:2" customFormat="1">
      <c r="A21" s="61" t="s">
        <v>558</v>
      </c>
      <c r="B21" s="62" t="s">
        <v>82</v>
      </c>
    </row>
    <row r="22" spans="1:2" customFormat="1"/>
    <row r="23" spans="1:2" customFormat="1">
      <c r="A23" s="23" t="str">
        <f>HYPERLINK("#'Factor List'!A1", "Back to Factor List")</f>
        <v>Back to Factor List</v>
      </c>
      <c r="B23" s="23" t="str">
        <f>HYPERLINK("#'Assumptions'!A1", "Assumptions")</f>
        <v>Assumptions</v>
      </c>
    </row>
    <row r="24" spans="1:2" customFormat="1"/>
    <row r="26" spans="1:2" ht="12.95">
      <c r="A26" s="66" t="s">
        <v>559</v>
      </c>
      <c r="B26" s="66" t="s">
        <v>563</v>
      </c>
    </row>
    <row r="27" spans="1:2">
      <c r="A27" s="68">
        <v>16</v>
      </c>
      <c r="B27" s="69">
        <v>6.3</v>
      </c>
    </row>
    <row r="28" spans="1:2">
      <c r="A28" s="68">
        <v>17</v>
      </c>
      <c r="B28" s="69">
        <v>6.41</v>
      </c>
    </row>
    <row r="29" spans="1:2">
      <c r="A29" s="68">
        <v>18</v>
      </c>
      <c r="B29" s="69">
        <v>6.52</v>
      </c>
    </row>
    <row r="30" spans="1:2">
      <c r="A30" s="68">
        <v>19</v>
      </c>
      <c r="B30" s="69">
        <v>6.64</v>
      </c>
    </row>
    <row r="31" spans="1:2">
      <c r="A31" s="68">
        <v>20</v>
      </c>
      <c r="B31" s="69">
        <v>6.75</v>
      </c>
    </row>
    <row r="32" spans="1:2">
      <c r="A32" s="68">
        <v>21</v>
      </c>
      <c r="B32" s="69">
        <v>6.87</v>
      </c>
    </row>
    <row r="33" spans="1:2">
      <c r="A33" s="68">
        <v>22</v>
      </c>
      <c r="B33" s="69">
        <v>6.99</v>
      </c>
    </row>
    <row r="34" spans="1:2">
      <c r="A34" s="68">
        <v>23</v>
      </c>
      <c r="B34" s="69">
        <v>7.11</v>
      </c>
    </row>
    <row r="35" spans="1:2">
      <c r="A35" s="68">
        <v>24</v>
      </c>
      <c r="B35" s="69">
        <v>7.24</v>
      </c>
    </row>
    <row r="36" spans="1:2">
      <c r="A36" s="68">
        <v>25</v>
      </c>
      <c r="B36" s="69">
        <v>7.36</v>
      </c>
    </row>
    <row r="37" spans="1:2">
      <c r="A37" s="68">
        <v>26</v>
      </c>
      <c r="B37" s="69">
        <v>7.49</v>
      </c>
    </row>
    <row r="38" spans="1:2">
      <c r="A38" s="68">
        <v>27</v>
      </c>
      <c r="B38" s="69">
        <v>7.62</v>
      </c>
    </row>
    <row r="39" spans="1:2">
      <c r="A39" s="68">
        <v>28</v>
      </c>
      <c r="B39" s="69">
        <v>7.76</v>
      </c>
    </row>
    <row r="40" spans="1:2">
      <c r="A40" s="68">
        <v>29</v>
      </c>
      <c r="B40" s="69">
        <v>7.89</v>
      </c>
    </row>
    <row r="41" spans="1:2">
      <c r="A41" s="68">
        <v>30</v>
      </c>
      <c r="B41" s="69">
        <v>8.0299999999999994</v>
      </c>
    </row>
    <row r="42" spans="1:2">
      <c r="A42" s="68">
        <v>31</v>
      </c>
      <c r="B42" s="69">
        <v>8.17</v>
      </c>
    </row>
    <row r="43" spans="1:2">
      <c r="A43" s="68">
        <v>32</v>
      </c>
      <c r="B43" s="69">
        <v>8.31</v>
      </c>
    </row>
    <row r="44" spans="1:2">
      <c r="A44" s="68">
        <v>33</v>
      </c>
      <c r="B44" s="69">
        <v>8.4600000000000009</v>
      </c>
    </row>
    <row r="45" spans="1:2">
      <c r="A45" s="68">
        <v>34</v>
      </c>
      <c r="B45" s="69">
        <v>8.6</v>
      </c>
    </row>
    <row r="46" spans="1:2">
      <c r="A46" s="68">
        <v>35</v>
      </c>
      <c r="B46" s="69">
        <v>8.75</v>
      </c>
    </row>
    <row r="47" spans="1:2">
      <c r="A47" s="68">
        <v>36</v>
      </c>
      <c r="B47" s="69">
        <v>8.91</v>
      </c>
    </row>
    <row r="48" spans="1:2">
      <c r="A48" s="68">
        <v>37</v>
      </c>
      <c r="B48" s="69">
        <v>9.06</v>
      </c>
    </row>
    <row r="49" spans="1:2">
      <c r="A49" s="68">
        <v>38</v>
      </c>
      <c r="B49" s="69">
        <v>9.2200000000000006</v>
      </c>
    </row>
    <row r="50" spans="1:2">
      <c r="A50" s="68">
        <v>39</v>
      </c>
      <c r="B50" s="69">
        <v>9.3800000000000008</v>
      </c>
    </row>
    <row r="51" spans="1:2">
      <c r="A51" s="68">
        <v>40</v>
      </c>
      <c r="B51" s="69">
        <v>9.5500000000000007</v>
      </c>
    </row>
    <row r="52" spans="1:2">
      <c r="A52" s="68">
        <v>41</v>
      </c>
      <c r="B52" s="69">
        <v>9.7100000000000009</v>
      </c>
    </row>
    <row r="53" spans="1:2">
      <c r="A53" s="68">
        <v>42</v>
      </c>
      <c r="B53" s="69">
        <v>9.89</v>
      </c>
    </row>
    <row r="54" spans="1:2">
      <c r="A54" s="68">
        <v>43</v>
      </c>
      <c r="B54" s="69">
        <v>10.06</v>
      </c>
    </row>
    <row r="55" spans="1:2">
      <c r="A55" s="68">
        <v>44</v>
      </c>
      <c r="B55" s="69">
        <v>10.24</v>
      </c>
    </row>
    <row r="56" spans="1:2">
      <c r="A56" s="68">
        <v>45</v>
      </c>
      <c r="B56" s="69">
        <v>10.42</v>
      </c>
    </row>
    <row r="57" spans="1:2">
      <c r="A57" s="68">
        <v>46</v>
      </c>
      <c r="B57" s="69">
        <v>10.61</v>
      </c>
    </row>
    <row r="58" spans="1:2">
      <c r="A58" s="68">
        <v>47</v>
      </c>
      <c r="B58" s="69">
        <v>10.8</v>
      </c>
    </row>
    <row r="59" spans="1:2">
      <c r="A59" s="68">
        <v>48</v>
      </c>
      <c r="B59" s="69">
        <v>10.99</v>
      </c>
    </row>
    <row r="60" spans="1:2">
      <c r="A60" s="68">
        <v>49</v>
      </c>
      <c r="B60" s="69">
        <v>11.19</v>
      </c>
    </row>
    <row r="61" spans="1:2">
      <c r="A61" s="68">
        <v>50</v>
      </c>
      <c r="B61" s="69">
        <v>11.4</v>
      </c>
    </row>
    <row r="62" spans="1:2">
      <c r="A62" s="68">
        <v>51</v>
      </c>
      <c r="B62" s="69">
        <v>11.61</v>
      </c>
    </row>
    <row r="63" spans="1:2">
      <c r="A63" s="68">
        <v>52</v>
      </c>
      <c r="B63" s="69">
        <v>11.82</v>
      </c>
    </row>
    <row r="64" spans="1:2">
      <c r="A64" s="68">
        <v>53</v>
      </c>
      <c r="B64" s="69">
        <v>12.04</v>
      </c>
    </row>
    <row r="65" spans="1:2">
      <c r="A65" s="68">
        <v>54</v>
      </c>
      <c r="B65" s="69">
        <v>12.27</v>
      </c>
    </row>
    <row r="66" spans="1:2">
      <c r="A66" s="68">
        <v>55</v>
      </c>
      <c r="B66" s="69">
        <v>12.51</v>
      </c>
    </row>
    <row r="67" spans="1:2">
      <c r="A67" s="68">
        <v>56</v>
      </c>
      <c r="B67" s="69">
        <v>12.75</v>
      </c>
    </row>
    <row r="68" spans="1:2">
      <c r="A68" s="68">
        <v>57</v>
      </c>
      <c r="B68" s="69">
        <v>13.01</v>
      </c>
    </row>
    <row r="69" spans="1:2">
      <c r="A69" s="68">
        <v>58</v>
      </c>
      <c r="B69" s="69">
        <v>13.27</v>
      </c>
    </row>
    <row r="70" spans="1:2">
      <c r="A70" s="68">
        <v>59</v>
      </c>
      <c r="B70" s="69">
        <v>13.54</v>
      </c>
    </row>
    <row r="71" spans="1:2">
      <c r="A71" s="68">
        <v>60</v>
      </c>
      <c r="B71" s="69">
        <v>13.82</v>
      </c>
    </row>
    <row r="72" spans="1:2">
      <c r="A72" s="68">
        <v>61</v>
      </c>
      <c r="B72" s="69">
        <v>14.11</v>
      </c>
    </row>
    <row r="73" spans="1:2">
      <c r="A73" s="68">
        <v>62</v>
      </c>
      <c r="B73" s="69">
        <v>14.41</v>
      </c>
    </row>
    <row r="74" spans="1:2">
      <c r="A74" s="68">
        <v>63</v>
      </c>
      <c r="B74" s="69">
        <v>14.73</v>
      </c>
    </row>
    <row r="75" spans="1:2">
      <c r="A75" s="68">
        <v>64</v>
      </c>
      <c r="B75" s="69">
        <v>15.06</v>
      </c>
    </row>
    <row r="76" spans="1:2">
      <c r="A76" s="68">
        <v>65</v>
      </c>
      <c r="B76" s="69">
        <v>15.4</v>
      </c>
    </row>
    <row r="77" spans="1:2">
      <c r="A77" s="68">
        <v>66</v>
      </c>
      <c r="B77" s="69">
        <v>15.77</v>
      </c>
    </row>
    <row r="78" spans="1:2">
      <c r="A78" s="68">
        <v>67</v>
      </c>
      <c r="B78" s="69">
        <v>16.149999999999999</v>
      </c>
    </row>
    <row r="79" spans="1:2">
      <c r="A79" s="68">
        <v>68</v>
      </c>
      <c r="B79" s="69">
        <v>16.02</v>
      </c>
    </row>
    <row r="80" spans="1:2">
      <c r="A80" s="68">
        <v>69</v>
      </c>
      <c r="B80" s="69">
        <v>15.39</v>
      </c>
    </row>
    <row r="81" spans="1:2">
      <c r="A81" s="68">
        <v>70</v>
      </c>
      <c r="B81" s="69">
        <v>14.75</v>
      </c>
    </row>
    <row r="82" spans="1:2">
      <c r="A82" s="68">
        <v>71</v>
      </c>
      <c r="B82" s="69">
        <v>14.11</v>
      </c>
    </row>
    <row r="83" spans="1:2">
      <c r="A83" s="68">
        <v>72</v>
      </c>
      <c r="B83" s="69">
        <v>13.48</v>
      </c>
    </row>
    <row r="84" spans="1:2">
      <c r="A84" s="68">
        <v>73</v>
      </c>
      <c r="B84" s="69">
        <v>12.86</v>
      </c>
    </row>
    <row r="85" spans="1:2">
      <c r="A85" s="68">
        <v>74</v>
      </c>
      <c r="B85" s="69">
        <v>12.25</v>
      </c>
    </row>
    <row r="86" spans="1:2">
      <c r="A86" s="68">
        <v>75</v>
      </c>
      <c r="B86" s="69">
        <v>11.64</v>
      </c>
    </row>
    <row r="87" spans="1:2">
      <c r="A87" s="68">
        <v>76</v>
      </c>
      <c r="B87" s="69">
        <v>11.05</v>
      </c>
    </row>
    <row r="88" spans="1:2">
      <c r="A88" s="68">
        <v>77</v>
      </c>
      <c r="B88" s="69">
        <v>10.46</v>
      </c>
    </row>
    <row r="89" spans="1:2">
      <c r="A89" s="68">
        <v>78</v>
      </c>
      <c r="B89" s="69">
        <v>9.89</v>
      </c>
    </row>
    <row r="90" spans="1:2">
      <c r="A90" s="68">
        <v>79</v>
      </c>
      <c r="B90" s="69">
        <v>9.32</v>
      </c>
    </row>
    <row r="91" spans="1:2">
      <c r="A91" s="68">
        <v>80</v>
      </c>
      <c r="B91" s="69">
        <v>8.75</v>
      </c>
    </row>
    <row r="92" spans="1:2">
      <c r="A92" s="68">
        <v>81</v>
      </c>
      <c r="B92" s="69">
        <v>8.19</v>
      </c>
    </row>
    <row r="93" spans="1:2">
      <c r="A93" s="68">
        <v>82</v>
      </c>
      <c r="B93" s="69">
        <v>7.63</v>
      </c>
    </row>
    <row r="94" spans="1:2">
      <c r="A94" s="68">
        <v>83</v>
      </c>
      <c r="B94" s="69">
        <v>7.08</v>
      </c>
    </row>
    <row r="95" spans="1:2">
      <c r="A95" s="68">
        <v>84</v>
      </c>
      <c r="B95" s="69">
        <v>6.54</v>
      </c>
    </row>
    <row r="96" spans="1:2">
      <c r="A96" s="68">
        <v>85</v>
      </c>
      <c r="B96" s="69">
        <v>6.03</v>
      </c>
    </row>
    <row r="97" spans="1:2">
      <c r="A97" s="68">
        <v>86</v>
      </c>
      <c r="B97" s="69">
        <v>5.55</v>
      </c>
    </row>
    <row r="98" spans="1:2">
      <c r="A98" s="68">
        <v>87</v>
      </c>
      <c r="B98" s="69">
        <v>5.09</v>
      </c>
    </row>
    <row r="99" spans="1:2">
      <c r="A99" s="68">
        <v>88</v>
      </c>
      <c r="B99" s="69">
        <v>4.67</v>
      </c>
    </row>
    <row r="100" spans="1:2">
      <c r="A100" s="68">
        <v>89</v>
      </c>
      <c r="B100" s="69">
        <v>4.2699999999999996</v>
      </c>
    </row>
    <row r="101" spans="1:2">
      <c r="A101" s="68">
        <v>90</v>
      </c>
      <c r="B101" s="69">
        <v>3.89</v>
      </c>
    </row>
    <row r="102" spans="1:2">
      <c r="A102" s="68">
        <v>91</v>
      </c>
      <c r="B102" s="69">
        <v>3.54</v>
      </c>
    </row>
    <row r="103" spans="1:2">
      <c r="A103" s="68">
        <v>92</v>
      </c>
      <c r="B103" s="69">
        <v>3.21</v>
      </c>
    </row>
    <row r="104" spans="1:2">
      <c r="A104" s="68">
        <v>93</v>
      </c>
      <c r="B104" s="69">
        <v>2.92</v>
      </c>
    </row>
    <row r="105" spans="1:2">
      <c r="A105" s="68">
        <v>94</v>
      </c>
      <c r="B105" s="69">
        <v>2.65</v>
      </c>
    </row>
    <row r="106" spans="1:2">
      <c r="A106" s="68">
        <v>95</v>
      </c>
      <c r="B106" s="69">
        <v>2.41</v>
      </c>
    </row>
  </sheetData>
  <sheetProtection algorithmName="SHA-512" hashValue="EhzuKMCyO6l5kQoCgS1WwAUNmkYVYie3LwD7wju1XKMj9E8lkLqxGkAx5e3KpCFP56b9XeEjwCjYmSTXlsjZpQ==" saltValue="7mJ4AWJj2hT0iUB1H3a7Cg==" spinCount="100000" sheet="1" objects="1" scenarios="1"/>
  <conditionalFormatting sqref="A6:A21">
    <cfRule type="expression" dxfId="919" priority="15" stopIfTrue="1">
      <formula>MOD(ROW(),2)=0</formula>
    </cfRule>
    <cfRule type="expression" dxfId="918" priority="16" stopIfTrue="1">
      <formula>MOD(ROW(),2)&lt;&gt;0</formula>
    </cfRule>
  </conditionalFormatting>
  <conditionalFormatting sqref="B6:B17 B20:B21">
    <cfRule type="expression" dxfId="917" priority="17" stopIfTrue="1">
      <formula>MOD(ROW(),2)=0</formula>
    </cfRule>
    <cfRule type="expression" dxfId="916" priority="18" stopIfTrue="1">
      <formula>MOD(ROW(),2)&lt;&gt;0</formula>
    </cfRule>
  </conditionalFormatting>
  <conditionalFormatting sqref="A26:A106">
    <cfRule type="expression" dxfId="915" priority="3" stopIfTrue="1">
      <formula>MOD(ROW(),2)=0</formula>
    </cfRule>
    <cfRule type="expression" dxfId="914" priority="4" stopIfTrue="1">
      <formula>MOD(ROW(),2)&lt;&gt;0</formula>
    </cfRule>
  </conditionalFormatting>
  <conditionalFormatting sqref="B26:B106">
    <cfRule type="expression" dxfId="913" priority="5" stopIfTrue="1">
      <formula>MOD(ROW(),2)=0</formula>
    </cfRule>
    <cfRule type="expression" dxfId="912" priority="6" stopIfTrue="1">
      <formula>MOD(ROW(),2)&lt;&gt;0</formula>
    </cfRule>
  </conditionalFormatting>
  <conditionalFormatting sqref="B18:B19">
    <cfRule type="expression" dxfId="911" priority="1" stopIfTrue="1">
      <formula>MOD(ROW(),2)=0</formula>
    </cfRule>
    <cfRule type="expression" dxfId="910" priority="2" stopIfTrue="1">
      <formula>MOD(ROW(),2)&lt;&gt;0</formula>
    </cfRule>
  </conditionalFormatting>
  <pageMargins left="0.7" right="0.7" top="0.75" bottom="0.75" header="0.3" footer="0.3"/>
  <tableParts count="1">
    <tablePart r:id="rId1"/>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31DCC-56F2-444A-AE2F-E597123F0977}">
  <sheetPr codeName="Sheet48"/>
  <dimension ref="A1:B106"/>
  <sheetViews>
    <sheetView showGridLines="0" workbookViewId="0">
      <selection activeCell="A6" sqref="A6"/>
    </sheetView>
  </sheetViews>
  <sheetFormatPr defaultColWidth="8.7109375" defaultRowHeight="12.6"/>
  <cols>
    <col min="1" max="1" width="31.5703125" style="67" customWidth="1"/>
    <col min="2" max="2" width="40.5703125" style="67" customWidth="1"/>
    <col min="3" max="16384" width="8.7109375" style="67"/>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Pension Credit - x-312</v>
      </c>
    </row>
    <row r="4" spans="1:2" customFormat="1"/>
    <row r="5" spans="1:2" customFormat="1"/>
    <row r="6" spans="1:2" customFormat="1">
      <c r="A6" s="61" t="s">
        <v>552</v>
      </c>
      <c r="B6" s="62" t="s">
        <v>553</v>
      </c>
    </row>
    <row r="7" spans="1:2" customFormat="1">
      <c r="A7" s="61" t="s">
        <v>554</v>
      </c>
      <c r="B7" s="62" t="s">
        <v>162</v>
      </c>
    </row>
    <row r="8" spans="1:2" customFormat="1">
      <c r="A8" s="61" t="s">
        <v>149</v>
      </c>
      <c r="B8" s="62" t="s">
        <v>163</v>
      </c>
    </row>
    <row r="9" spans="1:2" customFormat="1">
      <c r="A9" s="61" t="s">
        <v>150</v>
      </c>
      <c r="B9" s="62" t="s">
        <v>279</v>
      </c>
    </row>
    <row r="10" spans="1:2" customFormat="1" ht="37.5">
      <c r="A10" s="61" t="s">
        <v>6</v>
      </c>
      <c r="B10" s="62" t="s">
        <v>295</v>
      </c>
    </row>
    <row r="11" spans="1:2" customFormat="1">
      <c r="A11" s="61" t="s">
        <v>151</v>
      </c>
      <c r="B11" s="62" t="s">
        <v>180</v>
      </c>
    </row>
    <row r="12" spans="1:2" customFormat="1" ht="24.95">
      <c r="A12" s="61" t="s">
        <v>152</v>
      </c>
      <c r="B12" s="62" t="s">
        <v>175</v>
      </c>
    </row>
    <row r="13" spans="1:2" customFormat="1">
      <c r="A13" s="61" t="s">
        <v>555</v>
      </c>
      <c r="B13" s="62" t="s">
        <v>176</v>
      </c>
    </row>
    <row r="14" spans="1:2" customFormat="1">
      <c r="A14" s="61" t="s">
        <v>154</v>
      </c>
      <c r="B14" s="62">
        <v>312</v>
      </c>
    </row>
    <row r="15" spans="1:2" customFormat="1">
      <c r="A15" s="61" t="s">
        <v>556</v>
      </c>
      <c r="B15" s="62" t="s">
        <v>296</v>
      </c>
    </row>
    <row r="16" spans="1:2" customFormat="1">
      <c r="A16" s="61" t="s">
        <v>156</v>
      </c>
      <c r="B16" s="62" t="s">
        <v>297</v>
      </c>
    </row>
    <row r="17" spans="1:2" customFormat="1">
      <c r="A17" s="63" t="s">
        <v>557</v>
      </c>
      <c r="B17" s="62"/>
    </row>
    <row r="18" spans="1:2" customFormat="1">
      <c r="A18" s="61" t="s">
        <v>158</v>
      </c>
      <c r="B18" s="64">
        <v>46171</v>
      </c>
    </row>
    <row r="19" spans="1:2" customFormat="1">
      <c r="A19" s="61" t="s">
        <v>159</v>
      </c>
      <c r="B19" s="64">
        <v>46161</v>
      </c>
    </row>
    <row r="20" spans="1:2" customFormat="1">
      <c r="A20" s="61" t="s">
        <v>160</v>
      </c>
      <c r="B20" s="62" t="s">
        <v>170</v>
      </c>
    </row>
    <row r="21" spans="1:2" customFormat="1">
      <c r="A21" s="61" t="s">
        <v>558</v>
      </c>
      <c r="B21" s="62" t="s">
        <v>82</v>
      </c>
    </row>
    <row r="22" spans="1:2" customFormat="1"/>
    <row r="23" spans="1:2" customFormat="1">
      <c r="A23" s="23" t="str">
        <f>HYPERLINK("#'Factor List'!A1", "Back to Factor List")</f>
        <v>Back to Factor List</v>
      </c>
      <c r="B23" s="23" t="str">
        <f>HYPERLINK("#'Assumptions'!A1", "Assumptions")</f>
        <v>Assumptions</v>
      </c>
    </row>
    <row r="24" spans="1:2" customFormat="1"/>
    <row r="26" spans="1:2" ht="12.95">
      <c r="A26" s="66" t="s">
        <v>559</v>
      </c>
      <c r="B26" s="66" t="s">
        <v>563</v>
      </c>
    </row>
    <row r="27" spans="1:2">
      <c r="A27" s="68">
        <v>16</v>
      </c>
      <c r="B27" s="69">
        <v>6.3</v>
      </c>
    </row>
    <row r="28" spans="1:2">
      <c r="A28" s="68">
        <v>17</v>
      </c>
      <c r="B28" s="69">
        <v>6.41</v>
      </c>
    </row>
    <row r="29" spans="1:2">
      <c r="A29" s="68">
        <v>18</v>
      </c>
      <c r="B29" s="69">
        <v>6.52</v>
      </c>
    </row>
    <row r="30" spans="1:2">
      <c r="A30" s="68">
        <v>19</v>
      </c>
      <c r="B30" s="69">
        <v>6.64</v>
      </c>
    </row>
    <row r="31" spans="1:2">
      <c r="A31" s="68">
        <v>20</v>
      </c>
      <c r="B31" s="69">
        <v>6.75</v>
      </c>
    </row>
    <row r="32" spans="1:2">
      <c r="A32" s="68">
        <v>21</v>
      </c>
      <c r="B32" s="69">
        <v>6.87</v>
      </c>
    </row>
    <row r="33" spans="1:2">
      <c r="A33" s="68">
        <v>22</v>
      </c>
      <c r="B33" s="69">
        <v>6.99</v>
      </c>
    </row>
    <row r="34" spans="1:2">
      <c r="A34" s="68">
        <v>23</v>
      </c>
      <c r="B34" s="69">
        <v>7.11</v>
      </c>
    </row>
    <row r="35" spans="1:2">
      <c r="A35" s="68">
        <v>24</v>
      </c>
      <c r="B35" s="69">
        <v>7.24</v>
      </c>
    </row>
    <row r="36" spans="1:2">
      <c r="A36" s="68">
        <v>25</v>
      </c>
      <c r="B36" s="69">
        <v>7.36</v>
      </c>
    </row>
    <row r="37" spans="1:2">
      <c r="A37" s="68">
        <v>26</v>
      </c>
      <c r="B37" s="69">
        <v>7.49</v>
      </c>
    </row>
    <row r="38" spans="1:2">
      <c r="A38" s="68">
        <v>27</v>
      </c>
      <c r="B38" s="69">
        <v>7.62</v>
      </c>
    </row>
    <row r="39" spans="1:2">
      <c r="A39" s="68">
        <v>28</v>
      </c>
      <c r="B39" s="69">
        <v>7.76</v>
      </c>
    </row>
    <row r="40" spans="1:2">
      <c r="A40" s="68">
        <v>29</v>
      </c>
      <c r="B40" s="69">
        <v>7.89</v>
      </c>
    </row>
    <row r="41" spans="1:2">
      <c r="A41" s="68">
        <v>30</v>
      </c>
      <c r="B41" s="69">
        <v>8.0299999999999994</v>
      </c>
    </row>
    <row r="42" spans="1:2">
      <c r="A42" s="68">
        <v>31</v>
      </c>
      <c r="B42" s="69">
        <v>8.17</v>
      </c>
    </row>
    <row r="43" spans="1:2">
      <c r="A43" s="68">
        <v>32</v>
      </c>
      <c r="B43" s="69">
        <v>8.31</v>
      </c>
    </row>
    <row r="44" spans="1:2">
      <c r="A44" s="68">
        <v>33</v>
      </c>
      <c r="B44" s="69">
        <v>8.4600000000000009</v>
      </c>
    </row>
    <row r="45" spans="1:2">
      <c r="A45" s="68">
        <v>34</v>
      </c>
      <c r="B45" s="69">
        <v>8.6</v>
      </c>
    </row>
    <row r="46" spans="1:2">
      <c r="A46" s="68">
        <v>35</v>
      </c>
      <c r="B46" s="69">
        <v>8.75</v>
      </c>
    </row>
    <row r="47" spans="1:2">
      <c r="A47" s="68">
        <v>36</v>
      </c>
      <c r="B47" s="69">
        <v>8.91</v>
      </c>
    </row>
    <row r="48" spans="1:2">
      <c r="A48" s="68">
        <v>37</v>
      </c>
      <c r="B48" s="69">
        <v>9.06</v>
      </c>
    </row>
    <row r="49" spans="1:2">
      <c r="A49" s="68">
        <v>38</v>
      </c>
      <c r="B49" s="69">
        <v>9.2200000000000006</v>
      </c>
    </row>
    <row r="50" spans="1:2">
      <c r="A50" s="68">
        <v>39</v>
      </c>
      <c r="B50" s="69">
        <v>9.3800000000000008</v>
      </c>
    </row>
    <row r="51" spans="1:2">
      <c r="A51" s="68">
        <v>40</v>
      </c>
      <c r="B51" s="69">
        <v>9.5500000000000007</v>
      </c>
    </row>
    <row r="52" spans="1:2">
      <c r="A52" s="68">
        <v>41</v>
      </c>
      <c r="B52" s="69">
        <v>9.7100000000000009</v>
      </c>
    </row>
    <row r="53" spans="1:2">
      <c r="A53" s="68">
        <v>42</v>
      </c>
      <c r="B53" s="69">
        <v>9.89</v>
      </c>
    </row>
    <row r="54" spans="1:2">
      <c r="A54" s="68">
        <v>43</v>
      </c>
      <c r="B54" s="69">
        <v>10.06</v>
      </c>
    </row>
    <row r="55" spans="1:2">
      <c r="A55" s="68">
        <v>44</v>
      </c>
      <c r="B55" s="69">
        <v>10.24</v>
      </c>
    </row>
    <row r="56" spans="1:2">
      <c r="A56" s="68">
        <v>45</v>
      </c>
      <c r="B56" s="69">
        <v>10.42</v>
      </c>
    </row>
    <row r="57" spans="1:2">
      <c r="A57" s="68">
        <v>46</v>
      </c>
      <c r="B57" s="69">
        <v>10.61</v>
      </c>
    </row>
    <row r="58" spans="1:2">
      <c r="A58" s="68">
        <v>47</v>
      </c>
      <c r="B58" s="69">
        <v>10.8</v>
      </c>
    </row>
    <row r="59" spans="1:2">
      <c r="A59" s="68">
        <v>48</v>
      </c>
      <c r="B59" s="69">
        <v>10.99</v>
      </c>
    </row>
    <row r="60" spans="1:2">
      <c r="A60" s="68">
        <v>49</v>
      </c>
      <c r="B60" s="69">
        <v>11.19</v>
      </c>
    </row>
    <row r="61" spans="1:2">
      <c r="A61" s="68">
        <v>50</v>
      </c>
      <c r="B61" s="69">
        <v>11.4</v>
      </c>
    </row>
    <row r="62" spans="1:2">
      <c r="A62" s="68">
        <v>51</v>
      </c>
      <c r="B62" s="69">
        <v>11.61</v>
      </c>
    </row>
    <row r="63" spans="1:2">
      <c r="A63" s="68">
        <v>52</v>
      </c>
      <c r="B63" s="69">
        <v>11.82</v>
      </c>
    </row>
    <row r="64" spans="1:2">
      <c r="A64" s="68">
        <v>53</v>
      </c>
      <c r="B64" s="69">
        <v>12.04</v>
      </c>
    </row>
    <row r="65" spans="1:2">
      <c r="A65" s="68">
        <v>54</v>
      </c>
      <c r="B65" s="69">
        <v>12.27</v>
      </c>
    </row>
    <row r="66" spans="1:2">
      <c r="A66" s="68">
        <v>55</v>
      </c>
      <c r="B66" s="69">
        <v>12.51</v>
      </c>
    </row>
    <row r="67" spans="1:2">
      <c r="A67" s="68">
        <v>56</v>
      </c>
      <c r="B67" s="69">
        <v>12.75</v>
      </c>
    </row>
    <row r="68" spans="1:2">
      <c r="A68" s="68">
        <v>57</v>
      </c>
      <c r="B68" s="69">
        <v>13.01</v>
      </c>
    </row>
    <row r="69" spans="1:2">
      <c r="A69" s="68">
        <v>58</v>
      </c>
      <c r="B69" s="69">
        <v>13.27</v>
      </c>
    </row>
    <row r="70" spans="1:2">
      <c r="A70" s="68">
        <v>59</v>
      </c>
      <c r="B70" s="69">
        <v>13.54</v>
      </c>
    </row>
    <row r="71" spans="1:2">
      <c r="A71" s="68">
        <v>60</v>
      </c>
      <c r="B71" s="69">
        <v>13.82</v>
      </c>
    </row>
    <row r="72" spans="1:2">
      <c r="A72" s="68">
        <v>61</v>
      </c>
      <c r="B72" s="69">
        <v>14.11</v>
      </c>
    </row>
    <row r="73" spans="1:2">
      <c r="A73" s="68">
        <v>62</v>
      </c>
      <c r="B73" s="69">
        <v>14.41</v>
      </c>
    </row>
    <row r="74" spans="1:2">
      <c r="A74" s="68">
        <v>63</v>
      </c>
      <c r="B74" s="69">
        <v>14.73</v>
      </c>
    </row>
    <row r="75" spans="1:2">
      <c r="A75" s="68">
        <v>64</v>
      </c>
      <c r="B75" s="69">
        <v>15.06</v>
      </c>
    </row>
    <row r="76" spans="1:2">
      <c r="A76" s="68">
        <v>65</v>
      </c>
      <c r="B76" s="69">
        <v>15.4</v>
      </c>
    </row>
    <row r="77" spans="1:2">
      <c r="A77" s="68">
        <v>66</v>
      </c>
      <c r="B77" s="69">
        <v>15.77</v>
      </c>
    </row>
    <row r="78" spans="1:2">
      <c r="A78" s="68">
        <v>67</v>
      </c>
      <c r="B78" s="69">
        <v>16.149999999999999</v>
      </c>
    </row>
    <row r="79" spans="1:2">
      <c r="A79" s="68">
        <v>68</v>
      </c>
      <c r="B79" s="69">
        <v>16.02</v>
      </c>
    </row>
    <row r="80" spans="1:2">
      <c r="A80" s="68">
        <v>69</v>
      </c>
      <c r="B80" s="69">
        <v>15.39</v>
      </c>
    </row>
    <row r="81" spans="1:2">
      <c r="A81" s="68">
        <v>70</v>
      </c>
      <c r="B81" s="69">
        <v>14.75</v>
      </c>
    </row>
    <row r="82" spans="1:2">
      <c r="A82" s="68">
        <v>71</v>
      </c>
      <c r="B82" s="69">
        <v>14.11</v>
      </c>
    </row>
    <row r="83" spans="1:2">
      <c r="A83" s="68">
        <v>72</v>
      </c>
      <c r="B83" s="69">
        <v>13.48</v>
      </c>
    </row>
    <row r="84" spans="1:2">
      <c r="A84" s="68">
        <v>73</v>
      </c>
      <c r="B84" s="69">
        <v>12.86</v>
      </c>
    </row>
    <row r="85" spans="1:2">
      <c r="A85" s="68">
        <v>74</v>
      </c>
      <c r="B85" s="69">
        <v>12.25</v>
      </c>
    </row>
    <row r="86" spans="1:2">
      <c r="A86" s="68">
        <v>75</v>
      </c>
      <c r="B86" s="69">
        <v>11.64</v>
      </c>
    </row>
    <row r="87" spans="1:2">
      <c r="A87" s="68">
        <v>76</v>
      </c>
      <c r="B87" s="69">
        <v>11.05</v>
      </c>
    </row>
    <row r="88" spans="1:2">
      <c r="A88" s="68">
        <v>77</v>
      </c>
      <c r="B88" s="69">
        <v>10.46</v>
      </c>
    </row>
    <row r="89" spans="1:2">
      <c r="A89" s="68">
        <v>78</v>
      </c>
      <c r="B89" s="69">
        <v>9.89</v>
      </c>
    </row>
    <row r="90" spans="1:2">
      <c r="A90" s="68">
        <v>79</v>
      </c>
      <c r="B90" s="69">
        <v>9.32</v>
      </c>
    </row>
    <row r="91" spans="1:2">
      <c r="A91" s="68">
        <v>80</v>
      </c>
      <c r="B91" s="69">
        <v>8.75</v>
      </c>
    </row>
    <row r="92" spans="1:2">
      <c r="A92" s="68">
        <v>81</v>
      </c>
      <c r="B92" s="69">
        <v>8.19</v>
      </c>
    </row>
    <row r="93" spans="1:2">
      <c r="A93" s="68">
        <v>82</v>
      </c>
      <c r="B93" s="69">
        <v>7.63</v>
      </c>
    </row>
    <row r="94" spans="1:2">
      <c r="A94" s="68">
        <v>83</v>
      </c>
      <c r="B94" s="69">
        <v>7.08</v>
      </c>
    </row>
    <row r="95" spans="1:2">
      <c r="A95" s="68">
        <v>84</v>
      </c>
      <c r="B95" s="69">
        <v>6.54</v>
      </c>
    </row>
    <row r="96" spans="1:2">
      <c r="A96" s="68">
        <v>85</v>
      </c>
      <c r="B96" s="69">
        <v>6.03</v>
      </c>
    </row>
    <row r="97" spans="1:2">
      <c r="A97" s="68">
        <v>86</v>
      </c>
      <c r="B97" s="69">
        <v>5.55</v>
      </c>
    </row>
    <row r="98" spans="1:2">
      <c r="A98" s="68">
        <v>87</v>
      </c>
      <c r="B98" s="69">
        <v>5.09</v>
      </c>
    </row>
    <row r="99" spans="1:2">
      <c r="A99" s="68">
        <v>88</v>
      </c>
      <c r="B99" s="69">
        <v>4.67</v>
      </c>
    </row>
    <row r="100" spans="1:2">
      <c r="A100" s="68">
        <v>89</v>
      </c>
      <c r="B100" s="69">
        <v>4.2699999999999996</v>
      </c>
    </row>
    <row r="101" spans="1:2">
      <c r="A101" s="68">
        <v>90</v>
      </c>
      <c r="B101" s="69">
        <v>3.89</v>
      </c>
    </row>
    <row r="102" spans="1:2">
      <c r="A102" s="68">
        <v>91</v>
      </c>
      <c r="B102" s="69">
        <v>3.54</v>
      </c>
    </row>
    <row r="103" spans="1:2">
      <c r="A103" s="68">
        <v>92</v>
      </c>
      <c r="B103" s="69">
        <v>3.21</v>
      </c>
    </row>
    <row r="104" spans="1:2">
      <c r="A104" s="68">
        <v>93</v>
      </c>
      <c r="B104" s="69">
        <v>2.92</v>
      </c>
    </row>
    <row r="105" spans="1:2">
      <c r="A105" s="68">
        <v>94</v>
      </c>
      <c r="B105" s="69">
        <v>2.65</v>
      </c>
    </row>
    <row r="106" spans="1:2">
      <c r="A106" s="68">
        <v>95</v>
      </c>
      <c r="B106" s="69">
        <v>2.41</v>
      </c>
    </row>
  </sheetData>
  <sheetProtection algorithmName="SHA-512" hashValue="WXZf82yXD5x16qknv5/M3tsmiyOD0tEGVAxi+XN3VtmLXRvjcW0W3jpvtuDf5li1P9af++2wQtCHPsCd5zHgzA==" saltValue="2pZrdptqIROsprbhEeUyJg==" spinCount="100000" sheet="1" objects="1" scenarios="1"/>
  <conditionalFormatting sqref="A6:A21">
    <cfRule type="expression" dxfId="905" priority="15" stopIfTrue="1">
      <formula>MOD(ROW(),2)=0</formula>
    </cfRule>
    <cfRule type="expression" dxfId="904" priority="16" stopIfTrue="1">
      <formula>MOD(ROW(),2)&lt;&gt;0</formula>
    </cfRule>
  </conditionalFormatting>
  <conditionalFormatting sqref="B6:B17 B20:B21">
    <cfRule type="expression" dxfId="903" priority="17" stopIfTrue="1">
      <formula>MOD(ROW(),2)=0</formula>
    </cfRule>
    <cfRule type="expression" dxfId="902" priority="18" stopIfTrue="1">
      <formula>MOD(ROW(),2)&lt;&gt;0</formula>
    </cfRule>
  </conditionalFormatting>
  <conditionalFormatting sqref="A26:A106">
    <cfRule type="expression" dxfId="901" priority="3" stopIfTrue="1">
      <formula>MOD(ROW(),2)=0</formula>
    </cfRule>
    <cfRule type="expression" dxfId="900" priority="4" stopIfTrue="1">
      <formula>MOD(ROW(),2)&lt;&gt;0</formula>
    </cfRule>
  </conditionalFormatting>
  <conditionalFormatting sqref="B26:B106">
    <cfRule type="expression" dxfId="899" priority="5" stopIfTrue="1">
      <formula>MOD(ROW(),2)=0</formula>
    </cfRule>
    <cfRule type="expression" dxfId="898" priority="6" stopIfTrue="1">
      <formula>MOD(ROW(),2)&lt;&gt;0</formula>
    </cfRule>
  </conditionalFormatting>
  <conditionalFormatting sqref="B18:B19">
    <cfRule type="expression" dxfId="897" priority="1" stopIfTrue="1">
      <formula>MOD(ROW(),2)=0</formula>
    </cfRule>
    <cfRule type="expression" dxfId="896" priority="2" stopIfTrue="1">
      <formula>MOD(ROW(),2)&lt;&gt;0</formula>
    </cfRule>
  </conditionalFormatting>
  <pageMargins left="0.7" right="0.7" top="0.75" bottom="0.75" header="0.3" footer="0.3"/>
  <tableParts count="1">
    <tablePart r:id="rId1"/>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04998-BC89-4CA9-BDBC-294D266E73C9}">
  <sheetPr codeName="Sheet49"/>
  <dimension ref="A1:C106"/>
  <sheetViews>
    <sheetView showGridLines="0" workbookViewId="0">
      <selection activeCell="A6" sqref="A6"/>
    </sheetView>
  </sheetViews>
  <sheetFormatPr defaultColWidth="8.7109375" defaultRowHeight="12.6"/>
  <cols>
    <col min="1" max="1" width="31.5703125" style="67" customWidth="1"/>
    <col min="2" max="3" width="22.5703125" style="67" customWidth="1"/>
    <col min="4" max="16384" width="8.7109375" style="67"/>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Pension Credit - x-313</v>
      </c>
    </row>
    <row r="4" spans="1:3" customFormat="1"/>
    <row r="5" spans="1:3" customFormat="1"/>
    <row r="6" spans="1:3" customFormat="1">
      <c r="A6" s="61" t="s">
        <v>552</v>
      </c>
      <c r="B6" s="62" t="s">
        <v>553</v>
      </c>
      <c r="C6" s="62"/>
    </row>
    <row r="7" spans="1:3" customFormat="1">
      <c r="A7" s="61" t="s">
        <v>554</v>
      </c>
      <c r="B7" s="62" t="s">
        <v>162</v>
      </c>
      <c r="C7" s="62"/>
    </row>
    <row r="8" spans="1:3" customFormat="1">
      <c r="A8" s="61" t="s">
        <v>149</v>
      </c>
      <c r="B8" s="62" t="s">
        <v>171</v>
      </c>
      <c r="C8" s="62"/>
    </row>
    <row r="9" spans="1:3" customFormat="1">
      <c r="A9" s="61" t="s">
        <v>150</v>
      </c>
      <c r="B9" s="62" t="s">
        <v>279</v>
      </c>
      <c r="C9" s="62"/>
    </row>
    <row r="10" spans="1:3" customFormat="1" ht="37.5">
      <c r="A10" s="61" t="s">
        <v>6</v>
      </c>
      <c r="B10" s="62" t="s">
        <v>298</v>
      </c>
      <c r="C10" s="62"/>
    </row>
    <row r="11" spans="1:3" customFormat="1">
      <c r="A11" s="61" t="s">
        <v>151</v>
      </c>
      <c r="B11" s="62" t="s">
        <v>174</v>
      </c>
      <c r="C11" s="62"/>
    </row>
    <row r="12" spans="1:3" customFormat="1">
      <c r="A12" s="61" t="s">
        <v>152</v>
      </c>
      <c r="B12" s="62" t="s">
        <v>175</v>
      </c>
      <c r="C12" s="62"/>
    </row>
    <row r="13" spans="1:3" customFormat="1">
      <c r="A13" s="61" t="s">
        <v>555</v>
      </c>
      <c r="B13" s="62" t="s">
        <v>176</v>
      </c>
      <c r="C13" s="62"/>
    </row>
    <row r="14" spans="1:3" customFormat="1">
      <c r="A14" s="61" t="s">
        <v>154</v>
      </c>
      <c r="B14" s="62">
        <v>313</v>
      </c>
      <c r="C14" s="62"/>
    </row>
    <row r="15" spans="1:3" customFormat="1">
      <c r="A15" s="61" t="s">
        <v>556</v>
      </c>
      <c r="B15" s="62" t="s">
        <v>299</v>
      </c>
      <c r="C15" s="62"/>
    </row>
    <row r="16" spans="1:3" customFormat="1">
      <c r="A16" s="61" t="s">
        <v>156</v>
      </c>
      <c r="B16" s="62" t="s">
        <v>300</v>
      </c>
      <c r="C16" s="62"/>
    </row>
    <row r="17" spans="1:3" customFormat="1">
      <c r="A17" s="63" t="s">
        <v>557</v>
      </c>
      <c r="B17" s="62"/>
      <c r="C17" s="62"/>
    </row>
    <row r="18" spans="1:3" customFormat="1">
      <c r="A18" s="61" t="s">
        <v>158</v>
      </c>
      <c r="B18" s="64">
        <v>46171</v>
      </c>
      <c r="C18" s="64"/>
    </row>
    <row r="19" spans="1:3" customFormat="1">
      <c r="A19" s="61" t="s">
        <v>159</v>
      </c>
      <c r="B19" s="64">
        <v>46161</v>
      </c>
      <c r="C19" s="64"/>
    </row>
    <row r="20" spans="1:3" customFormat="1">
      <c r="A20" s="61" t="s">
        <v>160</v>
      </c>
      <c r="B20" s="62" t="s">
        <v>170</v>
      </c>
      <c r="C20" s="62"/>
    </row>
    <row r="21" spans="1:3" customFormat="1">
      <c r="A21" s="61" t="s">
        <v>558</v>
      </c>
      <c r="B21" s="62" t="s">
        <v>82</v>
      </c>
      <c r="C21" s="62"/>
    </row>
    <row r="22" spans="1:3" customFormat="1"/>
    <row r="23" spans="1:3" customFormat="1">
      <c r="A23" s="23" t="str">
        <f>HYPERLINK("#'Factor List'!A1", "Back to Factor List")</f>
        <v>Back to Factor List</v>
      </c>
      <c r="B23" s="23" t="str">
        <f>HYPERLINK("#'Assumptions'!A1", "Assumptions")</f>
        <v>Assumptions</v>
      </c>
    </row>
    <row r="24" spans="1:3" customFormat="1"/>
    <row r="26" spans="1:3" ht="12.95">
      <c r="A26" s="66" t="s">
        <v>559</v>
      </c>
      <c r="B26" s="66" t="s">
        <v>563</v>
      </c>
      <c r="C26" s="66" t="s">
        <v>564</v>
      </c>
    </row>
    <row r="27" spans="1:3">
      <c r="A27" s="68">
        <v>16</v>
      </c>
      <c r="B27" s="69">
        <v>9.2799999999999994</v>
      </c>
      <c r="C27" s="69">
        <v>0.42</v>
      </c>
    </row>
    <row r="28" spans="1:3">
      <c r="A28" s="68">
        <v>17</v>
      </c>
      <c r="B28" s="69">
        <v>9.4499999999999993</v>
      </c>
      <c r="C28" s="69">
        <v>0.43</v>
      </c>
    </row>
    <row r="29" spans="1:3">
      <c r="A29" s="68">
        <v>18</v>
      </c>
      <c r="B29" s="69">
        <v>9.6199999999999992</v>
      </c>
      <c r="C29" s="69">
        <v>0.44</v>
      </c>
    </row>
    <row r="30" spans="1:3">
      <c r="A30" s="68">
        <v>19</v>
      </c>
      <c r="B30" s="69">
        <v>9.8000000000000007</v>
      </c>
      <c r="C30" s="69">
        <v>0.45</v>
      </c>
    </row>
    <row r="31" spans="1:3">
      <c r="A31" s="68">
        <v>20</v>
      </c>
      <c r="B31" s="69">
        <v>9.98</v>
      </c>
      <c r="C31" s="69">
        <v>0.46</v>
      </c>
    </row>
    <row r="32" spans="1:3">
      <c r="A32" s="68">
        <v>21</v>
      </c>
      <c r="B32" s="69">
        <v>10.16</v>
      </c>
      <c r="C32" s="69">
        <v>0.47</v>
      </c>
    </row>
    <row r="33" spans="1:3">
      <c r="A33" s="68">
        <v>22</v>
      </c>
      <c r="B33" s="69">
        <v>10.34</v>
      </c>
      <c r="C33" s="69">
        <v>0.48</v>
      </c>
    </row>
    <row r="34" spans="1:3">
      <c r="A34" s="68">
        <v>23</v>
      </c>
      <c r="B34" s="69">
        <v>10.53</v>
      </c>
      <c r="C34" s="69">
        <v>0.49</v>
      </c>
    </row>
    <row r="35" spans="1:3">
      <c r="A35" s="68">
        <v>24</v>
      </c>
      <c r="B35" s="69">
        <v>10.73</v>
      </c>
      <c r="C35" s="69">
        <v>0.5</v>
      </c>
    </row>
    <row r="36" spans="1:3">
      <c r="A36" s="68">
        <v>25</v>
      </c>
      <c r="B36" s="69">
        <v>10.92</v>
      </c>
      <c r="C36" s="69">
        <v>0.51</v>
      </c>
    </row>
    <row r="37" spans="1:3">
      <c r="A37" s="68">
        <v>26</v>
      </c>
      <c r="B37" s="69">
        <v>11.12</v>
      </c>
      <c r="C37" s="69">
        <v>0.52</v>
      </c>
    </row>
    <row r="38" spans="1:3">
      <c r="A38" s="68">
        <v>27</v>
      </c>
      <c r="B38" s="69">
        <v>11.32</v>
      </c>
      <c r="C38" s="69">
        <v>0.53</v>
      </c>
    </row>
    <row r="39" spans="1:3">
      <c r="A39" s="68">
        <v>28</v>
      </c>
      <c r="B39" s="69">
        <v>11.53</v>
      </c>
      <c r="C39" s="69">
        <v>0.54</v>
      </c>
    </row>
    <row r="40" spans="1:3">
      <c r="A40" s="68">
        <v>29</v>
      </c>
      <c r="B40" s="69">
        <v>11.74</v>
      </c>
      <c r="C40" s="69">
        <v>0.55000000000000004</v>
      </c>
    </row>
    <row r="41" spans="1:3">
      <c r="A41" s="68">
        <v>30</v>
      </c>
      <c r="B41" s="69">
        <v>11.96</v>
      </c>
      <c r="C41" s="69">
        <v>0.56000000000000005</v>
      </c>
    </row>
    <row r="42" spans="1:3">
      <c r="A42" s="68">
        <v>31</v>
      </c>
      <c r="B42" s="69">
        <v>12.18</v>
      </c>
      <c r="C42" s="69">
        <v>0.56999999999999995</v>
      </c>
    </row>
    <row r="43" spans="1:3">
      <c r="A43" s="68">
        <v>32</v>
      </c>
      <c r="B43" s="69">
        <v>12.4</v>
      </c>
      <c r="C43" s="69">
        <v>0.57999999999999996</v>
      </c>
    </row>
    <row r="44" spans="1:3">
      <c r="A44" s="68">
        <v>33</v>
      </c>
      <c r="B44" s="69">
        <v>12.62</v>
      </c>
      <c r="C44" s="69">
        <v>0.59</v>
      </c>
    </row>
    <row r="45" spans="1:3">
      <c r="A45" s="68">
        <v>34</v>
      </c>
      <c r="B45" s="69">
        <v>12.86</v>
      </c>
      <c r="C45" s="69">
        <v>0.6</v>
      </c>
    </row>
    <row r="46" spans="1:3">
      <c r="A46" s="68">
        <v>35</v>
      </c>
      <c r="B46" s="69">
        <v>13.09</v>
      </c>
      <c r="C46" s="69">
        <v>0.62</v>
      </c>
    </row>
    <row r="47" spans="1:3">
      <c r="A47" s="68">
        <v>36</v>
      </c>
      <c r="B47" s="69">
        <v>13.33</v>
      </c>
      <c r="C47" s="69">
        <v>0.63</v>
      </c>
    </row>
    <row r="48" spans="1:3">
      <c r="A48" s="68">
        <v>37</v>
      </c>
      <c r="B48" s="69">
        <v>13.57</v>
      </c>
      <c r="C48" s="69">
        <v>0.64</v>
      </c>
    </row>
    <row r="49" spans="1:3">
      <c r="A49" s="68">
        <v>38</v>
      </c>
      <c r="B49" s="69">
        <v>13.82</v>
      </c>
      <c r="C49" s="69">
        <v>0.65</v>
      </c>
    </row>
    <row r="50" spans="1:3">
      <c r="A50" s="68">
        <v>39</v>
      </c>
      <c r="B50" s="69">
        <v>14.08</v>
      </c>
      <c r="C50" s="69">
        <v>0.67</v>
      </c>
    </row>
    <row r="51" spans="1:3">
      <c r="A51" s="68">
        <v>40</v>
      </c>
      <c r="B51" s="69">
        <v>14.34</v>
      </c>
      <c r="C51" s="69">
        <v>0.68</v>
      </c>
    </row>
    <row r="52" spans="1:3">
      <c r="A52" s="68">
        <v>41</v>
      </c>
      <c r="B52" s="69">
        <v>14.6</v>
      </c>
      <c r="C52" s="69">
        <v>0.69</v>
      </c>
    </row>
    <row r="53" spans="1:3">
      <c r="A53" s="68">
        <v>42</v>
      </c>
      <c r="B53" s="69">
        <v>14.87</v>
      </c>
      <c r="C53" s="69">
        <v>0.71</v>
      </c>
    </row>
    <row r="54" spans="1:3">
      <c r="A54" s="68">
        <v>43</v>
      </c>
      <c r="B54" s="69">
        <v>15.15</v>
      </c>
      <c r="C54" s="69">
        <v>0.72</v>
      </c>
    </row>
    <row r="55" spans="1:3">
      <c r="A55" s="68">
        <v>44</v>
      </c>
      <c r="B55" s="69">
        <v>15.43</v>
      </c>
      <c r="C55" s="69">
        <v>0.74</v>
      </c>
    </row>
    <row r="56" spans="1:3">
      <c r="A56" s="68">
        <v>45</v>
      </c>
      <c r="B56" s="69">
        <v>15.72</v>
      </c>
      <c r="C56" s="69">
        <v>0.75</v>
      </c>
    </row>
    <row r="57" spans="1:3">
      <c r="A57" s="68">
        <v>46</v>
      </c>
      <c r="B57" s="69">
        <v>16.02</v>
      </c>
      <c r="C57" s="69">
        <v>0.77</v>
      </c>
    </row>
    <row r="58" spans="1:3">
      <c r="A58" s="68">
        <v>47</v>
      </c>
      <c r="B58" s="69">
        <v>16.32</v>
      </c>
      <c r="C58" s="69">
        <v>0.78</v>
      </c>
    </row>
    <row r="59" spans="1:3">
      <c r="A59" s="68">
        <v>48</v>
      </c>
      <c r="B59" s="69">
        <v>16.63</v>
      </c>
      <c r="C59" s="69">
        <v>0.8</v>
      </c>
    </row>
    <row r="60" spans="1:3">
      <c r="A60" s="68">
        <v>49</v>
      </c>
      <c r="B60" s="69">
        <v>16.95</v>
      </c>
      <c r="C60" s="69">
        <v>0.81</v>
      </c>
    </row>
    <row r="61" spans="1:3">
      <c r="A61" s="68">
        <v>50</v>
      </c>
      <c r="B61" s="69">
        <v>17.27</v>
      </c>
      <c r="C61" s="69">
        <v>0.83</v>
      </c>
    </row>
    <row r="62" spans="1:3">
      <c r="A62" s="68">
        <v>51</v>
      </c>
      <c r="B62" s="69">
        <v>17.61</v>
      </c>
      <c r="C62" s="69">
        <v>0.85</v>
      </c>
    </row>
    <row r="63" spans="1:3">
      <c r="A63" s="68">
        <v>52</v>
      </c>
      <c r="B63" s="69">
        <v>17.95</v>
      </c>
      <c r="C63" s="69">
        <v>0.86</v>
      </c>
    </row>
    <row r="64" spans="1:3">
      <c r="A64" s="68">
        <v>53</v>
      </c>
      <c r="B64" s="69">
        <v>18.309999999999999</v>
      </c>
      <c r="C64" s="69">
        <v>0.88</v>
      </c>
    </row>
    <row r="65" spans="1:3">
      <c r="A65" s="68">
        <v>54</v>
      </c>
      <c r="B65" s="69">
        <v>18.670000000000002</v>
      </c>
      <c r="C65" s="69">
        <v>0.9</v>
      </c>
    </row>
    <row r="66" spans="1:3">
      <c r="A66" s="68">
        <v>55</v>
      </c>
      <c r="B66" s="69">
        <v>19.05</v>
      </c>
      <c r="C66" s="69">
        <v>0.91</v>
      </c>
    </row>
    <row r="67" spans="1:3">
      <c r="A67" s="68">
        <v>56</v>
      </c>
      <c r="B67" s="69">
        <v>19.440000000000001</v>
      </c>
      <c r="C67" s="69">
        <v>0.93</v>
      </c>
    </row>
    <row r="68" spans="1:3">
      <c r="A68" s="68">
        <v>57</v>
      </c>
      <c r="B68" s="69">
        <v>19.850000000000001</v>
      </c>
      <c r="C68" s="69">
        <v>0.95</v>
      </c>
    </row>
    <row r="69" spans="1:3">
      <c r="A69" s="68">
        <v>58</v>
      </c>
      <c r="B69" s="69">
        <v>20.260000000000002</v>
      </c>
      <c r="C69" s="69">
        <v>0.97</v>
      </c>
    </row>
    <row r="70" spans="1:3">
      <c r="A70" s="68">
        <v>59</v>
      </c>
      <c r="B70" s="69">
        <v>20.7</v>
      </c>
      <c r="C70" s="69">
        <v>0.99</v>
      </c>
    </row>
    <row r="71" spans="1:3">
      <c r="A71" s="68">
        <v>60</v>
      </c>
      <c r="B71" s="69">
        <v>20.63</v>
      </c>
      <c r="C71" s="69">
        <v>1</v>
      </c>
    </row>
    <row r="72" spans="1:3">
      <c r="A72" s="68">
        <v>61</v>
      </c>
      <c r="B72" s="69">
        <v>20.059999999999999</v>
      </c>
      <c r="C72" s="69">
        <v>1</v>
      </c>
    </row>
    <row r="73" spans="1:3">
      <c r="A73" s="68">
        <v>62</v>
      </c>
      <c r="B73" s="69">
        <v>19.48</v>
      </c>
      <c r="C73" s="69">
        <v>1</v>
      </c>
    </row>
    <row r="74" spans="1:3">
      <c r="A74" s="68">
        <v>63</v>
      </c>
      <c r="B74" s="69">
        <v>18.899999999999999</v>
      </c>
      <c r="C74" s="69">
        <v>1</v>
      </c>
    </row>
    <row r="75" spans="1:3">
      <c r="A75" s="68">
        <v>64</v>
      </c>
      <c r="B75" s="69">
        <v>18.309999999999999</v>
      </c>
      <c r="C75" s="69">
        <v>1</v>
      </c>
    </row>
    <row r="76" spans="1:3">
      <c r="A76" s="68">
        <v>65</v>
      </c>
      <c r="B76" s="69">
        <v>17.73</v>
      </c>
      <c r="C76" s="69">
        <v>1</v>
      </c>
    </row>
    <row r="77" spans="1:3">
      <c r="A77" s="68">
        <v>66</v>
      </c>
      <c r="B77" s="69">
        <v>17.14</v>
      </c>
      <c r="C77" s="69">
        <v>1</v>
      </c>
    </row>
    <row r="78" spans="1:3">
      <c r="A78" s="68">
        <v>67</v>
      </c>
      <c r="B78" s="69">
        <v>16.54</v>
      </c>
      <c r="C78" s="69">
        <v>1</v>
      </c>
    </row>
    <row r="79" spans="1:3">
      <c r="A79" s="68">
        <v>68</v>
      </c>
      <c r="B79" s="69">
        <v>15.94</v>
      </c>
      <c r="C79" s="69">
        <v>1</v>
      </c>
    </row>
    <row r="80" spans="1:3">
      <c r="A80" s="68">
        <v>69</v>
      </c>
      <c r="B80" s="69">
        <v>15.33</v>
      </c>
      <c r="C80" s="69">
        <v>1</v>
      </c>
    </row>
    <row r="81" spans="1:3">
      <c r="A81" s="68">
        <v>70</v>
      </c>
      <c r="B81" s="69">
        <v>14.72</v>
      </c>
      <c r="C81" s="69">
        <v>1</v>
      </c>
    </row>
    <row r="82" spans="1:3">
      <c r="A82" s="68">
        <v>71</v>
      </c>
      <c r="B82" s="69">
        <v>14.1</v>
      </c>
      <c r="C82" s="69">
        <v>1</v>
      </c>
    </row>
    <row r="83" spans="1:3">
      <c r="A83" s="68">
        <v>72</v>
      </c>
      <c r="B83" s="69">
        <v>13.48</v>
      </c>
      <c r="C83" s="69">
        <v>1</v>
      </c>
    </row>
    <row r="84" spans="1:3">
      <c r="A84" s="68">
        <v>73</v>
      </c>
      <c r="B84" s="69">
        <v>12.86</v>
      </c>
      <c r="C84" s="69">
        <v>1</v>
      </c>
    </row>
    <row r="85" spans="1:3">
      <c r="A85" s="68">
        <v>74</v>
      </c>
      <c r="B85" s="69">
        <v>12.25</v>
      </c>
      <c r="C85" s="69">
        <v>1</v>
      </c>
    </row>
    <row r="86" spans="1:3">
      <c r="A86" s="68">
        <v>75</v>
      </c>
      <c r="B86" s="69">
        <v>11.64</v>
      </c>
      <c r="C86" s="69">
        <v>1</v>
      </c>
    </row>
    <row r="87" spans="1:3">
      <c r="A87" s="68">
        <v>76</v>
      </c>
      <c r="B87" s="69">
        <v>11.05</v>
      </c>
      <c r="C87" s="69">
        <v>1</v>
      </c>
    </row>
    <row r="88" spans="1:3">
      <c r="A88" s="68">
        <v>77</v>
      </c>
      <c r="B88" s="69">
        <v>10.46</v>
      </c>
      <c r="C88" s="69">
        <v>1</v>
      </c>
    </row>
    <row r="89" spans="1:3">
      <c r="A89" s="68">
        <v>78</v>
      </c>
      <c r="B89" s="69">
        <v>9.89</v>
      </c>
      <c r="C89" s="69">
        <v>1</v>
      </c>
    </row>
    <row r="90" spans="1:3">
      <c r="A90" s="68">
        <v>79</v>
      </c>
      <c r="B90" s="69">
        <v>9.32</v>
      </c>
      <c r="C90" s="69">
        <v>1</v>
      </c>
    </row>
    <row r="91" spans="1:3">
      <c r="A91" s="68">
        <v>80</v>
      </c>
      <c r="B91" s="69">
        <v>8.75</v>
      </c>
      <c r="C91" s="69">
        <v>1</v>
      </c>
    </row>
    <row r="92" spans="1:3">
      <c r="A92" s="68">
        <v>81</v>
      </c>
      <c r="B92" s="69">
        <v>8.19</v>
      </c>
      <c r="C92" s="69">
        <v>1</v>
      </c>
    </row>
    <row r="93" spans="1:3">
      <c r="A93" s="68">
        <v>82</v>
      </c>
      <c r="B93" s="69">
        <v>7.63</v>
      </c>
      <c r="C93" s="69">
        <v>1</v>
      </c>
    </row>
    <row r="94" spans="1:3">
      <c r="A94" s="68">
        <v>83</v>
      </c>
      <c r="B94" s="69">
        <v>7.08</v>
      </c>
      <c r="C94" s="69">
        <v>1</v>
      </c>
    </row>
    <row r="95" spans="1:3">
      <c r="A95" s="68">
        <v>84</v>
      </c>
      <c r="B95" s="69">
        <v>6.54</v>
      </c>
      <c r="C95" s="69">
        <v>1</v>
      </c>
    </row>
    <row r="96" spans="1:3">
      <c r="A96" s="68">
        <v>85</v>
      </c>
      <c r="B96" s="69">
        <v>6.03</v>
      </c>
      <c r="C96" s="69">
        <v>1</v>
      </c>
    </row>
    <row r="97" spans="1:3">
      <c r="A97" s="68">
        <v>86</v>
      </c>
      <c r="B97" s="69">
        <v>5.55</v>
      </c>
      <c r="C97" s="69">
        <v>1</v>
      </c>
    </row>
    <row r="98" spans="1:3">
      <c r="A98" s="68">
        <v>87</v>
      </c>
      <c r="B98" s="69">
        <v>5.09</v>
      </c>
      <c r="C98" s="69">
        <v>1</v>
      </c>
    </row>
    <row r="99" spans="1:3">
      <c r="A99" s="68">
        <v>88</v>
      </c>
      <c r="B99" s="69">
        <v>4.67</v>
      </c>
      <c r="C99" s="69">
        <v>1</v>
      </c>
    </row>
    <row r="100" spans="1:3">
      <c r="A100" s="68">
        <v>89</v>
      </c>
      <c r="B100" s="69">
        <v>4.2699999999999996</v>
      </c>
      <c r="C100" s="69">
        <v>1</v>
      </c>
    </row>
    <row r="101" spans="1:3">
      <c r="A101" s="68">
        <v>90</v>
      </c>
      <c r="B101" s="69">
        <v>3.89</v>
      </c>
      <c r="C101" s="69">
        <v>1</v>
      </c>
    </row>
    <row r="102" spans="1:3">
      <c r="A102" s="68">
        <v>91</v>
      </c>
      <c r="B102" s="69">
        <v>3.54</v>
      </c>
      <c r="C102" s="69">
        <v>1</v>
      </c>
    </row>
    <row r="103" spans="1:3">
      <c r="A103" s="68">
        <v>92</v>
      </c>
      <c r="B103" s="69">
        <v>3.21</v>
      </c>
      <c r="C103" s="69">
        <v>1</v>
      </c>
    </row>
    <row r="104" spans="1:3">
      <c r="A104" s="68">
        <v>93</v>
      </c>
      <c r="B104" s="69">
        <v>2.92</v>
      </c>
      <c r="C104" s="69">
        <v>1</v>
      </c>
    </row>
    <row r="105" spans="1:3">
      <c r="A105" s="68">
        <v>94</v>
      </c>
      <c r="B105" s="69">
        <v>2.65</v>
      </c>
      <c r="C105" s="69">
        <v>1</v>
      </c>
    </row>
    <row r="106" spans="1:3">
      <c r="A106" s="68">
        <v>95</v>
      </c>
      <c r="B106" s="69">
        <v>2.41</v>
      </c>
      <c r="C106" s="69">
        <v>1</v>
      </c>
    </row>
  </sheetData>
  <sheetProtection algorithmName="SHA-512" hashValue="iqNghnA/CBSYxPSPy+pfFWQAgx7XiHTr1ZmLSsAAhF5/ivBn+1tU78s/3TSk+E8V7zfSO8rqKRLvhwWry1NiGw==" saltValue="zfRac6tnSM3tY4LgjtftdA==" spinCount="100000" sheet="1" objects="1" scenarios="1"/>
  <conditionalFormatting sqref="A6:A21">
    <cfRule type="expression" dxfId="891" priority="15" stopIfTrue="1">
      <formula>MOD(ROW(),2)=0</formula>
    </cfRule>
    <cfRule type="expression" dxfId="890" priority="16" stopIfTrue="1">
      <formula>MOD(ROW(),2)&lt;&gt;0</formula>
    </cfRule>
  </conditionalFormatting>
  <conditionalFormatting sqref="B6:C17 B20:C21 C18:C19">
    <cfRule type="expression" dxfId="889" priority="17" stopIfTrue="1">
      <formula>MOD(ROW(),2)=0</formula>
    </cfRule>
    <cfRule type="expression" dxfId="888" priority="18" stopIfTrue="1">
      <formula>MOD(ROW(),2)&lt;&gt;0</formula>
    </cfRule>
  </conditionalFormatting>
  <conditionalFormatting sqref="A26:A106">
    <cfRule type="expression" dxfId="887" priority="3" stopIfTrue="1">
      <formula>MOD(ROW(),2)=0</formula>
    </cfRule>
    <cfRule type="expression" dxfId="886" priority="4" stopIfTrue="1">
      <formula>MOD(ROW(),2)&lt;&gt;0</formula>
    </cfRule>
  </conditionalFormatting>
  <conditionalFormatting sqref="B26:C106">
    <cfRule type="expression" dxfId="885" priority="5" stopIfTrue="1">
      <formula>MOD(ROW(),2)=0</formula>
    </cfRule>
    <cfRule type="expression" dxfId="884" priority="6" stopIfTrue="1">
      <formula>MOD(ROW(),2)&lt;&gt;0</formula>
    </cfRule>
  </conditionalFormatting>
  <conditionalFormatting sqref="B18:B19">
    <cfRule type="expression" dxfId="883" priority="1" stopIfTrue="1">
      <formula>MOD(ROW(),2)=0</formula>
    </cfRule>
    <cfRule type="expression" dxfId="882" priority="2" stopIfTrue="1">
      <formula>MOD(ROW(),2)&lt;&gt;0</formula>
    </cfRule>
  </conditionalFormatting>
  <pageMargins left="0.7" right="0.7" top="0.75" bottom="0.75" header="0.3" footer="0.3"/>
  <tableParts count="1">
    <tablePart r:id="rId1"/>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D77D0-FAAD-4323-A097-D344F7AF1D6E}">
  <sheetPr codeName="Sheet50"/>
  <dimension ref="A1:C106"/>
  <sheetViews>
    <sheetView showGridLines="0" workbookViewId="0">
      <selection activeCell="A6" sqref="A6"/>
    </sheetView>
  </sheetViews>
  <sheetFormatPr defaultColWidth="8.7109375" defaultRowHeight="12.6"/>
  <cols>
    <col min="1" max="1" width="31.5703125" style="67" customWidth="1"/>
    <col min="2" max="3" width="22.5703125" style="67" customWidth="1"/>
    <col min="4" max="16384" width="8.7109375" style="67"/>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Pension Credit - x-314</v>
      </c>
    </row>
    <row r="4" spans="1:3" customFormat="1"/>
    <row r="5" spans="1:3" customFormat="1"/>
    <row r="6" spans="1:3" customFormat="1">
      <c r="A6" s="61" t="s">
        <v>552</v>
      </c>
      <c r="B6" s="62" t="s">
        <v>553</v>
      </c>
      <c r="C6" s="62"/>
    </row>
    <row r="7" spans="1:3" customFormat="1">
      <c r="A7" s="61" t="s">
        <v>554</v>
      </c>
      <c r="B7" s="62" t="s">
        <v>162</v>
      </c>
      <c r="C7" s="62"/>
    </row>
    <row r="8" spans="1:3" customFormat="1">
      <c r="A8" s="61" t="s">
        <v>149</v>
      </c>
      <c r="B8" s="62" t="s">
        <v>171</v>
      </c>
      <c r="C8" s="62"/>
    </row>
    <row r="9" spans="1:3" customFormat="1">
      <c r="A9" s="61" t="s">
        <v>150</v>
      </c>
      <c r="B9" s="62" t="s">
        <v>279</v>
      </c>
      <c r="C9" s="62"/>
    </row>
    <row r="10" spans="1:3" customFormat="1" ht="37.5">
      <c r="A10" s="61" t="s">
        <v>6</v>
      </c>
      <c r="B10" s="62" t="s">
        <v>301</v>
      </c>
      <c r="C10" s="62"/>
    </row>
    <row r="11" spans="1:3" customFormat="1">
      <c r="A11" s="61" t="s">
        <v>151</v>
      </c>
      <c r="B11" s="62" t="s">
        <v>180</v>
      </c>
      <c r="C11" s="62"/>
    </row>
    <row r="12" spans="1:3" customFormat="1">
      <c r="A12" s="61" t="s">
        <v>152</v>
      </c>
      <c r="B12" s="62" t="s">
        <v>175</v>
      </c>
      <c r="C12" s="62"/>
    </row>
    <row r="13" spans="1:3" customFormat="1">
      <c r="A13" s="61" t="s">
        <v>555</v>
      </c>
      <c r="B13" s="62" t="s">
        <v>176</v>
      </c>
      <c r="C13" s="62"/>
    </row>
    <row r="14" spans="1:3" customFormat="1">
      <c r="A14" s="61" t="s">
        <v>154</v>
      </c>
      <c r="B14" s="62">
        <v>314</v>
      </c>
      <c r="C14" s="62"/>
    </row>
    <row r="15" spans="1:3" customFormat="1">
      <c r="A15" s="61" t="s">
        <v>556</v>
      </c>
      <c r="B15" s="62" t="s">
        <v>302</v>
      </c>
      <c r="C15" s="62"/>
    </row>
    <row r="16" spans="1:3" customFormat="1">
      <c r="A16" s="61" t="s">
        <v>156</v>
      </c>
      <c r="B16" s="62" t="s">
        <v>303</v>
      </c>
      <c r="C16" s="62"/>
    </row>
    <row r="17" spans="1:3" customFormat="1">
      <c r="A17" s="63" t="s">
        <v>557</v>
      </c>
      <c r="B17" s="62"/>
      <c r="C17" s="62"/>
    </row>
    <row r="18" spans="1:3" customFormat="1">
      <c r="A18" s="61" t="s">
        <v>158</v>
      </c>
      <c r="B18" s="64">
        <v>46171</v>
      </c>
      <c r="C18" s="64"/>
    </row>
    <row r="19" spans="1:3" customFormat="1">
      <c r="A19" s="61" t="s">
        <v>159</v>
      </c>
      <c r="B19" s="64">
        <v>46161</v>
      </c>
      <c r="C19" s="64"/>
    </row>
    <row r="20" spans="1:3" customFormat="1">
      <c r="A20" s="61" t="s">
        <v>160</v>
      </c>
      <c r="B20" s="62" t="s">
        <v>170</v>
      </c>
      <c r="C20" s="62"/>
    </row>
    <row r="21" spans="1:3" customFormat="1">
      <c r="A21" s="61" t="s">
        <v>558</v>
      </c>
      <c r="B21" s="62" t="s">
        <v>82</v>
      </c>
      <c r="C21" s="62"/>
    </row>
    <row r="22" spans="1:3" customFormat="1"/>
    <row r="23" spans="1:3" customFormat="1">
      <c r="A23" s="23" t="str">
        <f>HYPERLINK("#'Factor List'!A1", "Back to Factor List")</f>
        <v>Back to Factor List</v>
      </c>
      <c r="B23" s="23" t="str">
        <f>HYPERLINK("#'Assumptions'!A1", "Assumptions")</f>
        <v>Assumptions</v>
      </c>
    </row>
    <row r="24" spans="1:3" customFormat="1"/>
    <row r="26" spans="1:3" ht="12.95">
      <c r="A26" s="66" t="s">
        <v>559</v>
      </c>
      <c r="B26" s="66" t="s">
        <v>563</v>
      </c>
      <c r="C26" s="66" t="s">
        <v>564</v>
      </c>
    </row>
    <row r="27" spans="1:3">
      <c r="A27" s="68">
        <v>16</v>
      </c>
      <c r="B27" s="69">
        <v>9.2799999999999994</v>
      </c>
      <c r="C27" s="69">
        <v>0.42</v>
      </c>
    </row>
    <row r="28" spans="1:3">
      <c r="A28" s="68">
        <v>17</v>
      </c>
      <c r="B28" s="69">
        <v>9.4499999999999993</v>
      </c>
      <c r="C28" s="69">
        <v>0.43</v>
      </c>
    </row>
    <row r="29" spans="1:3">
      <c r="A29" s="68">
        <v>18</v>
      </c>
      <c r="B29" s="69">
        <v>9.6199999999999992</v>
      </c>
      <c r="C29" s="69">
        <v>0.44</v>
      </c>
    </row>
    <row r="30" spans="1:3">
      <c r="A30" s="68">
        <v>19</v>
      </c>
      <c r="B30" s="69">
        <v>9.8000000000000007</v>
      </c>
      <c r="C30" s="69">
        <v>0.45</v>
      </c>
    </row>
    <row r="31" spans="1:3">
      <c r="A31" s="68">
        <v>20</v>
      </c>
      <c r="B31" s="69">
        <v>9.98</v>
      </c>
      <c r="C31" s="69">
        <v>0.46</v>
      </c>
    </row>
    <row r="32" spans="1:3">
      <c r="A32" s="68">
        <v>21</v>
      </c>
      <c r="B32" s="69">
        <v>10.16</v>
      </c>
      <c r="C32" s="69">
        <v>0.47</v>
      </c>
    </row>
    <row r="33" spans="1:3">
      <c r="A33" s="68">
        <v>22</v>
      </c>
      <c r="B33" s="69">
        <v>10.34</v>
      </c>
      <c r="C33" s="69">
        <v>0.48</v>
      </c>
    </row>
    <row r="34" spans="1:3">
      <c r="A34" s="68">
        <v>23</v>
      </c>
      <c r="B34" s="69">
        <v>10.53</v>
      </c>
      <c r="C34" s="69">
        <v>0.49</v>
      </c>
    </row>
    <row r="35" spans="1:3">
      <c r="A35" s="68">
        <v>24</v>
      </c>
      <c r="B35" s="69">
        <v>10.73</v>
      </c>
      <c r="C35" s="69">
        <v>0.5</v>
      </c>
    </row>
    <row r="36" spans="1:3">
      <c r="A36" s="68">
        <v>25</v>
      </c>
      <c r="B36" s="69">
        <v>10.92</v>
      </c>
      <c r="C36" s="69">
        <v>0.51</v>
      </c>
    </row>
    <row r="37" spans="1:3">
      <c r="A37" s="68">
        <v>26</v>
      </c>
      <c r="B37" s="69">
        <v>11.12</v>
      </c>
      <c r="C37" s="69">
        <v>0.52</v>
      </c>
    </row>
    <row r="38" spans="1:3">
      <c r="A38" s="68">
        <v>27</v>
      </c>
      <c r="B38" s="69">
        <v>11.32</v>
      </c>
      <c r="C38" s="69">
        <v>0.53</v>
      </c>
    </row>
    <row r="39" spans="1:3">
      <c r="A39" s="68">
        <v>28</v>
      </c>
      <c r="B39" s="69">
        <v>11.53</v>
      </c>
      <c r="C39" s="69">
        <v>0.54</v>
      </c>
    </row>
    <row r="40" spans="1:3">
      <c r="A40" s="68">
        <v>29</v>
      </c>
      <c r="B40" s="69">
        <v>11.74</v>
      </c>
      <c r="C40" s="69">
        <v>0.55000000000000004</v>
      </c>
    </row>
    <row r="41" spans="1:3">
      <c r="A41" s="68">
        <v>30</v>
      </c>
      <c r="B41" s="69">
        <v>11.96</v>
      </c>
      <c r="C41" s="69">
        <v>0.56000000000000005</v>
      </c>
    </row>
    <row r="42" spans="1:3">
      <c r="A42" s="68">
        <v>31</v>
      </c>
      <c r="B42" s="69">
        <v>12.18</v>
      </c>
      <c r="C42" s="69">
        <v>0.56999999999999995</v>
      </c>
    </row>
    <row r="43" spans="1:3">
      <c r="A43" s="68">
        <v>32</v>
      </c>
      <c r="B43" s="69">
        <v>12.4</v>
      </c>
      <c r="C43" s="69">
        <v>0.57999999999999996</v>
      </c>
    </row>
    <row r="44" spans="1:3">
      <c r="A44" s="68">
        <v>33</v>
      </c>
      <c r="B44" s="69">
        <v>12.62</v>
      </c>
      <c r="C44" s="69">
        <v>0.59</v>
      </c>
    </row>
    <row r="45" spans="1:3">
      <c r="A45" s="68">
        <v>34</v>
      </c>
      <c r="B45" s="69">
        <v>12.86</v>
      </c>
      <c r="C45" s="69">
        <v>0.6</v>
      </c>
    </row>
    <row r="46" spans="1:3">
      <c r="A46" s="68">
        <v>35</v>
      </c>
      <c r="B46" s="69">
        <v>13.09</v>
      </c>
      <c r="C46" s="69">
        <v>0.62</v>
      </c>
    </row>
    <row r="47" spans="1:3">
      <c r="A47" s="68">
        <v>36</v>
      </c>
      <c r="B47" s="69">
        <v>13.33</v>
      </c>
      <c r="C47" s="69">
        <v>0.63</v>
      </c>
    </row>
    <row r="48" spans="1:3">
      <c r="A48" s="68">
        <v>37</v>
      </c>
      <c r="B48" s="69">
        <v>13.57</v>
      </c>
      <c r="C48" s="69">
        <v>0.64</v>
      </c>
    </row>
    <row r="49" spans="1:3">
      <c r="A49" s="68">
        <v>38</v>
      </c>
      <c r="B49" s="69">
        <v>13.82</v>
      </c>
      <c r="C49" s="69">
        <v>0.65</v>
      </c>
    </row>
    <row r="50" spans="1:3">
      <c r="A50" s="68">
        <v>39</v>
      </c>
      <c r="B50" s="69">
        <v>14.08</v>
      </c>
      <c r="C50" s="69">
        <v>0.67</v>
      </c>
    </row>
    <row r="51" spans="1:3">
      <c r="A51" s="68">
        <v>40</v>
      </c>
      <c r="B51" s="69">
        <v>14.34</v>
      </c>
      <c r="C51" s="69">
        <v>0.68</v>
      </c>
    </row>
    <row r="52" spans="1:3">
      <c r="A52" s="68">
        <v>41</v>
      </c>
      <c r="B52" s="69">
        <v>14.6</v>
      </c>
      <c r="C52" s="69">
        <v>0.69</v>
      </c>
    </row>
    <row r="53" spans="1:3">
      <c r="A53" s="68">
        <v>42</v>
      </c>
      <c r="B53" s="69">
        <v>14.87</v>
      </c>
      <c r="C53" s="69">
        <v>0.71</v>
      </c>
    </row>
    <row r="54" spans="1:3">
      <c r="A54" s="68">
        <v>43</v>
      </c>
      <c r="B54" s="69">
        <v>15.15</v>
      </c>
      <c r="C54" s="69">
        <v>0.72</v>
      </c>
    </row>
    <row r="55" spans="1:3">
      <c r="A55" s="68">
        <v>44</v>
      </c>
      <c r="B55" s="69">
        <v>15.43</v>
      </c>
      <c r="C55" s="69">
        <v>0.74</v>
      </c>
    </row>
    <row r="56" spans="1:3">
      <c r="A56" s="68">
        <v>45</v>
      </c>
      <c r="B56" s="69">
        <v>15.72</v>
      </c>
      <c r="C56" s="69">
        <v>0.75</v>
      </c>
    </row>
    <row r="57" spans="1:3">
      <c r="A57" s="68">
        <v>46</v>
      </c>
      <c r="B57" s="69">
        <v>16.02</v>
      </c>
      <c r="C57" s="69">
        <v>0.77</v>
      </c>
    </row>
    <row r="58" spans="1:3">
      <c r="A58" s="68">
        <v>47</v>
      </c>
      <c r="B58" s="69">
        <v>16.32</v>
      </c>
      <c r="C58" s="69">
        <v>0.78</v>
      </c>
    </row>
    <row r="59" spans="1:3">
      <c r="A59" s="68">
        <v>48</v>
      </c>
      <c r="B59" s="69">
        <v>16.63</v>
      </c>
      <c r="C59" s="69">
        <v>0.8</v>
      </c>
    </row>
    <row r="60" spans="1:3">
      <c r="A60" s="68">
        <v>49</v>
      </c>
      <c r="B60" s="69">
        <v>16.95</v>
      </c>
      <c r="C60" s="69">
        <v>0.81</v>
      </c>
    </row>
    <row r="61" spans="1:3">
      <c r="A61" s="68">
        <v>50</v>
      </c>
      <c r="B61" s="69">
        <v>17.27</v>
      </c>
      <c r="C61" s="69">
        <v>0.83</v>
      </c>
    </row>
    <row r="62" spans="1:3">
      <c r="A62" s="68">
        <v>51</v>
      </c>
      <c r="B62" s="69">
        <v>17.61</v>
      </c>
      <c r="C62" s="69">
        <v>0.85</v>
      </c>
    </row>
    <row r="63" spans="1:3">
      <c r="A63" s="68">
        <v>52</v>
      </c>
      <c r="B63" s="69">
        <v>17.95</v>
      </c>
      <c r="C63" s="69">
        <v>0.86</v>
      </c>
    </row>
    <row r="64" spans="1:3">
      <c r="A64" s="68">
        <v>53</v>
      </c>
      <c r="B64" s="69">
        <v>18.309999999999999</v>
      </c>
      <c r="C64" s="69">
        <v>0.88</v>
      </c>
    </row>
    <row r="65" spans="1:3">
      <c r="A65" s="68">
        <v>54</v>
      </c>
      <c r="B65" s="69">
        <v>18.670000000000002</v>
      </c>
      <c r="C65" s="69">
        <v>0.9</v>
      </c>
    </row>
    <row r="66" spans="1:3">
      <c r="A66" s="68">
        <v>55</v>
      </c>
      <c r="B66" s="69">
        <v>19.05</v>
      </c>
      <c r="C66" s="69">
        <v>0.91</v>
      </c>
    </row>
    <row r="67" spans="1:3">
      <c r="A67" s="68">
        <v>56</v>
      </c>
      <c r="B67" s="69">
        <v>19.440000000000001</v>
      </c>
      <c r="C67" s="69">
        <v>0.93</v>
      </c>
    </row>
    <row r="68" spans="1:3">
      <c r="A68" s="68">
        <v>57</v>
      </c>
      <c r="B68" s="69">
        <v>19.850000000000001</v>
      </c>
      <c r="C68" s="69">
        <v>0.95</v>
      </c>
    </row>
    <row r="69" spans="1:3">
      <c r="A69" s="68">
        <v>58</v>
      </c>
      <c r="B69" s="69">
        <v>20.260000000000002</v>
      </c>
      <c r="C69" s="69">
        <v>0.97</v>
      </c>
    </row>
    <row r="70" spans="1:3">
      <c r="A70" s="68">
        <v>59</v>
      </c>
      <c r="B70" s="69">
        <v>20.7</v>
      </c>
      <c r="C70" s="69">
        <v>0.99</v>
      </c>
    </row>
    <row r="71" spans="1:3">
      <c r="A71" s="68">
        <v>60</v>
      </c>
      <c r="B71" s="69">
        <v>20.63</v>
      </c>
      <c r="C71" s="69">
        <v>1</v>
      </c>
    </row>
    <row r="72" spans="1:3">
      <c r="A72" s="68">
        <v>61</v>
      </c>
      <c r="B72" s="69">
        <v>20.059999999999999</v>
      </c>
      <c r="C72" s="69">
        <v>1</v>
      </c>
    </row>
    <row r="73" spans="1:3">
      <c r="A73" s="68">
        <v>62</v>
      </c>
      <c r="B73" s="69">
        <v>19.48</v>
      </c>
      <c r="C73" s="69">
        <v>1</v>
      </c>
    </row>
    <row r="74" spans="1:3">
      <c r="A74" s="68">
        <v>63</v>
      </c>
      <c r="B74" s="69">
        <v>18.899999999999999</v>
      </c>
      <c r="C74" s="69">
        <v>1</v>
      </c>
    </row>
    <row r="75" spans="1:3">
      <c r="A75" s="68">
        <v>64</v>
      </c>
      <c r="B75" s="69">
        <v>18.309999999999999</v>
      </c>
      <c r="C75" s="69">
        <v>1</v>
      </c>
    </row>
    <row r="76" spans="1:3">
      <c r="A76" s="68">
        <v>65</v>
      </c>
      <c r="B76" s="69">
        <v>17.73</v>
      </c>
      <c r="C76" s="69">
        <v>1</v>
      </c>
    </row>
    <row r="77" spans="1:3">
      <c r="A77" s="68">
        <v>66</v>
      </c>
      <c r="B77" s="69">
        <v>17.14</v>
      </c>
      <c r="C77" s="69">
        <v>1</v>
      </c>
    </row>
    <row r="78" spans="1:3">
      <c r="A78" s="68">
        <v>67</v>
      </c>
      <c r="B78" s="69">
        <v>16.54</v>
      </c>
      <c r="C78" s="69">
        <v>1</v>
      </c>
    </row>
    <row r="79" spans="1:3">
      <c r="A79" s="68">
        <v>68</v>
      </c>
      <c r="B79" s="69">
        <v>15.94</v>
      </c>
      <c r="C79" s="69">
        <v>1</v>
      </c>
    </row>
    <row r="80" spans="1:3">
      <c r="A80" s="68">
        <v>69</v>
      </c>
      <c r="B80" s="69">
        <v>15.33</v>
      </c>
      <c r="C80" s="69">
        <v>1</v>
      </c>
    </row>
    <row r="81" spans="1:3">
      <c r="A81" s="68">
        <v>70</v>
      </c>
      <c r="B81" s="69">
        <v>14.72</v>
      </c>
      <c r="C81" s="69">
        <v>1</v>
      </c>
    </row>
    <row r="82" spans="1:3">
      <c r="A82" s="68">
        <v>71</v>
      </c>
      <c r="B82" s="69">
        <v>14.1</v>
      </c>
      <c r="C82" s="69">
        <v>1</v>
      </c>
    </row>
    <row r="83" spans="1:3">
      <c r="A83" s="68">
        <v>72</v>
      </c>
      <c r="B83" s="69">
        <v>13.48</v>
      </c>
      <c r="C83" s="69">
        <v>1</v>
      </c>
    </row>
    <row r="84" spans="1:3">
      <c r="A84" s="68">
        <v>73</v>
      </c>
      <c r="B84" s="69">
        <v>12.86</v>
      </c>
      <c r="C84" s="69">
        <v>1</v>
      </c>
    </row>
    <row r="85" spans="1:3">
      <c r="A85" s="68">
        <v>74</v>
      </c>
      <c r="B85" s="69">
        <v>12.25</v>
      </c>
      <c r="C85" s="69">
        <v>1</v>
      </c>
    </row>
    <row r="86" spans="1:3">
      <c r="A86" s="68">
        <v>75</v>
      </c>
      <c r="B86" s="69">
        <v>11.64</v>
      </c>
      <c r="C86" s="69">
        <v>1</v>
      </c>
    </row>
    <row r="87" spans="1:3">
      <c r="A87" s="68">
        <v>76</v>
      </c>
      <c r="B87" s="69">
        <v>11.05</v>
      </c>
      <c r="C87" s="69">
        <v>1</v>
      </c>
    </row>
    <row r="88" spans="1:3">
      <c r="A88" s="68">
        <v>77</v>
      </c>
      <c r="B88" s="69">
        <v>10.46</v>
      </c>
      <c r="C88" s="69">
        <v>1</v>
      </c>
    </row>
    <row r="89" spans="1:3">
      <c r="A89" s="68">
        <v>78</v>
      </c>
      <c r="B89" s="69">
        <v>9.89</v>
      </c>
      <c r="C89" s="69">
        <v>1</v>
      </c>
    </row>
    <row r="90" spans="1:3">
      <c r="A90" s="68">
        <v>79</v>
      </c>
      <c r="B90" s="69">
        <v>9.32</v>
      </c>
      <c r="C90" s="69">
        <v>1</v>
      </c>
    </row>
    <row r="91" spans="1:3">
      <c r="A91" s="68">
        <v>80</v>
      </c>
      <c r="B91" s="69">
        <v>8.75</v>
      </c>
      <c r="C91" s="69">
        <v>1</v>
      </c>
    </row>
    <row r="92" spans="1:3">
      <c r="A92" s="68">
        <v>81</v>
      </c>
      <c r="B92" s="69">
        <v>8.19</v>
      </c>
      <c r="C92" s="69">
        <v>1</v>
      </c>
    </row>
    <row r="93" spans="1:3">
      <c r="A93" s="68">
        <v>82</v>
      </c>
      <c r="B93" s="69">
        <v>7.63</v>
      </c>
      <c r="C93" s="69">
        <v>1</v>
      </c>
    </row>
    <row r="94" spans="1:3">
      <c r="A94" s="68">
        <v>83</v>
      </c>
      <c r="B94" s="69">
        <v>7.08</v>
      </c>
      <c r="C94" s="69">
        <v>1</v>
      </c>
    </row>
    <row r="95" spans="1:3">
      <c r="A95" s="68">
        <v>84</v>
      </c>
      <c r="B95" s="69">
        <v>6.54</v>
      </c>
      <c r="C95" s="69">
        <v>1</v>
      </c>
    </row>
    <row r="96" spans="1:3">
      <c r="A96" s="68">
        <v>85</v>
      </c>
      <c r="B96" s="69">
        <v>6.03</v>
      </c>
      <c r="C96" s="69">
        <v>1</v>
      </c>
    </row>
    <row r="97" spans="1:3">
      <c r="A97" s="68">
        <v>86</v>
      </c>
      <c r="B97" s="69">
        <v>5.55</v>
      </c>
      <c r="C97" s="69">
        <v>1</v>
      </c>
    </row>
    <row r="98" spans="1:3">
      <c r="A98" s="68">
        <v>87</v>
      </c>
      <c r="B98" s="69">
        <v>5.09</v>
      </c>
      <c r="C98" s="69">
        <v>1</v>
      </c>
    </row>
    <row r="99" spans="1:3">
      <c r="A99" s="68">
        <v>88</v>
      </c>
      <c r="B99" s="69">
        <v>4.67</v>
      </c>
      <c r="C99" s="69">
        <v>1</v>
      </c>
    </row>
    <row r="100" spans="1:3">
      <c r="A100" s="68">
        <v>89</v>
      </c>
      <c r="B100" s="69">
        <v>4.2699999999999996</v>
      </c>
      <c r="C100" s="69">
        <v>1</v>
      </c>
    </row>
    <row r="101" spans="1:3">
      <c r="A101" s="68">
        <v>90</v>
      </c>
      <c r="B101" s="69">
        <v>3.89</v>
      </c>
      <c r="C101" s="69">
        <v>1</v>
      </c>
    </row>
    <row r="102" spans="1:3">
      <c r="A102" s="68">
        <v>91</v>
      </c>
      <c r="B102" s="69">
        <v>3.54</v>
      </c>
      <c r="C102" s="69">
        <v>1</v>
      </c>
    </row>
    <row r="103" spans="1:3">
      <c r="A103" s="68">
        <v>92</v>
      </c>
      <c r="B103" s="69">
        <v>3.21</v>
      </c>
      <c r="C103" s="69">
        <v>1</v>
      </c>
    </row>
    <row r="104" spans="1:3">
      <c r="A104" s="68">
        <v>93</v>
      </c>
      <c r="B104" s="69">
        <v>2.92</v>
      </c>
      <c r="C104" s="69">
        <v>1</v>
      </c>
    </row>
    <row r="105" spans="1:3">
      <c r="A105" s="68">
        <v>94</v>
      </c>
      <c r="B105" s="69">
        <v>2.65</v>
      </c>
      <c r="C105" s="69">
        <v>1</v>
      </c>
    </row>
    <row r="106" spans="1:3">
      <c r="A106" s="68">
        <v>95</v>
      </c>
      <c r="B106" s="69">
        <v>2.41</v>
      </c>
      <c r="C106" s="69">
        <v>1</v>
      </c>
    </row>
  </sheetData>
  <sheetProtection algorithmName="SHA-512" hashValue="eagus3oxlsEFASwDOU5bzhYvgutXbm7ttnzT4dtAYd8gOai8zI6bTmHtKxqsK0+mgIbh6oP0a4u5gIeIROzvSw==" saltValue="z58Jq2hMKAtRCedhTQBHIQ==" spinCount="100000" sheet="1" objects="1" scenarios="1"/>
  <conditionalFormatting sqref="A6:A21">
    <cfRule type="expression" dxfId="877" priority="15" stopIfTrue="1">
      <formula>MOD(ROW(),2)=0</formula>
    </cfRule>
    <cfRule type="expression" dxfId="876" priority="16" stopIfTrue="1">
      <formula>MOD(ROW(),2)&lt;&gt;0</formula>
    </cfRule>
  </conditionalFormatting>
  <conditionalFormatting sqref="B6:C17 B20:C21 C18:C19">
    <cfRule type="expression" dxfId="875" priority="17" stopIfTrue="1">
      <formula>MOD(ROW(),2)=0</formula>
    </cfRule>
    <cfRule type="expression" dxfId="874" priority="18" stopIfTrue="1">
      <formula>MOD(ROW(),2)&lt;&gt;0</formula>
    </cfRule>
  </conditionalFormatting>
  <conditionalFormatting sqref="A26:A106">
    <cfRule type="expression" dxfId="873" priority="3" stopIfTrue="1">
      <formula>MOD(ROW(),2)=0</formula>
    </cfRule>
    <cfRule type="expression" dxfId="872" priority="4" stopIfTrue="1">
      <formula>MOD(ROW(),2)&lt;&gt;0</formula>
    </cfRule>
  </conditionalFormatting>
  <conditionalFormatting sqref="B26:C106">
    <cfRule type="expression" dxfId="871" priority="5" stopIfTrue="1">
      <formula>MOD(ROW(),2)=0</formula>
    </cfRule>
    <cfRule type="expression" dxfId="870" priority="6" stopIfTrue="1">
      <formula>MOD(ROW(),2)&lt;&gt;0</formula>
    </cfRule>
  </conditionalFormatting>
  <conditionalFormatting sqref="B18:B19">
    <cfRule type="expression" dxfId="869" priority="1" stopIfTrue="1">
      <formula>MOD(ROW(),2)=0</formula>
    </cfRule>
    <cfRule type="expression" dxfId="868" priority="2" stopIfTrue="1">
      <formula>MOD(ROW(),2)&lt;&gt;0</formula>
    </cfRule>
  </conditionalFormatting>
  <pageMargins left="0.7" right="0.7" top="0.75" bottom="0.75" header="0.3" footer="0.3"/>
  <tableParts count="1">
    <tablePart r:id="rId1"/>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D7ECD-2662-4DFE-A6E8-D89289339237}">
  <sheetPr codeName="Sheet51"/>
  <dimension ref="A1:B106"/>
  <sheetViews>
    <sheetView showGridLines="0" workbookViewId="0">
      <selection activeCell="A6" sqref="A6"/>
    </sheetView>
  </sheetViews>
  <sheetFormatPr defaultColWidth="8.7109375" defaultRowHeight="12.6"/>
  <cols>
    <col min="1" max="1" width="31.5703125" style="67" customWidth="1"/>
    <col min="2" max="2" width="40.5703125" style="67" customWidth="1"/>
    <col min="3" max="16384" width="8.7109375" style="67"/>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Pension Credit - x-315</v>
      </c>
    </row>
    <row r="4" spans="1:2" customFormat="1"/>
    <row r="5" spans="1:2" customFormat="1"/>
    <row r="6" spans="1:2" customFormat="1">
      <c r="A6" s="61" t="s">
        <v>552</v>
      </c>
      <c r="B6" s="62" t="s">
        <v>553</v>
      </c>
    </row>
    <row r="7" spans="1:2" customFormat="1">
      <c r="A7" s="61" t="s">
        <v>554</v>
      </c>
      <c r="B7" s="62" t="s">
        <v>162</v>
      </c>
    </row>
    <row r="8" spans="1:2" customFormat="1">
      <c r="A8" s="61" t="s">
        <v>149</v>
      </c>
      <c r="B8" s="62" t="s">
        <v>171</v>
      </c>
    </row>
    <row r="9" spans="1:2" customFormat="1">
      <c r="A9" s="61" t="s">
        <v>150</v>
      </c>
      <c r="B9" s="62" t="s">
        <v>279</v>
      </c>
    </row>
    <row r="10" spans="1:2" customFormat="1" ht="37.5">
      <c r="A10" s="61" t="s">
        <v>6</v>
      </c>
      <c r="B10" s="62" t="s">
        <v>304</v>
      </c>
    </row>
    <row r="11" spans="1:2" customFormat="1">
      <c r="A11" s="61" t="s">
        <v>151</v>
      </c>
      <c r="B11" s="62" t="s">
        <v>174</v>
      </c>
    </row>
    <row r="12" spans="1:2" customFormat="1" ht="24.95">
      <c r="A12" s="61" t="s">
        <v>152</v>
      </c>
      <c r="B12" s="62" t="s">
        <v>175</v>
      </c>
    </row>
    <row r="13" spans="1:2" customFormat="1">
      <c r="A13" s="61" t="s">
        <v>555</v>
      </c>
      <c r="B13" s="62" t="s">
        <v>176</v>
      </c>
    </row>
    <row r="14" spans="1:2" customFormat="1">
      <c r="A14" s="61" t="s">
        <v>154</v>
      </c>
      <c r="B14" s="62">
        <v>315</v>
      </c>
    </row>
    <row r="15" spans="1:2" customFormat="1">
      <c r="A15" s="61" t="s">
        <v>556</v>
      </c>
      <c r="B15" s="62" t="s">
        <v>305</v>
      </c>
    </row>
    <row r="16" spans="1:2" customFormat="1">
      <c r="A16" s="61" t="s">
        <v>156</v>
      </c>
      <c r="B16" s="62" t="s">
        <v>306</v>
      </c>
    </row>
    <row r="17" spans="1:2" customFormat="1">
      <c r="A17" s="63" t="s">
        <v>557</v>
      </c>
      <c r="B17" s="62"/>
    </row>
    <row r="18" spans="1:2" customFormat="1">
      <c r="A18" s="61" t="s">
        <v>158</v>
      </c>
      <c r="B18" s="64">
        <v>46171</v>
      </c>
    </row>
    <row r="19" spans="1:2" customFormat="1">
      <c r="A19" s="61" t="s">
        <v>159</v>
      </c>
      <c r="B19" s="64">
        <v>46161</v>
      </c>
    </row>
    <row r="20" spans="1:2" customFormat="1">
      <c r="A20" s="61" t="s">
        <v>160</v>
      </c>
      <c r="B20" s="62" t="s">
        <v>170</v>
      </c>
    </row>
    <row r="21" spans="1:2" customFormat="1">
      <c r="A21" s="61" t="s">
        <v>558</v>
      </c>
      <c r="B21" s="62" t="s">
        <v>82</v>
      </c>
    </row>
    <row r="22" spans="1:2" customFormat="1"/>
    <row r="23" spans="1:2" customFormat="1">
      <c r="A23" s="23" t="str">
        <f>HYPERLINK("#'Factor List'!A1", "Back to Factor List")</f>
        <v>Back to Factor List</v>
      </c>
      <c r="B23" s="23" t="str">
        <f>HYPERLINK("#'Assumptions'!A1", "Assumptions")</f>
        <v>Assumptions</v>
      </c>
    </row>
    <row r="24" spans="1:2" customFormat="1"/>
    <row r="26" spans="1:2" ht="12.95">
      <c r="A26" s="66" t="s">
        <v>559</v>
      </c>
      <c r="B26" s="66" t="s">
        <v>563</v>
      </c>
    </row>
    <row r="27" spans="1:2">
      <c r="A27" s="68">
        <v>16</v>
      </c>
      <c r="B27" s="69">
        <v>7.36</v>
      </c>
    </row>
    <row r="28" spans="1:2">
      <c r="A28" s="68">
        <v>17</v>
      </c>
      <c r="B28" s="69">
        <v>7.49</v>
      </c>
    </row>
    <row r="29" spans="1:2">
      <c r="A29" s="68">
        <v>18</v>
      </c>
      <c r="B29" s="69">
        <v>7.62</v>
      </c>
    </row>
    <row r="30" spans="1:2">
      <c r="A30" s="68">
        <v>19</v>
      </c>
      <c r="B30" s="69">
        <v>7.75</v>
      </c>
    </row>
    <row r="31" spans="1:2">
      <c r="A31" s="68">
        <v>20</v>
      </c>
      <c r="B31" s="69">
        <v>7.89</v>
      </c>
    </row>
    <row r="32" spans="1:2">
      <c r="A32" s="68">
        <v>21</v>
      </c>
      <c r="B32" s="69">
        <v>8.0299999999999994</v>
      </c>
    </row>
    <row r="33" spans="1:2">
      <c r="A33" s="68">
        <v>22</v>
      </c>
      <c r="B33" s="69">
        <v>8.18</v>
      </c>
    </row>
    <row r="34" spans="1:2">
      <c r="A34" s="68">
        <v>23</v>
      </c>
      <c r="B34" s="69">
        <v>8.32</v>
      </c>
    </row>
    <row r="35" spans="1:2">
      <c r="A35" s="68">
        <v>24</v>
      </c>
      <c r="B35" s="69">
        <v>8.4700000000000006</v>
      </c>
    </row>
    <row r="36" spans="1:2">
      <c r="A36" s="68">
        <v>25</v>
      </c>
      <c r="B36" s="69">
        <v>8.6199999999999992</v>
      </c>
    </row>
    <row r="37" spans="1:2">
      <c r="A37" s="68">
        <v>26</v>
      </c>
      <c r="B37" s="69">
        <v>8.77</v>
      </c>
    </row>
    <row r="38" spans="1:2">
      <c r="A38" s="68">
        <v>27</v>
      </c>
      <c r="B38" s="69">
        <v>8.93</v>
      </c>
    </row>
    <row r="39" spans="1:2">
      <c r="A39" s="68">
        <v>28</v>
      </c>
      <c r="B39" s="69">
        <v>9.09</v>
      </c>
    </row>
    <row r="40" spans="1:2">
      <c r="A40" s="68">
        <v>29</v>
      </c>
      <c r="B40" s="69">
        <v>9.25</v>
      </c>
    </row>
    <row r="41" spans="1:2">
      <c r="A41" s="68">
        <v>30</v>
      </c>
      <c r="B41" s="69">
        <v>9.42</v>
      </c>
    </row>
    <row r="42" spans="1:2">
      <c r="A42" s="68">
        <v>31</v>
      </c>
      <c r="B42" s="69">
        <v>9.58</v>
      </c>
    </row>
    <row r="43" spans="1:2">
      <c r="A43" s="68">
        <v>32</v>
      </c>
      <c r="B43" s="69">
        <v>9.75</v>
      </c>
    </row>
    <row r="44" spans="1:2">
      <c r="A44" s="68">
        <v>33</v>
      </c>
      <c r="B44" s="69">
        <v>9.93</v>
      </c>
    </row>
    <row r="45" spans="1:2">
      <c r="A45" s="68">
        <v>34</v>
      </c>
      <c r="B45" s="69">
        <v>10.1</v>
      </c>
    </row>
    <row r="46" spans="1:2">
      <c r="A46" s="68">
        <v>35</v>
      </c>
      <c r="B46" s="69">
        <v>10.28</v>
      </c>
    </row>
    <row r="47" spans="1:2">
      <c r="A47" s="68">
        <v>36</v>
      </c>
      <c r="B47" s="69">
        <v>10.47</v>
      </c>
    </row>
    <row r="48" spans="1:2">
      <c r="A48" s="68">
        <v>37</v>
      </c>
      <c r="B48" s="69">
        <v>10.65</v>
      </c>
    </row>
    <row r="49" spans="1:2">
      <c r="A49" s="68">
        <v>38</v>
      </c>
      <c r="B49" s="69">
        <v>10.84</v>
      </c>
    </row>
    <row r="50" spans="1:2">
      <c r="A50" s="68">
        <v>39</v>
      </c>
      <c r="B50" s="69">
        <v>11.04</v>
      </c>
    </row>
    <row r="51" spans="1:2">
      <c r="A51" s="68">
        <v>40</v>
      </c>
      <c r="B51" s="69">
        <v>11.24</v>
      </c>
    </row>
    <row r="52" spans="1:2">
      <c r="A52" s="68">
        <v>41</v>
      </c>
      <c r="B52" s="69">
        <v>11.44</v>
      </c>
    </row>
    <row r="53" spans="1:2">
      <c r="A53" s="68">
        <v>42</v>
      </c>
      <c r="B53" s="69">
        <v>11.64</v>
      </c>
    </row>
    <row r="54" spans="1:2">
      <c r="A54" s="68">
        <v>43</v>
      </c>
      <c r="B54" s="69">
        <v>11.85</v>
      </c>
    </row>
    <row r="55" spans="1:2">
      <c r="A55" s="68">
        <v>44</v>
      </c>
      <c r="B55" s="69">
        <v>12.07</v>
      </c>
    </row>
    <row r="56" spans="1:2">
      <c r="A56" s="68">
        <v>45</v>
      </c>
      <c r="B56" s="69">
        <v>12.29</v>
      </c>
    </row>
    <row r="57" spans="1:2">
      <c r="A57" s="68">
        <v>46</v>
      </c>
      <c r="B57" s="69">
        <v>12.51</v>
      </c>
    </row>
    <row r="58" spans="1:2">
      <c r="A58" s="68">
        <v>47</v>
      </c>
      <c r="B58" s="69">
        <v>12.74</v>
      </c>
    </row>
    <row r="59" spans="1:2">
      <c r="A59" s="68">
        <v>48</v>
      </c>
      <c r="B59" s="69">
        <v>12.98</v>
      </c>
    </row>
    <row r="60" spans="1:2">
      <c r="A60" s="68">
        <v>49</v>
      </c>
      <c r="B60" s="69">
        <v>13.22</v>
      </c>
    </row>
    <row r="61" spans="1:2">
      <c r="A61" s="68">
        <v>50</v>
      </c>
      <c r="B61" s="69">
        <v>13.47</v>
      </c>
    </row>
    <row r="62" spans="1:2">
      <c r="A62" s="68">
        <v>51</v>
      </c>
      <c r="B62" s="69">
        <v>13.72</v>
      </c>
    </row>
    <row r="63" spans="1:2">
      <c r="A63" s="68">
        <v>52</v>
      </c>
      <c r="B63" s="69">
        <v>13.98</v>
      </c>
    </row>
    <row r="64" spans="1:2">
      <c r="A64" s="68">
        <v>53</v>
      </c>
      <c r="B64" s="69">
        <v>14.25</v>
      </c>
    </row>
    <row r="65" spans="1:2">
      <c r="A65" s="68">
        <v>54</v>
      </c>
      <c r="B65" s="69">
        <v>14.52</v>
      </c>
    </row>
    <row r="66" spans="1:2">
      <c r="A66" s="68">
        <v>55</v>
      </c>
      <c r="B66" s="69">
        <v>14.81</v>
      </c>
    </row>
    <row r="67" spans="1:2">
      <c r="A67" s="68">
        <v>56</v>
      </c>
      <c r="B67" s="69">
        <v>15.11</v>
      </c>
    </row>
    <row r="68" spans="1:2">
      <c r="A68" s="68">
        <v>57</v>
      </c>
      <c r="B68" s="69">
        <v>15.41</v>
      </c>
    </row>
    <row r="69" spans="1:2">
      <c r="A69" s="68">
        <v>58</v>
      </c>
      <c r="B69" s="69">
        <v>15.73</v>
      </c>
    </row>
    <row r="70" spans="1:2">
      <c r="A70" s="68">
        <v>59</v>
      </c>
      <c r="B70" s="69">
        <v>16.05</v>
      </c>
    </row>
    <row r="71" spans="1:2">
      <c r="A71" s="68">
        <v>60</v>
      </c>
      <c r="B71" s="69">
        <v>16.39</v>
      </c>
    </row>
    <row r="72" spans="1:2">
      <c r="A72" s="68">
        <v>61</v>
      </c>
      <c r="B72" s="69">
        <v>16.75</v>
      </c>
    </row>
    <row r="73" spans="1:2">
      <c r="A73" s="68">
        <v>62</v>
      </c>
      <c r="B73" s="69">
        <v>17.11</v>
      </c>
    </row>
    <row r="74" spans="1:2">
      <c r="A74" s="68">
        <v>63</v>
      </c>
      <c r="B74" s="69">
        <v>17.489999999999998</v>
      </c>
    </row>
    <row r="75" spans="1:2">
      <c r="A75" s="68">
        <v>64</v>
      </c>
      <c r="B75" s="69">
        <v>17.89</v>
      </c>
    </row>
    <row r="76" spans="1:2">
      <c r="A76" s="68">
        <v>65</v>
      </c>
      <c r="B76" s="69">
        <v>17.79</v>
      </c>
    </row>
    <row r="77" spans="1:2">
      <c r="A77" s="68">
        <v>66</v>
      </c>
      <c r="B77" s="69">
        <v>17.18</v>
      </c>
    </row>
    <row r="78" spans="1:2">
      <c r="A78" s="68">
        <v>67</v>
      </c>
      <c r="B78" s="69">
        <v>16.559999999999999</v>
      </c>
    </row>
    <row r="79" spans="1:2">
      <c r="A79" s="68">
        <v>68</v>
      </c>
      <c r="B79" s="69">
        <v>15.95</v>
      </c>
    </row>
    <row r="80" spans="1:2">
      <c r="A80" s="68">
        <v>69</v>
      </c>
      <c r="B80" s="69">
        <v>15.33</v>
      </c>
    </row>
    <row r="81" spans="1:2">
      <c r="A81" s="68">
        <v>70</v>
      </c>
      <c r="B81" s="69">
        <v>14.72</v>
      </c>
    </row>
    <row r="82" spans="1:2">
      <c r="A82" s="68">
        <v>71</v>
      </c>
      <c r="B82" s="69">
        <v>14.1</v>
      </c>
    </row>
    <row r="83" spans="1:2">
      <c r="A83" s="68">
        <v>72</v>
      </c>
      <c r="B83" s="69">
        <v>13.48</v>
      </c>
    </row>
    <row r="84" spans="1:2">
      <c r="A84" s="68">
        <v>73</v>
      </c>
      <c r="B84" s="69">
        <v>12.86</v>
      </c>
    </row>
    <row r="85" spans="1:2">
      <c r="A85" s="68">
        <v>74</v>
      </c>
      <c r="B85" s="69">
        <v>12.25</v>
      </c>
    </row>
    <row r="86" spans="1:2">
      <c r="A86" s="68">
        <v>75</v>
      </c>
      <c r="B86" s="69">
        <v>11.64</v>
      </c>
    </row>
    <row r="87" spans="1:2">
      <c r="A87" s="68">
        <v>76</v>
      </c>
      <c r="B87" s="69">
        <v>11.05</v>
      </c>
    </row>
    <row r="88" spans="1:2">
      <c r="A88" s="68">
        <v>77</v>
      </c>
      <c r="B88" s="69">
        <v>10.46</v>
      </c>
    </row>
    <row r="89" spans="1:2">
      <c r="A89" s="68">
        <v>78</v>
      </c>
      <c r="B89" s="69">
        <v>9.89</v>
      </c>
    </row>
    <row r="90" spans="1:2">
      <c r="A90" s="68">
        <v>79</v>
      </c>
      <c r="B90" s="69">
        <v>9.32</v>
      </c>
    </row>
    <row r="91" spans="1:2">
      <c r="A91" s="68">
        <v>80</v>
      </c>
      <c r="B91" s="69">
        <v>8.75</v>
      </c>
    </row>
    <row r="92" spans="1:2">
      <c r="A92" s="68">
        <v>81</v>
      </c>
      <c r="B92" s="69">
        <v>8.19</v>
      </c>
    </row>
    <row r="93" spans="1:2">
      <c r="A93" s="68">
        <v>82</v>
      </c>
      <c r="B93" s="69">
        <v>7.63</v>
      </c>
    </row>
    <row r="94" spans="1:2">
      <c r="A94" s="68">
        <v>83</v>
      </c>
      <c r="B94" s="69">
        <v>7.08</v>
      </c>
    </row>
    <row r="95" spans="1:2">
      <c r="A95" s="68">
        <v>84</v>
      </c>
      <c r="B95" s="69">
        <v>6.54</v>
      </c>
    </row>
    <row r="96" spans="1:2">
      <c r="A96" s="68">
        <v>85</v>
      </c>
      <c r="B96" s="69">
        <v>6.03</v>
      </c>
    </row>
    <row r="97" spans="1:2">
      <c r="A97" s="68">
        <v>86</v>
      </c>
      <c r="B97" s="69">
        <v>5.55</v>
      </c>
    </row>
    <row r="98" spans="1:2">
      <c r="A98" s="68">
        <v>87</v>
      </c>
      <c r="B98" s="69">
        <v>5.09</v>
      </c>
    </row>
    <row r="99" spans="1:2">
      <c r="A99" s="68">
        <v>88</v>
      </c>
      <c r="B99" s="69">
        <v>4.67</v>
      </c>
    </row>
    <row r="100" spans="1:2">
      <c r="A100" s="68">
        <v>89</v>
      </c>
      <c r="B100" s="69">
        <v>4.2699999999999996</v>
      </c>
    </row>
    <row r="101" spans="1:2">
      <c r="A101" s="68">
        <v>90</v>
      </c>
      <c r="B101" s="69">
        <v>3.89</v>
      </c>
    </row>
    <row r="102" spans="1:2">
      <c r="A102" s="68">
        <v>91</v>
      </c>
      <c r="B102" s="69">
        <v>3.54</v>
      </c>
    </row>
    <row r="103" spans="1:2">
      <c r="A103" s="68">
        <v>92</v>
      </c>
      <c r="B103" s="69">
        <v>3.21</v>
      </c>
    </row>
    <row r="104" spans="1:2">
      <c r="A104" s="68">
        <v>93</v>
      </c>
      <c r="B104" s="69">
        <v>2.92</v>
      </c>
    </row>
    <row r="105" spans="1:2">
      <c r="A105" s="68">
        <v>94</v>
      </c>
      <c r="B105" s="69">
        <v>2.65</v>
      </c>
    </row>
    <row r="106" spans="1:2">
      <c r="A106" s="68">
        <v>95</v>
      </c>
      <c r="B106" s="69">
        <v>2.41</v>
      </c>
    </row>
  </sheetData>
  <sheetProtection algorithmName="SHA-512" hashValue="GD0SU8+kr74UzRp6UyX8UGfbGTn2kESPOZ0VOrWmRCkClVhTtjxxkVpRuuv72XcNaVsy74essEgZ3IqnF5pU3g==" saltValue="eh4M+v4d4264tJ/jF7ZahA==" spinCount="100000" sheet="1" objects="1" scenarios="1"/>
  <conditionalFormatting sqref="A6:A21">
    <cfRule type="expression" dxfId="863" priority="15" stopIfTrue="1">
      <formula>MOD(ROW(),2)=0</formula>
    </cfRule>
    <cfRule type="expression" dxfId="862" priority="16" stopIfTrue="1">
      <formula>MOD(ROW(),2)&lt;&gt;0</formula>
    </cfRule>
  </conditionalFormatting>
  <conditionalFormatting sqref="B6:B17 B20:B21">
    <cfRule type="expression" dxfId="861" priority="17" stopIfTrue="1">
      <formula>MOD(ROW(),2)=0</formula>
    </cfRule>
    <cfRule type="expression" dxfId="860" priority="18" stopIfTrue="1">
      <formula>MOD(ROW(),2)&lt;&gt;0</formula>
    </cfRule>
  </conditionalFormatting>
  <conditionalFormatting sqref="A26:A106">
    <cfRule type="expression" dxfId="859" priority="3" stopIfTrue="1">
      <formula>MOD(ROW(),2)=0</formula>
    </cfRule>
    <cfRule type="expression" dxfId="858" priority="4" stopIfTrue="1">
      <formula>MOD(ROW(),2)&lt;&gt;0</formula>
    </cfRule>
  </conditionalFormatting>
  <conditionalFormatting sqref="B26:B106">
    <cfRule type="expression" dxfId="857" priority="5" stopIfTrue="1">
      <formula>MOD(ROW(),2)=0</formula>
    </cfRule>
    <cfRule type="expression" dxfId="856" priority="6" stopIfTrue="1">
      <formula>MOD(ROW(),2)&lt;&gt;0</formula>
    </cfRule>
  </conditionalFormatting>
  <conditionalFormatting sqref="B18:B19">
    <cfRule type="expression" dxfId="855" priority="1" stopIfTrue="1">
      <formula>MOD(ROW(),2)=0</formula>
    </cfRule>
    <cfRule type="expression" dxfId="854" priority="2" stopIfTrue="1">
      <formula>MOD(ROW(),2)&lt;&gt;0</formula>
    </cfRule>
  </conditionalFormatting>
  <pageMargins left="0.7" right="0.7" top="0.75" bottom="0.75" header="0.3" footer="0.3"/>
  <tableParts count="1">
    <tablePart r:id="rId1"/>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55437-8763-4A50-9B4C-C7B774BCE7FD}">
  <sheetPr codeName="Sheet52"/>
  <dimension ref="A1:B106"/>
  <sheetViews>
    <sheetView showGridLines="0" workbookViewId="0">
      <selection activeCell="A6" sqref="A6"/>
    </sheetView>
  </sheetViews>
  <sheetFormatPr defaultColWidth="8.7109375" defaultRowHeight="12.6"/>
  <cols>
    <col min="1" max="1" width="31.5703125" style="67" customWidth="1"/>
    <col min="2" max="2" width="40.5703125" style="67" customWidth="1"/>
    <col min="3" max="16384" width="8.7109375" style="67"/>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Pension Credit - x-316</v>
      </c>
    </row>
    <row r="4" spans="1:2" customFormat="1"/>
    <row r="5" spans="1:2" customFormat="1"/>
    <row r="6" spans="1:2" customFormat="1">
      <c r="A6" s="61" t="s">
        <v>552</v>
      </c>
      <c r="B6" s="62" t="s">
        <v>553</v>
      </c>
    </row>
    <row r="7" spans="1:2" customFormat="1">
      <c r="A7" s="61" t="s">
        <v>554</v>
      </c>
      <c r="B7" s="62" t="s">
        <v>162</v>
      </c>
    </row>
    <row r="8" spans="1:2" customFormat="1">
      <c r="A8" s="61" t="s">
        <v>149</v>
      </c>
      <c r="B8" s="62" t="s">
        <v>171</v>
      </c>
    </row>
    <row r="9" spans="1:2" customFormat="1">
      <c r="A9" s="61" t="s">
        <v>150</v>
      </c>
      <c r="B9" s="62" t="s">
        <v>279</v>
      </c>
    </row>
    <row r="10" spans="1:2" customFormat="1" ht="37.5">
      <c r="A10" s="61" t="s">
        <v>6</v>
      </c>
      <c r="B10" s="62" t="s">
        <v>307</v>
      </c>
    </row>
    <row r="11" spans="1:2" customFormat="1">
      <c r="A11" s="61" t="s">
        <v>151</v>
      </c>
      <c r="B11" s="62" t="s">
        <v>180</v>
      </c>
    </row>
    <row r="12" spans="1:2" customFormat="1" ht="24.95">
      <c r="A12" s="61" t="s">
        <v>152</v>
      </c>
      <c r="B12" s="62" t="s">
        <v>175</v>
      </c>
    </row>
    <row r="13" spans="1:2" customFormat="1">
      <c r="A13" s="61" t="s">
        <v>555</v>
      </c>
      <c r="B13" s="62" t="s">
        <v>176</v>
      </c>
    </row>
    <row r="14" spans="1:2" customFormat="1">
      <c r="A14" s="61" t="s">
        <v>154</v>
      </c>
      <c r="B14" s="62">
        <v>316</v>
      </c>
    </row>
    <row r="15" spans="1:2" customFormat="1">
      <c r="A15" s="61" t="s">
        <v>556</v>
      </c>
      <c r="B15" s="62" t="s">
        <v>308</v>
      </c>
    </row>
    <row r="16" spans="1:2" customFormat="1">
      <c r="A16" s="61" t="s">
        <v>156</v>
      </c>
      <c r="B16" s="62" t="s">
        <v>309</v>
      </c>
    </row>
    <row r="17" spans="1:2" customFormat="1">
      <c r="A17" s="63" t="s">
        <v>557</v>
      </c>
      <c r="B17" s="62"/>
    </row>
    <row r="18" spans="1:2" customFormat="1">
      <c r="A18" s="61" t="s">
        <v>158</v>
      </c>
      <c r="B18" s="64">
        <v>46171</v>
      </c>
    </row>
    <row r="19" spans="1:2" customFormat="1">
      <c r="A19" s="61" t="s">
        <v>159</v>
      </c>
      <c r="B19" s="64">
        <v>46161</v>
      </c>
    </row>
    <row r="20" spans="1:2" customFormat="1">
      <c r="A20" s="61" t="s">
        <v>160</v>
      </c>
      <c r="B20" s="62" t="s">
        <v>170</v>
      </c>
    </row>
    <row r="21" spans="1:2" customFormat="1">
      <c r="A21" s="61" t="s">
        <v>558</v>
      </c>
      <c r="B21" s="62" t="s">
        <v>82</v>
      </c>
    </row>
    <row r="22" spans="1:2" customFormat="1"/>
    <row r="23" spans="1:2" customFormat="1">
      <c r="A23" s="23" t="str">
        <f>HYPERLINK("#'Factor List'!A1", "Back to Factor List")</f>
        <v>Back to Factor List</v>
      </c>
      <c r="B23" s="23" t="str">
        <f>HYPERLINK("#'Assumptions'!A1", "Assumptions")</f>
        <v>Assumptions</v>
      </c>
    </row>
    <row r="24" spans="1:2" customFormat="1"/>
    <row r="26" spans="1:2" ht="12.95">
      <c r="A26" s="66" t="s">
        <v>559</v>
      </c>
      <c r="B26" s="66" t="s">
        <v>563</v>
      </c>
    </row>
    <row r="27" spans="1:2">
      <c r="A27" s="68">
        <v>16</v>
      </c>
      <c r="B27" s="69">
        <v>7.36</v>
      </c>
    </row>
    <row r="28" spans="1:2">
      <c r="A28" s="68">
        <v>17</v>
      </c>
      <c r="B28" s="69">
        <v>7.49</v>
      </c>
    </row>
    <row r="29" spans="1:2">
      <c r="A29" s="68">
        <v>18</v>
      </c>
      <c r="B29" s="69">
        <v>7.62</v>
      </c>
    </row>
    <row r="30" spans="1:2">
      <c r="A30" s="68">
        <v>19</v>
      </c>
      <c r="B30" s="69">
        <v>7.75</v>
      </c>
    </row>
    <row r="31" spans="1:2">
      <c r="A31" s="68">
        <v>20</v>
      </c>
      <c r="B31" s="69">
        <v>7.89</v>
      </c>
    </row>
    <row r="32" spans="1:2">
      <c r="A32" s="68">
        <v>21</v>
      </c>
      <c r="B32" s="69">
        <v>8.0299999999999994</v>
      </c>
    </row>
    <row r="33" spans="1:2">
      <c r="A33" s="68">
        <v>22</v>
      </c>
      <c r="B33" s="69">
        <v>8.18</v>
      </c>
    </row>
    <row r="34" spans="1:2">
      <c r="A34" s="68">
        <v>23</v>
      </c>
      <c r="B34" s="69">
        <v>8.32</v>
      </c>
    </row>
    <row r="35" spans="1:2">
      <c r="A35" s="68">
        <v>24</v>
      </c>
      <c r="B35" s="69">
        <v>8.4700000000000006</v>
      </c>
    </row>
    <row r="36" spans="1:2">
      <c r="A36" s="68">
        <v>25</v>
      </c>
      <c r="B36" s="69">
        <v>8.6199999999999992</v>
      </c>
    </row>
    <row r="37" spans="1:2">
      <c r="A37" s="68">
        <v>26</v>
      </c>
      <c r="B37" s="69">
        <v>8.77</v>
      </c>
    </row>
    <row r="38" spans="1:2">
      <c r="A38" s="68">
        <v>27</v>
      </c>
      <c r="B38" s="69">
        <v>8.93</v>
      </c>
    </row>
    <row r="39" spans="1:2">
      <c r="A39" s="68">
        <v>28</v>
      </c>
      <c r="B39" s="69">
        <v>9.09</v>
      </c>
    </row>
    <row r="40" spans="1:2">
      <c r="A40" s="68">
        <v>29</v>
      </c>
      <c r="B40" s="69">
        <v>9.25</v>
      </c>
    </row>
    <row r="41" spans="1:2">
      <c r="A41" s="68">
        <v>30</v>
      </c>
      <c r="B41" s="69">
        <v>9.42</v>
      </c>
    </row>
    <row r="42" spans="1:2">
      <c r="A42" s="68">
        <v>31</v>
      </c>
      <c r="B42" s="69">
        <v>9.58</v>
      </c>
    </row>
    <row r="43" spans="1:2">
      <c r="A43" s="68">
        <v>32</v>
      </c>
      <c r="B43" s="69">
        <v>9.75</v>
      </c>
    </row>
    <row r="44" spans="1:2">
      <c r="A44" s="68">
        <v>33</v>
      </c>
      <c r="B44" s="69">
        <v>9.93</v>
      </c>
    </row>
    <row r="45" spans="1:2">
      <c r="A45" s="68">
        <v>34</v>
      </c>
      <c r="B45" s="69">
        <v>10.1</v>
      </c>
    </row>
    <row r="46" spans="1:2">
      <c r="A46" s="68">
        <v>35</v>
      </c>
      <c r="B46" s="69">
        <v>10.28</v>
      </c>
    </row>
    <row r="47" spans="1:2">
      <c r="A47" s="68">
        <v>36</v>
      </c>
      <c r="B47" s="69">
        <v>10.47</v>
      </c>
    </row>
    <row r="48" spans="1:2">
      <c r="A48" s="68">
        <v>37</v>
      </c>
      <c r="B48" s="69">
        <v>10.65</v>
      </c>
    </row>
    <row r="49" spans="1:2">
      <c r="A49" s="68">
        <v>38</v>
      </c>
      <c r="B49" s="69">
        <v>10.84</v>
      </c>
    </row>
    <row r="50" spans="1:2">
      <c r="A50" s="68">
        <v>39</v>
      </c>
      <c r="B50" s="69">
        <v>11.04</v>
      </c>
    </row>
    <row r="51" spans="1:2">
      <c r="A51" s="68">
        <v>40</v>
      </c>
      <c r="B51" s="69">
        <v>11.24</v>
      </c>
    </row>
    <row r="52" spans="1:2">
      <c r="A52" s="68">
        <v>41</v>
      </c>
      <c r="B52" s="69">
        <v>11.44</v>
      </c>
    </row>
    <row r="53" spans="1:2">
      <c r="A53" s="68">
        <v>42</v>
      </c>
      <c r="B53" s="69">
        <v>11.64</v>
      </c>
    </row>
    <row r="54" spans="1:2">
      <c r="A54" s="68">
        <v>43</v>
      </c>
      <c r="B54" s="69">
        <v>11.85</v>
      </c>
    </row>
    <row r="55" spans="1:2">
      <c r="A55" s="68">
        <v>44</v>
      </c>
      <c r="B55" s="69">
        <v>12.07</v>
      </c>
    </row>
    <row r="56" spans="1:2">
      <c r="A56" s="68">
        <v>45</v>
      </c>
      <c r="B56" s="69">
        <v>12.29</v>
      </c>
    </row>
    <row r="57" spans="1:2">
      <c r="A57" s="68">
        <v>46</v>
      </c>
      <c r="B57" s="69">
        <v>12.51</v>
      </c>
    </row>
    <row r="58" spans="1:2">
      <c r="A58" s="68">
        <v>47</v>
      </c>
      <c r="B58" s="69">
        <v>12.74</v>
      </c>
    </row>
    <row r="59" spans="1:2">
      <c r="A59" s="68">
        <v>48</v>
      </c>
      <c r="B59" s="69">
        <v>12.98</v>
      </c>
    </row>
    <row r="60" spans="1:2">
      <c r="A60" s="68">
        <v>49</v>
      </c>
      <c r="B60" s="69">
        <v>13.22</v>
      </c>
    </row>
    <row r="61" spans="1:2">
      <c r="A61" s="68">
        <v>50</v>
      </c>
      <c r="B61" s="69">
        <v>13.47</v>
      </c>
    </row>
    <row r="62" spans="1:2">
      <c r="A62" s="68">
        <v>51</v>
      </c>
      <c r="B62" s="69">
        <v>13.72</v>
      </c>
    </row>
    <row r="63" spans="1:2">
      <c r="A63" s="68">
        <v>52</v>
      </c>
      <c r="B63" s="69">
        <v>13.98</v>
      </c>
    </row>
    <row r="64" spans="1:2">
      <c r="A64" s="68">
        <v>53</v>
      </c>
      <c r="B64" s="69">
        <v>14.25</v>
      </c>
    </row>
    <row r="65" spans="1:2">
      <c r="A65" s="68">
        <v>54</v>
      </c>
      <c r="B65" s="69">
        <v>14.52</v>
      </c>
    </row>
    <row r="66" spans="1:2">
      <c r="A66" s="68">
        <v>55</v>
      </c>
      <c r="B66" s="69">
        <v>14.81</v>
      </c>
    </row>
    <row r="67" spans="1:2">
      <c r="A67" s="68">
        <v>56</v>
      </c>
      <c r="B67" s="69">
        <v>15.11</v>
      </c>
    </row>
    <row r="68" spans="1:2">
      <c r="A68" s="68">
        <v>57</v>
      </c>
      <c r="B68" s="69">
        <v>15.41</v>
      </c>
    </row>
    <row r="69" spans="1:2">
      <c r="A69" s="68">
        <v>58</v>
      </c>
      <c r="B69" s="69">
        <v>15.73</v>
      </c>
    </row>
    <row r="70" spans="1:2">
      <c r="A70" s="68">
        <v>59</v>
      </c>
      <c r="B70" s="69">
        <v>16.05</v>
      </c>
    </row>
    <row r="71" spans="1:2">
      <c r="A71" s="68">
        <v>60</v>
      </c>
      <c r="B71" s="69">
        <v>16.39</v>
      </c>
    </row>
    <row r="72" spans="1:2">
      <c r="A72" s="68">
        <v>61</v>
      </c>
      <c r="B72" s="69">
        <v>16.75</v>
      </c>
    </row>
    <row r="73" spans="1:2">
      <c r="A73" s="68">
        <v>62</v>
      </c>
      <c r="B73" s="69">
        <v>17.11</v>
      </c>
    </row>
    <row r="74" spans="1:2">
      <c r="A74" s="68">
        <v>63</v>
      </c>
      <c r="B74" s="69">
        <v>17.489999999999998</v>
      </c>
    </row>
    <row r="75" spans="1:2">
      <c r="A75" s="68">
        <v>64</v>
      </c>
      <c r="B75" s="69">
        <v>17.89</v>
      </c>
    </row>
    <row r="76" spans="1:2">
      <c r="A76" s="68">
        <v>65</v>
      </c>
      <c r="B76" s="69">
        <v>17.79</v>
      </c>
    </row>
    <row r="77" spans="1:2">
      <c r="A77" s="68">
        <v>66</v>
      </c>
      <c r="B77" s="69">
        <v>17.18</v>
      </c>
    </row>
    <row r="78" spans="1:2">
      <c r="A78" s="68">
        <v>67</v>
      </c>
      <c r="B78" s="69">
        <v>16.559999999999999</v>
      </c>
    </row>
    <row r="79" spans="1:2">
      <c r="A79" s="68">
        <v>68</v>
      </c>
      <c r="B79" s="69">
        <v>15.95</v>
      </c>
    </row>
    <row r="80" spans="1:2">
      <c r="A80" s="68">
        <v>69</v>
      </c>
      <c r="B80" s="69">
        <v>15.33</v>
      </c>
    </row>
    <row r="81" spans="1:2">
      <c r="A81" s="68">
        <v>70</v>
      </c>
      <c r="B81" s="69">
        <v>14.72</v>
      </c>
    </row>
    <row r="82" spans="1:2">
      <c r="A82" s="68">
        <v>71</v>
      </c>
      <c r="B82" s="69">
        <v>14.1</v>
      </c>
    </row>
    <row r="83" spans="1:2">
      <c r="A83" s="68">
        <v>72</v>
      </c>
      <c r="B83" s="69">
        <v>13.48</v>
      </c>
    </row>
    <row r="84" spans="1:2">
      <c r="A84" s="68">
        <v>73</v>
      </c>
      <c r="B84" s="69">
        <v>12.86</v>
      </c>
    </row>
    <row r="85" spans="1:2">
      <c r="A85" s="68">
        <v>74</v>
      </c>
      <c r="B85" s="69">
        <v>12.25</v>
      </c>
    </row>
    <row r="86" spans="1:2">
      <c r="A86" s="68">
        <v>75</v>
      </c>
      <c r="B86" s="69">
        <v>11.64</v>
      </c>
    </row>
    <row r="87" spans="1:2">
      <c r="A87" s="68">
        <v>76</v>
      </c>
      <c r="B87" s="69">
        <v>11.05</v>
      </c>
    </row>
    <row r="88" spans="1:2">
      <c r="A88" s="68">
        <v>77</v>
      </c>
      <c r="B88" s="69">
        <v>10.46</v>
      </c>
    </row>
    <row r="89" spans="1:2">
      <c r="A89" s="68">
        <v>78</v>
      </c>
      <c r="B89" s="69">
        <v>9.89</v>
      </c>
    </row>
    <row r="90" spans="1:2">
      <c r="A90" s="68">
        <v>79</v>
      </c>
      <c r="B90" s="69">
        <v>9.32</v>
      </c>
    </row>
    <row r="91" spans="1:2">
      <c r="A91" s="68">
        <v>80</v>
      </c>
      <c r="B91" s="69">
        <v>8.75</v>
      </c>
    </row>
    <row r="92" spans="1:2">
      <c r="A92" s="68">
        <v>81</v>
      </c>
      <c r="B92" s="69">
        <v>8.19</v>
      </c>
    </row>
    <row r="93" spans="1:2">
      <c r="A93" s="68">
        <v>82</v>
      </c>
      <c r="B93" s="69">
        <v>7.63</v>
      </c>
    </row>
    <row r="94" spans="1:2">
      <c r="A94" s="68">
        <v>83</v>
      </c>
      <c r="B94" s="69">
        <v>7.08</v>
      </c>
    </row>
    <row r="95" spans="1:2">
      <c r="A95" s="68">
        <v>84</v>
      </c>
      <c r="B95" s="69">
        <v>6.54</v>
      </c>
    </row>
    <row r="96" spans="1:2">
      <c r="A96" s="68">
        <v>85</v>
      </c>
      <c r="B96" s="69">
        <v>6.03</v>
      </c>
    </row>
    <row r="97" spans="1:2">
      <c r="A97" s="68">
        <v>86</v>
      </c>
      <c r="B97" s="69">
        <v>5.55</v>
      </c>
    </row>
    <row r="98" spans="1:2">
      <c r="A98" s="68">
        <v>87</v>
      </c>
      <c r="B98" s="69">
        <v>5.09</v>
      </c>
    </row>
    <row r="99" spans="1:2">
      <c r="A99" s="68">
        <v>88</v>
      </c>
      <c r="B99" s="69">
        <v>4.67</v>
      </c>
    </row>
    <row r="100" spans="1:2">
      <c r="A100" s="68">
        <v>89</v>
      </c>
      <c r="B100" s="69">
        <v>4.2699999999999996</v>
      </c>
    </row>
    <row r="101" spans="1:2">
      <c r="A101" s="68">
        <v>90</v>
      </c>
      <c r="B101" s="69">
        <v>3.89</v>
      </c>
    </row>
    <row r="102" spans="1:2">
      <c r="A102" s="68">
        <v>91</v>
      </c>
      <c r="B102" s="69">
        <v>3.54</v>
      </c>
    </row>
    <row r="103" spans="1:2">
      <c r="A103" s="68">
        <v>92</v>
      </c>
      <c r="B103" s="69">
        <v>3.21</v>
      </c>
    </row>
    <row r="104" spans="1:2">
      <c r="A104" s="68">
        <v>93</v>
      </c>
      <c r="B104" s="69">
        <v>2.92</v>
      </c>
    </row>
    <row r="105" spans="1:2">
      <c r="A105" s="68">
        <v>94</v>
      </c>
      <c r="B105" s="69">
        <v>2.65</v>
      </c>
    </row>
    <row r="106" spans="1:2">
      <c r="A106" s="68">
        <v>95</v>
      </c>
      <c r="B106" s="69">
        <v>2.41</v>
      </c>
    </row>
  </sheetData>
  <sheetProtection algorithmName="SHA-512" hashValue="Ljk+OhZmHeUgnhh0y62opLra9A5xIFQHz9Yi5Ucsf2ilTfesCok5StGKsylh4mov+vXIjZZ/H+e2LwEK1CRxSw==" saltValue="EBeLYEF1hzmHpVQ27CR7VQ==" spinCount="100000" sheet="1" objects="1" scenarios="1"/>
  <conditionalFormatting sqref="A6:A21">
    <cfRule type="expression" dxfId="849" priority="15" stopIfTrue="1">
      <formula>MOD(ROW(),2)=0</formula>
    </cfRule>
    <cfRule type="expression" dxfId="848" priority="16" stopIfTrue="1">
      <formula>MOD(ROW(),2)&lt;&gt;0</formula>
    </cfRule>
  </conditionalFormatting>
  <conditionalFormatting sqref="B6:B17 B20:B21">
    <cfRule type="expression" dxfId="847" priority="17" stopIfTrue="1">
      <formula>MOD(ROW(),2)=0</formula>
    </cfRule>
    <cfRule type="expression" dxfId="846" priority="18" stopIfTrue="1">
      <formula>MOD(ROW(),2)&lt;&gt;0</formula>
    </cfRule>
  </conditionalFormatting>
  <conditionalFormatting sqref="A26:A106">
    <cfRule type="expression" dxfId="845" priority="3" stopIfTrue="1">
      <formula>MOD(ROW(),2)=0</formula>
    </cfRule>
    <cfRule type="expression" dxfId="844" priority="4" stopIfTrue="1">
      <formula>MOD(ROW(),2)&lt;&gt;0</formula>
    </cfRule>
  </conditionalFormatting>
  <conditionalFormatting sqref="B26:B106">
    <cfRule type="expression" dxfId="843" priority="5" stopIfTrue="1">
      <formula>MOD(ROW(),2)=0</formula>
    </cfRule>
    <cfRule type="expression" dxfId="842" priority="6" stopIfTrue="1">
      <formula>MOD(ROW(),2)&lt;&gt;0</formula>
    </cfRule>
  </conditionalFormatting>
  <conditionalFormatting sqref="B18:B19">
    <cfRule type="expression" dxfId="841" priority="1" stopIfTrue="1">
      <formula>MOD(ROW(),2)=0</formula>
    </cfRule>
    <cfRule type="expression" dxfId="840" priority="2" stopIfTrue="1">
      <formula>MOD(ROW(),2)&lt;&gt;0</formula>
    </cfRule>
  </conditionalFormatting>
  <pageMargins left="0.7" right="0.7" top="0.75" bottom="0.75" header="0.3" footer="0.3"/>
  <tableParts count="1">
    <tablePart r:id="rId1"/>
  </tablePart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990C0-2B27-4596-896C-AD7478834090}">
  <sheetPr codeName="Sheet53"/>
  <dimension ref="A1:B106"/>
  <sheetViews>
    <sheetView showGridLines="0" workbookViewId="0">
      <selection activeCell="A6" sqref="A6"/>
    </sheetView>
  </sheetViews>
  <sheetFormatPr defaultColWidth="8.7109375" defaultRowHeight="12.6"/>
  <cols>
    <col min="1" max="1" width="31.5703125" style="67" customWidth="1"/>
    <col min="2" max="2" width="40.5703125" style="67" customWidth="1"/>
    <col min="3" max="16384" width="8.7109375" style="67"/>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Pension Credit - x-317</v>
      </c>
    </row>
    <row r="4" spans="1:2" customFormat="1"/>
    <row r="5" spans="1:2" customFormat="1"/>
    <row r="6" spans="1:2" customFormat="1">
      <c r="A6" s="61" t="s">
        <v>552</v>
      </c>
      <c r="B6" s="62" t="s">
        <v>553</v>
      </c>
    </row>
    <row r="7" spans="1:2" customFormat="1">
      <c r="A7" s="61" t="s">
        <v>554</v>
      </c>
      <c r="B7" s="62" t="s">
        <v>162</v>
      </c>
    </row>
    <row r="8" spans="1:2" customFormat="1">
      <c r="A8" s="61" t="s">
        <v>149</v>
      </c>
      <c r="B8" s="62" t="s">
        <v>270</v>
      </c>
    </row>
    <row r="9" spans="1:2" customFormat="1">
      <c r="A9" s="61" t="s">
        <v>150</v>
      </c>
      <c r="B9" s="62" t="s">
        <v>279</v>
      </c>
    </row>
    <row r="10" spans="1:2" customFormat="1" ht="37.5">
      <c r="A10" s="61" t="s">
        <v>6</v>
      </c>
      <c r="B10" s="62" t="s">
        <v>310</v>
      </c>
    </row>
    <row r="11" spans="1:2" customFormat="1">
      <c r="A11" s="61" t="s">
        <v>151</v>
      </c>
      <c r="B11" s="62" t="s">
        <v>174</v>
      </c>
    </row>
    <row r="12" spans="1:2" customFormat="1" ht="24.95">
      <c r="A12" s="61" t="s">
        <v>152</v>
      </c>
      <c r="B12" s="62" t="s">
        <v>175</v>
      </c>
    </row>
    <row r="13" spans="1:2" customFormat="1">
      <c r="A13" s="61" t="s">
        <v>555</v>
      </c>
      <c r="B13" s="62" t="s">
        <v>176</v>
      </c>
    </row>
    <row r="14" spans="1:2" customFormat="1">
      <c r="A14" s="61" t="s">
        <v>154</v>
      </c>
      <c r="B14" s="62">
        <v>317</v>
      </c>
    </row>
    <row r="15" spans="1:2" customFormat="1">
      <c r="A15" s="61" t="s">
        <v>556</v>
      </c>
      <c r="B15" s="62" t="s">
        <v>311</v>
      </c>
    </row>
    <row r="16" spans="1:2" customFormat="1">
      <c r="A16" s="61" t="s">
        <v>156</v>
      </c>
      <c r="B16" s="62" t="s">
        <v>312</v>
      </c>
    </row>
    <row r="17" spans="1:2" customFormat="1">
      <c r="A17" s="63" t="s">
        <v>557</v>
      </c>
      <c r="B17" s="62"/>
    </row>
    <row r="18" spans="1:2" customFormat="1">
      <c r="A18" s="61" t="s">
        <v>158</v>
      </c>
      <c r="B18" s="64">
        <v>46171</v>
      </c>
    </row>
    <row r="19" spans="1:2" customFormat="1">
      <c r="A19" s="61" t="s">
        <v>159</v>
      </c>
      <c r="B19" s="64">
        <v>46161</v>
      </c>
    </row>
    <row r="20" spans="1:2" customFormat="1">
      <c r="A20" s="61" t="s">
        <v>160</v>
      </c>
      <c r="B20" s="62" t="s">
        <v>170</v>
      </c>
    </row>
    <row r="21" spans="1:2" customFormat="1">
      <c r="A21" s="61" t="s">
        <v>558</v>
      </c>
      <c r="B21" s="62" t="s">
        <v>82</v>
      </c>
    </row>
    <row r="22" spans="1:2" customFormat="1"/>
    <row r="23" spans="1:2" customFormat="1">
      <c r="A23" s="23" t="str">
        <f>HYPERLINK("#'Factor List'!A1", "Back to Factor List")</f>
        <v>Back to Factor List</v>
      </c>
      <c r="B23" s="23" t="str">
        <f>HYPERLINK("#'Assumptions'!A1", "Assumptions")</f>
        <v>Assumptions</v>
      </c>
    </row>
    <row r="24" spans="1:2" customFormat="1"/>
    <row r="26" spans="1:2" ht="12.95">
      <c r="A26" s="66" t="s">
        <v>559</v>
      </c>
      <c r="B26" s="66" t="s">
        <v>563</v>
      </c>
    </row>
    <row r="27" spans="1:2">
      <c r="A27" s="68">
        <v>16</v>
      </c>
      <c r="B27" s="69">
        <v>7.36</v>
      </c>
    </row>
    <row r="28" spans="1:2">
      <c r="A28" s="68">
        <v>17</v>
      </c>
      <c r="B28" s="69">
        <v>7.49</v>
      </c>
    </row>
    <row r="29" spans="1:2">
      <c r="A29" s="68">
        <v>18</v>
      </c>
      <c r="B29" s="69">
        <v>7.62</v>
      </c>
    </row>
    <row r="30" spans="1:2">
      <c r="A30" s="68">
        <v>19</v>
      </c>
      <c r="B30" s="69">
        <v>7.75</v>
      </c>
    </row>
    <row r="31" spans="1:2">
      <c r="A31" s="68">
        <v>20</v>
      </c>
      <c r="B31" s="69">
        <v>7.89</v>
      </c>
    </row>
    <row r="32" spans="1:2">
      <c r="A32" s="68">
        <v>21</v>
      </c>
      <c r="B32" s="69">
        <v>8.0299999999999994</v>
      </c>
    </row>
    <row r="33" spans="1:2">
      <c r="A33" s="68">
        <v>22</v>
      </c>
      <c r="B33" s="69">
        <v>8.18</v>
      </c>
    </row>
    <row r="34" spans="1:2">
      <c r="A34" s="68">
        <v>23</v>
      </c>
      <c r="B34" s="69">
        <v>8.32</v>
      </c>
    </row>
    <row r="35" spans="1:2">
      <c r="A35" s="68">
        <v>24</v>
      </c>
      <c r="B35" s="69">
        <v>8.4700000000000006</v>
      </c>
    </row>
    <row r="36" spans="1:2">
      <c r="A36" s="68">
        <v>25</v>
      </c>
      <c r="B36" s="69">
        <v>8.6199999999999992</v>
      </c>
    </row>
    <row r="37" spans="1:2">
      <c r="A37" s="68">
        <v>26</v>
      </c>
      <c r="B37" s="69">
        <v>8.77</v>
      </c>
    </row>
    <row r="38" spans="1:2">
      <c r="A38" s="68">
        <v>27</v>
      </c>
      <c r="B38" s="69">
        <v>8.93</v>
      </c>
    </row>
    <row r="39" spans="1:2">
      <c r="A39" s="68">
        <v>28</v>
      </c>
      <c r="B39" s="69">
        <v>9.09</v>
      </c>
    </row>
    <row r="40" spans="1:2">
      <c r="A40" s="68">
        <v>29</v>
      </c>
      <c r="B40" s="69">
        <v>9.25</v>
      </c>
    </row>
    <row r="41" spans="1:2">
      <c r="A41" s="68">
        <v>30</v>
      </c>
      <c r="B41" s="69">
        <v>9.42</v>
      </c>
    </row>
    <row r="42" spans="1:2">
      <c r="A42" s="68">
        <v>31</v>
      </c>
      <c r="B42" s="69">
        <v>9.58</v>
      </c>
    </row>
    <row r="43" spans="1:2">
      <c r="A43" s="68">
        <v>32</v>
      </c>
      <c r="B43" s="69">
        <v>9.75</v>
      </c>
    </row>
    <row r="44" spans="1:2">
      <c r="A44" s="68">
        <v>33</v>
      </c>
      <c r="B44" s="69">
        <v>9.93</v>
      </c>
    </row>
    <row r="45" spans="1:2">
      <c r="A45" s="68">
        <v>34</v>
      </c>
      <c r="B45" s="69">
        <v>10.1</v>
      </c>
    </row>
    <row r="46" spans="1:2">
      <c r="A46" s="68">
        <v>35</v>
      </c>
      <c r="B46" s="69">
        <v>10.28</v>
      </c>
    </row>
    <row r="47" spans="1:2">
      <c r="A47" s="68">
        <v>36</v>
      </c>
      <c r="B47" s="69">
        <v>10.47</v>
      </c>
    </row>
    <row r="48" spans="1:2">
      <c r="A48" s="68">
        <v>37</v>
      </c>
      <c r="B48" s="69">
        <v>10.65</v>
      </c>
    </row>
    <row r="49" spans="1:2">
      <c r="A49" s="68">
        <v>38</v>
      </c>
      <c r="B49" s="69">
        <v>10.84</v>
      </c>
    </row>
    <row r="50" spans="1:2">
      <c r="A50" s="68">
        <v>39</v>
      </c>
      <c r="B50" s="69">
        <v>11.04</v>
      </c>
    </row>
    <row r="51" spans="1:2">
      <c r="A51" s="68">
        <v>40</v>
      </c>
      <c r="B51" s="69">
        <v>11.24</v>
      </c>
    </row>
    <row r="52" spans="1:2">
      <c r="A52" s="68">
        <v>41</v>
      </c>
      <c r="B52" s="69">
        <v>11.44</v>
      </c>
    </row>
    <row r="53" spans="1:2">
      <c r="A53" s="68">
        <v>42</v>
      </c>
      <c r="B53" s="69">
        <v>11.64</v>
      </c>
    </row>
    <row r="54" spans="1:2">
      <c r="A54" s="68">
        <v>43</v>
      </c>
      <c r="B54" s="69">
        <v>11.85</v>
      </c>
    </row>
    <row r="55" spans="1:2">
      <c r="A55" s="68">
        <v>44</v>
      </c>
      <c r="B55" s="69">
        <v>12.07</v>
      </c>
    </row>
    <row r="56" spans="1:2">
      <c r="A56" s="68">
        <v>45</v>
      </c>
      <c r="B56" s="69">
        <v>12.29</v>
      </c>
    </row>
    <row r="57" spans="1:2">
      <c r="A57" s="68">
        <v>46</v>
      </c>
      <c r="B57" s="69">
        <v>12.51</v>
      </c>
    </row>
    <row r="58" spans="1:2">
      <c r="A58" s="68">
        <v>47</v>
      </c>
      <c r="B58" s="69">
        <v>12.74</v>
      </c>
    </row>
    <row r="59" spans="1:2">
      <c r="A59" s="68">
        <v>48</v>
      </c>
      <c r="B59" s="69">
        <v>12.98</v>
      </c>
    </row>
    <row r="60" spans="1:2">
      <c r="A60" s="68">
        <v>49</v>
      </c>
      <c r="B60" s="69">
        <v>13.22</v>
      </c>
    </row>
    <row r="61" spans="1:2">
      <c r="A61" s="68">
        <v>50</v>
      </c>
      <c r="B61" s="69">
        <v>13.47</v>
      </c>
    </row>
    <row r="62" spans="1:2">
      <c r="A62" s="68">
        <v>51</v>
      </c>
      <c r="B62" s="69">
        <v>13.72</v>
      </c>
    </row>
    <row r="63" spans="1:2">
      <c r="A63" s="68">
        <v>52</v>
      </c>
      <c r="B63" s="69">
        <v>13.98</v>
      </c>
    </row>
    <row r="64" spans="1:2">
      <c r="A64" s="68">
        <v>53</v>
      </c>
      <c r="B64" s="69">
        <v>14.25</v>
      </c>
    </row>
    <row r="65" spans="1:2">
      <c r="A65" s="68">
        <v>54</v>
      </c>
      <c r="B65" s="69">
        <v>14.52</v>
      </c>
    </row>
    <row r="66" spans="1:2">
      <c r="A66" s="68">
        <v>55</v>
      </c>
      <c r="B66" s="69">
        <v>14.81</v>
      </c>
    </row>
    <row r="67" spans="1:2">
      <c r="A67" s="68">
        <v>56</v>
      </c>
      <c r="B67" s="69">
        <v>15.11</v>
      </c>
    </row>
    <row r="68" spans="1:2">
      <c r="A68" s="68">
        <v>57</v>
      </c>
      <c r="B68" s="69">
        <v>15.41</v>
      </c>
    </row>
    <row r="69" spans="1:2">
      <c r="A69" s="68">
        <v>58</v>
      </c>
      <c r="B69" s="69">
        <v>15.73</v>
      </c>
    </row>
    <row r="70" spans="1:2">
      <c r="A70" s="68">
        <v>59</v>
      </c>
      <c r="B70" s="69">
        <v>16.05</v>
      </c>
    </row>
    <row r="71" spans="1:2">
      <c r="A71" s="68">
        <v>60</v>
      </c>
      <c r="B71" s="69">
        <v>16.39</v>
      </c>
    </row>
    <row r="72" spans="1:2">
      <c r="A72" s="68">
        <v>61</v>
      </c>
      <c r="B72" s="69">
        <v>16.75</v>
      </c>
    </row>
    <row r="73" spans="1:2">
      <c r="A73" s="68">
        <v>62</v>
      </c>
      <c r="B73" s="69">
        <v>17.11</v>
      </c>
    </row>
    <row r="74" spans="1:2">
      <c r="A74" s="68">
        <v>63</v>
      </c>
      <c r="B74" s="69">
        <v>17.489999999999998</v>
      </c>
    </row>
    <row r="75" spans="1:2">
      <c r="A75" s="68">
        <v>64</v>
      </c>
      <c r="B75" s="69">
        <v>17.89</v>
      </c>
    </row>
    <row r="76" spans="1:2">
      <c r="A76" s="68">
        <v>65</v>
      </c>
      <c r="B76" s="69">
        <v>17.79</v>
      </c>
    </row>
    <row r="77" spans="1:2">
      <c r="A77" s="68">
        <v>66</v>
      </c>
      <c r="B77" s="69">
        <v>17.18</v>
      </c>
    </row>
    <row r="78" spans="1:2">
      <c r="A78" s="68">
        <v>67</v>
      </c>
      <c r="B78" s="69">
        <v>16.559999999999999</v>
      </c>
    </row>
    <row r="79" spans="1:2">
      <c r="A79" s="68">
        <v>68</v>
      </c>
      <c r="B79" s="69">
        <v>15.95</v>
      </c>
    </row>
    <row r="80" spans="1:2">
      <c r="A80" s="68">
        <v>69</v>
      </c>
      <c r="B80" s="69">
        <v>15.33</v>
      </c>
    </row>
    <row r="81" spans="1:2">
      <c r="A81" s="68">
        <v>70</v>
      </c>
      <c r="B81" s="69">
        <v>14.72</v>
      </c>
    </row>
    <row r="82" spans="1:2">
      <c r="A82" s="68">
        <v>71</v>
      </c>
      <c r="B82" s="69">
        <v>14.1</v>
      </c>
    </row>
    <row r="83" spans="1:2">
      <c r="A83" s="68">
        <v>72</v>
      </c>
      <c r="B83" s="69">
        <v>13.48</v>
      </c>
    </row>
    <row r="84" spans="1:2">
      <c r="A84" s="68">
        <v>73</v>
      </c>
      <c r="B84" s="69">
        <v>12.86</v>
      </c>
    </row>
    <row r="85" spans="1:2">
      <c r="A85" s="68">
        <v>74</v>
      </c>
      <c r="B85" s="69">
        <v>12.25</v>
      </c>
    </row>
    <row r="86" spans="1:2">
      <c r="A86" s="68">
        <v>75</v>
      </c>
      <c r="B86" s="69">
        <v>11.64</v>
      </c>
    </row>
    <row r="87" spans="1:2">
      <c r="A87" s="68">
        <v>76</v>
      </c>
      <c r="B87" s="69">
        <v>11.05</v>
      </c>
    </row>
    <row r="88" spans="1:2">
      <c r="A88" s="68">
        <v>77</v>
      </c>
      <c r="B88" s="69">
        <v>10.46</v>
      </c>
    </row>
    <row r="89" spans="1:2">
      <c r="A89" s="68">
        <v>78</v>
      </c>
      <c r="B89" s="69">
        <v>9.89</v>
      </c>
    </row>
    <row r="90" spans="1:2">
      <c r="A90" s="68">
        <v>79</v>
      </c>
      <c r="B90" s="69">
        <v>9.32</v>
      </c>
    </row>
    <row r="91" spans="1:2">
      <c r="A91" s="68">
        <v>80</v>
      </c>
      <c r="B91" s="69">
        <v>8.75</v>
      </c>
    </row>
    <row r="92" spans="1:2">
      <c r="A92" s="68">
        <v>81</v>
      </c>
      <c r="B92" s="69">
        <v>8.19</v>
      </c>
    </row>
    <row r="93" spans="1:2">
      <c r="A93" s="68">
        <v>82</v>
      </c>
      <c r="B93" s="69">
        <v>7.63</v>
      </c>
    </row>
    <row r="94" spans="1:2">
      <c r="A94" s="68">
        <v>83</v>
      </c>
      <c r="B94" s="69">
        <v>7.08</v>
      </c>
    </row>
    <row r="95" spans="1:2">
      <c r="A95" s="68">
        <v>84</v>
      </c>
      <c r="B95" s="69">
        <v>6.54</v>
      </c>
    </row>
    <row r="96" spans="1:2">
      <c r="A96" s="68">
        <v>85</v>
      </c>
      <c r="B96" s="69">
        <v>6.03</v>
      </c>
    </row>
    <row r="97" spans="1:2">
      <c r="A97" s="68">
        <v>86</v>
      </c>
      <c r="B97" s="69">
        <v>5.55</v>
      </c>
    </row>
    <row r="98" spans="1:2">
      <c r="A98" s="68">
        <v>87</v>
      </c>
      <c r="B98" s="69">
        <v>5.09</v>
      </c>
    </row>
    <row r="99" spans="1:2">
      <c r="A99" s="68">
        <v>88</v>
      </c>
      <c r="B99" s="69">
        <v>4.67</v>
      </c>
    </row>
    <row r="100" spans="1:2">
      <c r="A100" s="68">
        <v>89</v>
      </c>
      <c r="B100" s="69">
        <v>4.2699999999999996</v>
      </c>
    </row>
    <row r="101" spans="1:2">
      <c r="A101" s="68">
        <v>90</v>
      </c>
      <c r="B101" s="69">
        <v>3.89</v>
      </c>
    </row>
    <row r="102" spans="1:2">
      <c r="A102" s="68">
        <v>91</v>
      </c>
      <c r="B102" s="69">
        <v>3.54</v>
      </c>
    </row>
    <row r="103" spans="1:2">
      <c r="A103" s="68">
        <v>92</v>
      </c>
      <c r="B103" s="69">
        <v>3.21</v>
      </c>
    </row>
    <row r="104" spans="1:2">
      <c r="A104" s="68">
        <v>93</v>
      </c>
      <c r="B104" s="69">
        <v>2.92</v>
      </c>
    </row>
    <row r="105" spans="1:2">
      <c r="A105" s="68">
        <v>94</v>
      </c>
      <c r="B105" s="69">
        <v>2.65</v>
      </c>
    </row>
    <row r="106" spans="1:2">
      <c r="A106" s="68">
        <v>95</v>
      </c>
      <c r="B106" s="69">
        <v>2.41</v>
      </c>
    </row>
  </sheetData>
  <sheetProtection algorithmName="SHA-512" hashValue="PGXpXCc+9n3Fz4yRvHf/YxB7wPoS7uJiqahxTtQr0ai933/8Swge5BgamAq2L0vktndKKtOo+IXzG7nHWR0fvA==" saltValue="sfcxFF3HmYs8u0LA7jLQAw==" spinCount="100000" sheet="1" objects="1" scenarios="1"/>
  <conditionalFormatting sqref="A6:A21">
    <cfRule type="expression" dxfId="835" priority="15" stopIfTrue="1">
      <formula>MOD(ROW(),2)=0</formula>
    </cfRule>
    <cfRule type="expression" dxfId="834" priority="16" stopIfTrue="1">
      <formula>MOD(ROW(),2)&lt;&gt;0</formula>
    </cfRule>
  </conditionalFormatting>
  <conditionalFormatting sqref="B6:B17 B20:B21">
    <cfRule type="expression" dxfId="833" priority="17" stopIfTrue="1">
      <formula>MOD(ROW(),2)=0</formula>
    </cfRule>
    <cfRule type="expression" dxfId="832" priority="18" stopIfTrue="1">
      <formula>MOD(ROW(),2)&lt;&gt;0</formula>
    </cfRule>
  </conditionalFormatting>
  <conditionalFormatting sqref="A26:A106">
    <cfRule type="expression" dxfId="831" priority="3" stopIfTrue="1">
      <formula>MOD(ROW(),2)=0</formula>
    </cfRule>
    <cfRule type="expression" dxfId="830" priority="4" stopIfTrue="1">
      <formula>MOD(ROW(),2)&lt;&gt;0</formula>
    </cfRule>
  </conditionalFormatting>
  <conditionalFormatting sqref="B26:B106">
    <cfRule type="expression" dxfId="829" priority="5" stopIfTrue="1">
      <formula>MOD(ROW(),2)=0</formula>
    </cfRule>
    <cfRule type="expression" dxfId="828" priority="6" stopIfTrue="1">
      <formula>MOD(ROW(),2)&lt;&gt;0</formula>
    </cfRule>
  </conditionalFormatting>
  <conditionalFormatting sqref="B18:B19">
    <cfRule type="expression" dxfId="827" priority="1" stopIfTrue="1">
      <formula>MOD(ROW(),2)=0</formula>
    </cfRule>
    <cfRule type="expression" dxfId="826" priority="2" stopIfTrue="1">
      <formula>MOD(ROW(),2)&lt;&gt;0</formula>
    </cfRule>
  </conditionalFormatting>
  <pageMargins left="0.7" right="0.7" top="0.75" bottom="0.75" header="0.3" footer="0.3"/>
  <tableParts count="1">
    <tablePart r:id="rId1"/>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6F5B9-62C9-4D99-9C55-E25B79741A90}">
  <sheetPr codeName="Sheet54"/>
  <dimension ref="A1:B106"/>
  <sheetViews>
    <sheetView showGridLines="0" workbookViewId="0">
      <selection activeCell="A6" sqref="A6"/>
    </sheetView>
  </sheetViews>
  <sheetFormatPr defaultColWidth="8.7109375" defaultRowHeight="12.6"/>
  <cols>
    <col min="1" max="1" width="31.5703125" style="67" customWidth="1"/>
    <col min="2" max="2" width="40.5703125" style="67" customWidth="1"/>
    <col min="3" max="16384" width="8.7109375" style="67"/>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Pension Credit - x-318</v>
      </c>
    </row>
    <row r="4" spans="1:2" customFormat="1"/>
    <row r="5" spans="1:2" customFormat="1"/>
    <row r="6" spans="1:2" customFormat="1">
      <c r="A6" s="61" t="s">
        <v>552</v>
      </c>
      <c r="B6" s="62" t="s">
        <v>553</v>
      </c>
    </row>
    <row r="7" spans="1:2" customFormat="1">
      <c r="A7" s="61" t="s">
        <v>554</v>
      </c>
      <c r="B7" s="62" t="s">
        <v>162</v>
      </c>
    </row>
    <row r="8" spans="1:2" customFormat="1">
      <c r="A8" s="61" t="s">
        <v>149</v>
      </c>
      <c r="B8" s="62" t="s">
        <v>270</v>
      </c>
    </row>
    <row r="9" spans="1:2" customFormat="1">
      <c r="A9" s="61" t="s">
        <v>150</v>
      </c>
      <c r="B9" s="62" t="s">
        <v>279</v>
      </c>
    </row>
    <row r="10" spans="1:2" customFormat="1" ht="37.5">
      <c r="A10" s="61" t="s">
        <v>6</v>
      </c>
      <c r="B10" s="62" t="s">
        <v>313</v>
      </c>
    </row>
    <row r="11" spans="1:2" customFormat="1">
      <c r="A11" s="61" t="s">
        <v>151</v>
      </c>
      <c r="B11" s="62" t="s">
        <v>180</v>
      </c>
    </row>
    <row r="12" spans="1:2" customFormat="1" ht="24.95">
      <c r="A12" s="61" t="s">
        <v>152</v>
      </c>
      <c r="B12" s="62" t="s">
        <v>175</v>
      </c>
    </row>
    <row r="13" spans="1:2" customFormat="1">
      <c r="A13" s="61" t="s">
        <v>555</v>
      </c>
      <c r="B13" s="62" t="s">
        <v>176</v>
      </c>
    </row>
    <row r="14" spans="1:2" customFormat="1">
      <c r="A14" s="61" t="s">
        <v>154</v>
      </c>
      <c r="B14" s="62">
        <v>318</v>
      </c>
    </row>
    <row r="15" spans="1:2" customFormat="1">
      <c r="A15" s="61" t="s">
        <v>556</v>
      </c>
      <c r="B15" s="62" t="s">
        <v>314</v>
      </c>
    </row>
    <row r="16" spans="1:2" customFormat="1">
      <c r="A16" s="61" t="s">
        <v>156</v>
      </c>
      <c r="B16" s="62" t="s">
        <v>315</v>
      </c>
    </row>
    <row r="17" spans="1:2" customFormat="1">
      <c r="A17" s="63" t="s">
        <v>557</v>
      </c>
      <c r="B17" s="62"/>
    </row>
    <row r="18" spans="1:2" customFormat="1">
      <c r="A18" s="61" t="s">
        <v>158</v>
      </c>
      <c r="B18" s="64">
        <v>46171</v>
      </c>
    </row>
    <row r="19" spans="1:2" customFormat="1">
      <c r="A19" s="61" t="s">
        <v>159</v>
      </c>
      <c r="B19" s="64">
        <v>46161</v>
      </c>
    </row>
    <row r="20" spans="1:2" customFormat="1">
      <c r="A20" s="61" t="s">
        <v>160</v>
      </c>
      <c r="B20" s="62" t="s">
        <v>170</v>
      </c>
    </row>
    <row r="21" spans="1:2" customFormat="1">
      <c r="A21" s="61" t="s">
        <v>558</v>
      </c>
      <c r="B21" s="62" t="s">
        <v>82</v>
      </c>
    </row>
    <row r="22" spans="1:2" customFormat="1"/>
    <row r="23" spans="1:2" customFormat="1">
      <c r="A23" s="23" t="str">
        <f>HYPERLINK("#'Factor List'!A1", "Back to Factor List")</f>
        <v>Back to Factor List</v>
      </c>
      <c r="B23" s="23" t="str">
        <f>HYPERLINK("#'Assumptions'!A1", "Assumptions")</f>
        <v>Assumptions</v>
      </c>
    </row>
    <row r="24" spans="1:2" customFormat="1"/>
    <row r="26" spans="1:2" ht="12.95">
      <c r="A26" s="66" t="s">
        <v>559</v>
      </c>
      <c r="B26" s="66" t="s">
        <v>563</v>
      </c>
    </row>
    <row r="27" spans="1:2">
      <c r="A27" s="68">
        <v>16</v>
      </c>
      <c r="B27" s="69">
        <v>7.36</v>
      </c>
    </row>
    <row r="28" spans="1:2">
      <c r="A28" s="68">
        <v>17</v>
      </c>
      <c r="B28" s="69">
        <v>7.49</v>
      </c>
    </row>
    <row r="29" spans="1:2">
      <c r="A29" s="68">
        <v>18</v>
      </c>
      <c r="B29" s="69">
        <v>7.62</v>
      </c>
    </row>
    <row r="30" spans="1:2">
      <c r="A30" s="68">
        <v>19</v>
      </c>
      <c r="B30" s="69">
        <v>7.75</v>
      </c>
    </row>
    <row r="31" spans="1:2">
      <c r="A31" s="68">
        <v>20</v>
      </c>
      <c r="B31" s="69">
        <v>7.89</v>
      </c>
    </row>
    <row r="32" spans="1:2">
      <c r="A32" s="68">
        <v>21</v>
      </c>
      <c r="B32" s="69">
        <v>8.0299999999999994</v>
      </c>
    </row>
    <row r="33" spans="1:2">
      <c r="A33" s="68">
        <v>22</v>
      </c>
      <c r="B33" s="69">
        <v>8.18</v>
      </c>
    </row>
    <row r="34" spans="1:2">
      <c r="A34" s="68">
        <v>23</v>
      </c>
      <c r="B34" s="69">
        <v>8.32</v>
      </c>
    </row>
    <row r="35" spans="1:2">
      <c r="A35" s="68">
        <v>24</v>
      </c>
      <c r="B35" s="69">
        <v>8.4700000000000006</v>
      </c>
    </row>
    <row r="36" spans="1:2">
      <c r="A36" s="68">
        <v>25</v>
      </c>
      <c r="B36" s="69">
        <v>8.6199999999999992</v>
      </c>
    </row>
    <row r="37" spans="1:2">
      <c r="A37" s="68">
        <v>26</v>
      </c>
      <c r="B37" s="69">
        <v>8.77</v>
      </c>
    </row>
    <row r="38" spans="1:2">
      <c r="A38" s="68">
        <v>27</v>
      </c>
      <c r="B38" s="69">
        <v>8.93</v>
      </c>
    </row>
    <row r="39" spans="1:2">
      <c r="A39" s="68">
        <v>28</v>
      </c>
      <c r="B39" s="69">
        <v>9.09</v>
      </c>
    </row>
    <row r="40" spans="1:2">
      <c r="A40" s="68">
        <v>29</v>
      </c>
      <c r="B40" s="69">
        <v>9.25</v>
      </c>
    </row>
    <row r="41" spans="1:2">
      <c r="A41" s="68">
        <v>30</v>
      </c>
      <c r="B41" s="69">
        <v>9.42</v>
      </c>
    </row>
    <row r="42" spans="1:2">
      <c r="A42" s="68">
        <v>31</v>
      </c>
      <c r="B42" s="69">
        <v>9.58</v>
      </c>
    </row>
    <row r="43" spans="1:2">
      <c r="A43" s="68">
        <v>32</v>
      </c>
      <c r="B43" s="69">
        <v>9.75</v>
      </c>
    </row>
    <row r="44" spans="1:2">
      <c r="A44" s="68">
        <v>33</v>
      </c>
      <c r="B44" s="69">
        <v>9.93</v>
      </c>
    </row>
    <row r="45" spans="1:2">
      <c r="A45" s="68">
        <v>34</v>
      </c>
      <c r="B45" s="69">
        <v>10.1</v>
      </c>
    </row>
    <row r="46" spans="1:2">
      <c r="A46" s="68">
        <v>35</v>
      </c>
      <c r="B46" s="69">
        <v>10.28</v>
      </c>
    </row>
    <row r="47" spans="1:2">
      <c r="A47" s="68">
        <v>36</v>
      </c>
      <c r="B47" s="69">
        <v>10.47</v>
      </c>
    </row>
    <row r="48" spans="1:2">
      <c r="A48" s="68">
        <v>37</v>
      </c>
      <c r="B48" s="69">
        <v>10.65</v>
      </c>
    </row>
    <row r="49" spans="1:2">
      <c r="A49" s="68">
        <v>38</v>
      </c>
      <c r="B49" s="69">
        <v>10.84</v>
      </c>
    </row>
    <row r="50" spans="1:2">
      <c r="A50" s="68">
        <v>39</v>
      </c>
      <c r="B50" s="69">
        <v>11.04</v>
      </c>
    </row>
    <row r="51" spans="1:2">
      <c r="A51" s="68">
        <v>40</v>
      </c>
      <c r="B51" s="69">
        <v>11.24</v>
      </c>
    </row>
    <row r="52" spans="1:2">
      <c r="A52" s="68">
        <v>41</v>
      </c>
      <c r="B52" s="69">
        <v>11.44</v>
      </c>
    </row>
    <row r="53" spans="1:2">
      <c r="A53" s="68">
        <v>42</v>
      </c>
      <c r="B53" s="69">
        <v>11.64</v>
      </c>
    </row>
    <row r="54" spans="1:2">
      <c r="A54" s="68">
        <v>43</v>
      </c>
      <c r="B54" s="69">
        <v>11.85</v>
      </c>
    </row>
    <row r="55" spans="1:2">
      <c r="A55" s="68">
        <v>44</v>
      </c>
      <c r="B55" s="69">
        <v>12.07</v>
      </c>
    </row>
    <row r="56" spans="1:2">
      <c r="A56" s="68">
        <v>45</v>
      </c>
      <c r="B56" s="69">
        <v>12.29</v>
      </c>
    </row>
    <row r="57" spans="1:2">
      <c r="A57" s="68">
        <v>46</v>
      </c>
      <c r="B57" s="69">
        <v>12.51</v>
      </c>
    </row>
    <row r="58" spans="1:2">
      <c r="A58" s="68">
        <v>47</v>
      </c>
      <c r="B58" s="69">
        <v>12.74</v>
      </c>
    </row>
    <row r="59" spans="1:2">
      <c r="A59" s="68">
        <v>48</v>
      </c>
      <c r="B59" s="69">
        <v>12.98</v>
      </c>
    </row>
    <row r="60" spans="1:2">
      <c r="A60" s="68">
        <v>49</v>
      </c>
      <c r="B60" s="69">
        <v>13.22</v>
      </c>
    </row>
    <row r="61" spans="1:2">
      <c r="A61" s="68">
        <v>50</v>
      </c>
      <c r="B61" s="69">
        <v>13.47</v>
      </c>
    </row>
    <row r="62" spans="1:2">
      <c r="A62" s="68">
        <v>51</v>
      </c>
      <c r="B62" s="69">
        <v>13.72</v>
      </c>
    </row>
    <row r="63" spans="1:2">
      <c r="A63" s="68">
        <v>52</v>
      </c>
      <c r="B63" s="69">
        <v>13.98</v>
      </c>
    </row>
    <row r="64" spans="1:2">
      <c r="A64" s="68">
        <v>53</v>
      </c>
      <c r="B64" s="69">
        <v>14.25</v>
      </c>
    </row>
    <row r="65" spans="1:2">
      <c r="A65" s="68">
        <v>54</v>
      </c>
      <c r="B65" s="69">
        <v>14.52</v>
      </c>
    </row>
    <row r="66" spans="1:2">
      <c r="A66" s="68">
        <v>55</v>
      </c>
      <c r="B66" s="69">
        <v>14.81</v>
      </c>
    </row>
    <row r="67" spans="1:2">
      <c r="A67" s="68">
        <v>56</v>
      </c>
      <c r="B67" s="69">
        <v>15.11</v>
      </c>
    </row>
    <row r="68" spans="1:2">
      <c r="A68" s="68">
        <v>57</v>
      </c>
      <c r="B68" s="69">
        <v>15.41</v>
      </c>
    </row>
    <row r="69" spans="1:2">
      <c r="A69" s="68">
        <v>58</v>
      </c>
      <c r="B69" s="69">
        <v>15.73</v>
      </c>
    </row>
    <row r="70" spans="1:2">
      <c r="A70" s="68">
        <v>59</v>
      </c>
      <c r="B70" s="69">
        <v>16.05</v>
      </c>
    </row>
    <row r="71" spans="1:2">
      <c r="A71" s="68">
        <v>60</v>
      </c>
      <c r="B71" s="69">
        <v>16.39</v>
      </c>
    </row>
    <row r="72" spans="1:2">
      <c r="A72" s="68">
        <v>61</v>
      </c>
      <c r="B72" s="69">
        <v>16.75</v>
      </c>
    </row>
    <row r="73" spans="1:2">
      <c r="A73" s="68">
        <v>62</v>
      </c>
      <c r="B73" s="69">
        <v>17.11</v>
      </c>
    </row>
    <row r="74" spans="1:2">
      <c r="A74" s="68">
        <v>63</v>
      </c>
      <c r="B74" s="69">
        <v>17.489999999999998</v>
      </c>
    </row>
    <row r="75" spans="1:2">
      <c r="A75" s="68">
        <v>64</v>
      </c>
      <c r="B75" s="69">
        <v>17.89</v>
      </c>
    </row>
    <row r="76" spans="1:2">
      <c r="A76" s="68">
        <v>65</v>
      </c>
      <c r="B76" s="69">
        <v>17.79</v>
      </c>
    </row>
    <row r="77" spans="1:2">
      <c r="A77" s="68">
        <v>66</v>
      </c>
      <c r="B77" s="69">
        <v>17.18</v>
      </c>
    </row>
    <row r="78" spans="1:2">
      <c r="A78" s="68">
        <v>67</v>
      </c>
      <c r="B78" s="69">
        <v>16.559999999999999</v>
      </c>
    </row>
    <row r="79" spans="1:2">
      <c r="A79" s="68">
        <v>68</v>
      </c>
      <c r="B79" s="69">
        <v>15.95</v>
      </c>
    </row>
    <row r="80" spans="1:2">
      <c r="A80" s="68">
        <v>69</v>
      </c>
      <c r="B80" s="69">
        <v>15.33</v>
      </c>
    </row>
    <row r="81" spans="1:2">
      <c r="A81" s="68">
        <v>70</v>
      </c>
      <c r="B81" s="69">
        <v>14.72</v>
      </c>
    </row>
    <row r="82" spans="1:2">
      <c r="A82" s="68">
        <v>71</v>
      </c>
      <c r="B82" s="69">
        <v>14.1</v>
      </c>
    </row>
    <row r="83" spans="1:2">
      <c r="A83" s="68">
        <v>72</v>
      </c>
      <c r="B83" s="69">
        <v>13.48</v>
      </c>
    </row>
    <row r="84" spans="1:2">
      <c r="A84" s="68">
        <v>73</v>
      </c>
      <c r="B84" s="69">
        <v>12.86</v>
      </c>
    </row>
    <row r="85" spans="1:2">
      <c r="A85" s="68">
        <v>74</v>
      </c>
      <c r="B85" s="69">
        <v>12.25</v>
      </c>
    </row>
    <row r="86" spans="1:2">
      <c r="A86" s="68">
        <v>75</v>
      </c>
      <c r="B86" s="69">
        <v>11.64</v>
      </c>
    </row>
    <row r="87" spans="1:2">
      <c r="A87" s="68">
        <v>76</v>
      </c>
      <c r="B87" s="69">
        <v>11.05</v>
      </c>
    </row>
    <row r="88" spans="1:2">
      <c r="A88" s="68">
        <v>77</v>
      </c>
      <c r="B88" s="69">
        <v>10.46</v>
      </c>
    </row>
    <row r="89" spans="1:2">
      <c r="A89" s="68">
        <v>78</v>
      </c>
      <c r="B89" s="69">
        <v>9.89</v>
      </c>
    </row>
    <row r="90" spans="1:2">
      <c r="A90" s="68">
        <v>79</v>
      </c>
      <c r="B90" s="69">
        <v>9.32</v>
      </c>
    </row>
    <row r="91" spans="1:2">
      <c r="A91" s="68">
        <v>80</v>
      </c>
      <c r="B91" s="69">
        <v>8.75</v>
      </c>
    </row>
    <row r="92" spans="1:2">
      <c r="A92" s="68">
        <v>81</v>
      </c>
      <c r="B92" s="69">
        <v>8.19</v>
      </c>
    </row>
    <row r="93" spans="1:2">
      <c r="A93" s="68">
        <v>82</v>
      </c>
      <c r="B93" s="69">
        <v>7.63</v>
      </c>
    </row>
    <row r="94" spans="1:2">
      <c r="A94" s="68">
        <v>83</v>
      </c>
      <c r="B94" s="69">
        <v>7.08</v>
      </c>
    </row>
    <row r="95" spans="1:2">
      <c r="A95" s="68">
        <v>84</v>
      </c>
      <c r="B95" s="69">
        <v>6.54</v>
      </c>
    </row>
    <row r="96" spans="1:2">
      <c r="A96" s="68">
        <v>85</v>
      </c>
      <c r="B96" s="69">
        <v>6.03</v>
      </c>
    </row>
    <row r="97" spans="1:2">
      <c r="A97" s="68">
        <v>86</v>
      </c>
      <c r="B97" s="69">
        <v>5.55</v>
      </c>
    </row>
    <row r="98" spans="1:2">
      <c r="A98" s="68">
        <v>87</v>
      </c>
      <c r="B98" s="69">
        <v>5.09</v>
      </c>
    </row>
    <row r="99" spans="1:2">
      <c r="A99" s="68">
        <v>88</v>
      </c>
      <c r="B99" s="69">
        <v>4.67</v>
      </c>
    </row>
    <row r="100" spans="1:2">
      <c r="A100" s="68">
        <v>89</v>
      </c>
      <c r="B100" s="69">
        <v>4.2699999999999996</v>
      </c>
    </row>
    <row r="101" spans="1:2">
      <c r="A101" s="68">
        <v>90</v>
      </c>
      <c r="B101" s="69">
        <v>3.89</v>
      </c>
    </row>
    <row r="102" spans="1:2">
      <c r="A102" s="68">
        <v>91</v>
      </c>
      <c r="B102" s="69">
        <v>3.54</v>
      </c>
    </row>
    <row r="103" spans="1:2">
      <c r="A103" s="68">
        <v>92</v>
      </c>
      <c r="B103" s="69">
        <v>3.21</v>
      </c>
    </row>
    <row r="104" spans="1:2">
      <c r="A104" s="68">
        <v>93</v>
      </c>
      <c r="B104" s="69">
        <v>2.92</v>
      </c>
    </row>
    <row r="105" spans="1:2">
      <c r="A105" s="68">
        <v>94</v>
      </c>
      <c r="B105" s="69">
        <v>2.65</v>
      </c>
    </row>
    <row r="106" spans="1:2">
      <c r="A106" s="68">
        <v>95</v>
      </c>
      <c r="B106" s="69">
        <v>2.41</v>
      </c>
    </row>
  </sheetData>
  <sheetProtection algorithmName="SHA-512" hashValue="rzx1Fbz/XjIbSPA8U7n3dhfBmN9BYIkbD6dVEZOeSteh8Z/aakyjsZjBskddkmgXGi0W8kBrNugVCOZspepkdQ==" saltValue="3ym6XXdYXitDs5zhCHKGGw==" spinCount="100000" sheet="1" objects="1" scenarios="1"/>
  <conditionalFormatting sqref="A6:A21">
    <cfRule type="expression" dxfId="821" priority="15" stopIfTrue="1">
      <formula>MOD(ROW(),2)=0</formula>
    </cfRule>
    <cfRule type="expression" dxfId="820" priority="16" stopIfTrue="1">
      <formula>MOD(ROW(),2)&lt;&gt;0</formula>
    </cfRule>
  </conditionalFormatting>
  <conditionalFormatting sqref="B6:B17 B20:B21">
    <cfRule type="expression" dxfId="819" priority="17" stopIfTrue="1">
      <formula>MOD(ROW(),2)=0</formula>
    </cfRule>
    <cfRule type="expression" dxfId="818" priority="18" stopIfTrue="1">
      <formula>MOD(ROW(),2)&lt;&gt;0</formula>
    </cfRule>
  </conditionalFormatting>
  <conditionalFormatting sqref="A26:A106">
    <cfRule type="expression" dxfId="817" priority="3" stopIfTrue="1">
      <formula>MOD(ROW(),2)=0</formula>
    </cfRule>
    <cfRule type="expression" dxfId="816" priority="4" stopIfTrue="1">
      <formula>MOD(ROW(),2)&lt;&gt;0</formula>
    </cfRule>
  </conditionalFormatting>
  <conditionalFormatting sqref="B26:B106">
    <cfRule type="expression" dxfId="815" priority="5" stopIfTrue="1">
      <formula>MOD(ROW(),2)=0</formula>
    </cfRule>
    <cfRule type="expression" dxfId="814" priority="6" stopIfTrue="1">
      <formula>MOD(ROW(),2)&lt;&gt;0</formula>
    </cfRule>
  </conditionalFormatting>
  <conditionalFormatting sqref="B18:B19">
    <cfRule type="expression" dxfId="813" priority="1" stopIfTrue="1">
      <formula>MOD(ROW(),2)=0</formula>
    </cfRule>
    <cfRule type="expression" dxfId="812" priority="2" stopIfTrue="1">
      <formula>MOD(ROW(),2)&lt;&gt;0</formula>
    </cfRule>
  </conditionalFormatting>
  <pageMargins left="0.7" right="0.7" top="0.75" bottom="0.75" header="0.3" footer="0.3"/>
  <tableParts count="1">
    <tablePart r:id="rId1"/>
  </tablePart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58BE4-6624-4010-8A7A-ACF147E20EF1}">
  <sheetPr codeName="Sheet55"/>
  <dimension ref="A1:M32"/>
  <sheetViews>
    <sheetView showGridLines="0" workbookViewId="0">
      <selection activeCell="A6" sqref="A6"/>
    </sheetView>
  </sheetViews>
  <sheetFormatPr defaultRowHeight="12.6"/>
  <cols>
    <col min="1" max="1" width="31.5703125" customWidth="1"/>
    <col min="2" max="13"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ERF - x-401</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171</v>
      </c>
      <c r="C8" s="62"/>
      <c r="D8" s="62"/>
      <c r="E8" s="62"/>
      <c r="F8" s="62"/>
      <c r="G8" s="62"/>
      <c r="H8" s="62"/>
      <c r="I8" s="62"/>
      <c r="J8" s="62"/>
      <c r="K8" s="62"/>
      <c r="L8" s="62"/>
      <c r="M8" s="62"/>
    </row>
    <row r="9" spans="1:13">
      <c r="A9" s="61" t="s">
        <v>150</v>
      </c>
      <c r="B9" s="62" t="s">
        <v>316</v>
      </c>
      <c r="C9" s="62"/>
      <c r="D9" s="62"/>
      <c r="E9" s="62"/>
      <c r="F9" s="62"/>
      <c r="G9" s="62"/>
      <c r="H9" s="62"/>
      <c r="I9" s="62"/>
      <c r="J9" s="62"/>
      <c r="K9" s="62"/>
      <c r="L9" s="62"/>
      <c r="M9" s="62"/>
    </row>
    <row r="10" spans="1:13">
      <c r="A10" s="61" t="s">
        <v>6</v>
      </c>
      <c r="B10" s="62" t="s">
        <v>317</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318</v>
      </c>
      <c r="C12" s="62"/>
      <c r="D12" s="62"/>
      <c r="E12" s="62"/>
      <c r="F12" s="62"/>
      <c r="G12" s="62"/>
      <c r="H12" s="62"/>
      <c r="I12" s="62"/>
      <c r="J12" s="62"/>
      <c r="K12" s="62"/>
      <c r="L12" s="62"/>
      <c r="M12" s="62"/>
    </row>
    <row r="13" spans="1:13">
      <c r="A13" s="61" t="s">
        <v>555</v>
      </c>
      <c r="B13" s="62">
        <v>1</v>
      </c>
      <c r="C13" s="62"/>
      <c r="D13" s="62"/>
      <c r="E13" s="62"/>
      <c r="F13" s="62"/>
      <c r="G13" s="62"/>
      <c r="H13" s="62"/>
      <c r="I13" s="62"/>
      <c r="J13" s="62"/>
      <c r="K13" s="62"/>
      <c r="L13" s="62"/>
      <c r="M13" s="62"/>
    </row>
    <row r="14" spans="1:13">
      <c r="A14" s="61" t="s">
        <v>154</v>
      </c>
      <c r="B14" s="62">
        <v>401</v>
      </c>
      <c r="C14" s="62"/>
      <c r="D14" s="62"/>
      <c r="E14" s="62"/>
      <c r="F14" s="62"/>
      <c r="G14" s="62"/>
      <c r="H14" s="62"/>
      <c r="I14" s="62"/>
      <c r="J14" s="62"/>
      <c r="K14" s="62"/>
      <c r="L14" s="62"/>
      <c r="M14" s="62"/>
    </row>
    <row r="15" spans="1:13">
      <c r="A15" s="61" t="s">
        <v>556</v>
      </c>
      <c r="B15" s="62" t="s">
        <v>319</v>
      </c>
      <c r="C15" s="62"/>
      <c r="D15" s="62"/>
      <c r="E15" s="62"/>
      <c r="F15" s="62"/>
      <c r="G15" s="62"/>
      <c r="H15" s="62"/>
      <c r="I15" s="62"/>
      <c r="J15" s="62"/>
      <c r="K15" s="62"/>
      <c r="L15" s="62"/>
      <c r="M15" s="62"/>
    </row>
    <row r="16" spans="1:13">
      <c r="A16" s="61" t="s">
        <v>156</v>
      </c>
      <c r="B16" s="62" t="s">
        <v>320</v>
      </c>
      <c r="C16" s="62"/>
      <c r="D16" s="62"/>
      <c r="E16" s="62"/>
      <c r="F16" s="62"/>
      <c r="G16" s="62"/>
      <c r="H16" s="62"/>
      <c r="I16" s="62"/>
      <c r="J16" s="62"/>
      <c r="K16" s="62"/>
      <c r="L16" s="62"/>
      <c r="M16" s="62"/>
    </row>
    <row r="17" spans="1:13">
      <c r="A17" s="63" t="s">
        <v>557</v>
      </c>
      <c r="B17" s="62"/>
      <c r="C17" s="62"/>
      <c r="D17" s="62"/>
      <c r="E17" s="62"/>
      <c r="F17" s="62"/>
      <c r="G17" s="62"/>
      <c r="H17" s="62"/>
      <c r="I17" s="62"/>
      <c r="J17" s="62"/>
      <c r="K17" s="62"/>
      <c r="L17" s="62"/>
      <c r="M17" s="62"/>
    </row>
    <row r="18" spans="1:13">
      <c r="A18" s="61" t="s">
        <v>158</v>
      </c>
      <c r="B18" s="64">
        <v>45107</v>
      </c>
      <c r="C18" s="64"/>
      <c r="D18" s="64"/>
      <c r="E18" s="64"/>
      <c r="F18" s="64"/>
      <c r="G18" s="64"/>
      <c r="H18" s="64"/>
      <c r="I18" s="64"/>
      <c r="J18" s="64"/>
      <c r="K18" s="64"/>
      <c r="L18" s="64"/>
      <c r="M18" s="64"/>
    </row>
    <row r="19" spans="1:13">
      <c r="A19" s="61" t="s">
        <v>159</v>
      </c>
      <c r="B19" s="64">
        <v>45110</v>
      </c>
      <c r="C19" s="64"/>
      <c r="D19" s="64"/>
      <c r="E19" s="64"/>
      <c r="F19" s="64"/>
      <c r="G19" s="64"/>
      <c r="H19" s="64"/>
      <c r="I19" s="64"/>
      <c r="J19" s="64"/>
      <c r="K19" s="64"/>
      <c r="L19" s="64"/>
      <c r="M19" s="64"/>
    </row>
    <row r="20" spans="1:13">
      <c r="A20" s="61" t="s">
        <v>160</v>
      </c>
      <c r="B20" s="62" t="s">
        <v>170</v>
      </c>
      <c r="C20" s="62"/>
      <c r="D20" s="62"/>
      <c r="E20" s="62"/>
      <c r="F20" s="62"/>
      <c r="G20" s="62"/>
      <c r="H20" s="62"/>
      <c r="I20" s="62"/>
      <c r="J20" s="62"/>
      <c r="K20" s="62"/>
      <c r="L20" s="62"/>
      <c r="M20" s="62"/>
    </row>
    <row r="21" spans="1:13">
      <c r="A21" s="61" t="s">
        <v>558</v>
      </c>
      <c r="B21" s="62" t="s">
        <v>83</v>
      </c>
      <c r="C21" s="62"/>
      <c r="D21" s="62"/>
      <c r="E21" s="62"/>
      <c r="F21" s="62"/>
      <c r="G21" s="62"/>
      <c r="H21" s="62"/>
      <c r="I21" s="62"/>
      <c r="J21" s="62"/>
      <c r="K21" s="62"/>
      <c r="L21" s="62"/>
      <c r="M21" s="62"/>
    </row>
    <row r="23" spans="1:13">
      <c r="A23" s="23" t="str">
        <f>HYPERLINK("#'Factor List'!A1", "Back to Factor List")</f>
        <v>Back to Factor List</v>
      </c>
      <c r="B23" s="23" t="str">
        <f>HYPERLINK("#'Assumptions'!A1", "Assumptions")</f>
        <v>Assumptions</v>
      </c>
    </row>
    <row r="26" spans="1:13" ht="12.95">
      <c r="A26" s="46" t="s">
        <v>571</v>
      </c>
      <c r="B26" s="46">
        <v>0</v>
      </c>
      <c r="C26" s="46">
        <v>1</v>
      </c>
      <c r="D26" s="46">
        <v>2</v>
      </c>
      <c r="E26" s="46">
        <v>3</v>
      </c>
      <c r="F26" s="46">
        <v>4</v>
      </c>
      <c r="G26" s="46">
        <v>5</v>
      </c>
      <c r="H26" s="46">
        <v>6</v>
      </c>
      <c r="I26" s="46">
        <v>7</v>
      </c>
      <c r="J26" s="46">
        <v>8</v>
      </c>
      <c r="K26" s="46">
        <v>9</v>
      </c>
      <c r="L26" s="46">
        <v>10</v>
      </c>
      <c r="M26" s="46">
        <v>11</v>
      </c>
    </row>
    <row r="27" spans="1:13">
      <c r="A27" s="42">
        <v>55</v>
      </c>
      <c r="B27" s="43">
        <v>0.82399999999999995</v>
      </c>
      <c r="C27" s="43">
        <v>0.82599999999999996</v>
      </c>
      <c r="D27" s="43">
        <v>0.82899999999999996</v>
      </c>
      <c r="E27" s="43">
        <v>0.83199999999999996</v>
      </c>
      <c r="F27" s="43">
        <v>0.83399999999999996</v>
      </c>
      <c r="G27" s="43">
        <v>0.83699999999999997</v>
      </c>
      <c r="H27" s="43">
        <v>0.83899999999999997</v>
      </c>
      <c r="I27" s="43">
        <v>0.84199999999999997</v>
      </c>
      <c r="J27" s="43">
        <v>0.84499999999999997</v>
      </c>
      <c r="K27" s="43">
        <v>0.84699999999999998</v>
      </c>
      <c r="L27" s="43">
        <v>0.85</v>
      </c>
      <c r="M27" s="43">
        <v>0.85199999999999998</v>
      </c>
    </row>
    <row r="28" spans="1:13">
      <c r="A28" s="42">
        <v>56</v>
      </c>
      <c r="B28" s="43">
        <v>0.85499999999999998</v>
      </c>
      <c r="C28" s="43">
        <v>0.85799999999999998</v>
      </c>
      <c r="D28" s="43">
        <v>0.86099999999999999</v>
      </c>
      <c r="E28" s="43">
        <v>0.86299999999999999</v>
      </c>
      <c r="F28" s="43">
        <v>0.86599999999999999</v>
      </c>
      <c r="G28" s="43">
        <v>0.86899999999999999</v>
      </c>
      <c r="H28" s="43">
        <v>0.872</v>
      </c>
      <c r="I28" s="43">
        <v>0.874</v>
      </c>
      <c r="J28" s="43">
        <v>0.877</v>
      </c>
      <c r="K28" s="43">
        <v>0.88</v>
      </c>
      <c r="L28" s="43">
        <v>0.88300000000000001</v>
      </c>
      <c r="M28" s="43">
        <v>0.88600000000000001</v>
      </c>
    </row>
    <row r="29" spans="1:13">
      <c r="A29" s="42">
        <v>57</v>
      </c>
      <c r="B29" s="43">
        <v>0.88800000000000001</v>
      </c>
      <c r="C29" s="43">
        <v>0.89100000000000001</v>
      </c>
      <c r="D29" s="43">
        <v>0.89400000000000002</v>
      </c>
      <c r="E29" s="43">
        <v>0.89700000000000002</v>
      </c>
      <c r="F29" s="43">
        <v>0.9</v>
      </c>
      <c r="G29" s="43">
        <v>0.90300000000000002</v>
      </c>
      <c r="H29" s="43">
        <v>0.90600000000000003</v>
      </c>
      <c r="I29" s="43">
        <v>0.90900000000000003</v>
      </c>
      <c r="J29" s="43">
        <v>0.91200000000000003</v>
      </c>
      <c r="K29" s="43">
        <v>0.91500000000000004</v>
      </c>
      <c r="L29" s="43">
        <v>0.91800000000000004</v>
      </c>
      <c r="M29" s="43">
        <v>0.92100000000000004</v>
      </c>
    </row>
    <row r="30" spans="1:13">
      <c r="A30" s="42">
        <v>58</v>
      </c>
      <c r="B30" s="43">
        <v>0.92400000000000004</v>
      </c>
      <c r="C30" s="43">
        <v>0.92700000000000005</v>
      </c>
      <c r="D30" s="43">
        <v>0.93</v>
      </c>
      <c r="E30" s="43">
        <v>0.93300000000000005</v>
      </c>
      <c r="F30" s="43">
        <v>0.93600000000000005</v>
      </c>
      <c r="G30" s="43">
        <v>0.93899999999999995</v>
      </c>
      <c r="H30" s="43">
        <v>0.94299999999999995</v>
      </c>
      <c r="I30" s="43">
        <v>0.94599999999999995</v>
      </c>
      <c r="J30" s="43">
        <v>0.94899999999999995</v>
      </c>
      <c r="K30" s="43">
        <v>0.95199999999999996</v>
      </c>
      <c r="L30" s="43">
        <v>0.95499999999999996</v>
      </c>
      <c r="M30" s="43">
        <v>0.95799999999999996</v>
      </c>
    </row>
    <row r="31" spans="1:13">
      <c r="A31" s="42">
        <v>59</v>
      </c>
      <c r="B31" s="43">
        <v>0.96099999999999997</v>
      </c>
      <c r="C31" s="43">
        <v>0.96499999999999997</v>
      </c>
      <c r="D31" s="43">
        <v>0.96799999999999997</v>
      </c>
      <c r="E31" s="43">
        <v>0.97199999999999998</v>
      </c>
      <c r="F31" s="43">
        <v>0.97499999999999998</v>
      </c>
      <c r="G31" s="43">
        <v>0.97799999999999998</v>
      </c>
      <c r="H31" s="43">
        <v>0.98199999999999998</v>
      </c>
      <c r="I31" s="43">
        <v>0.98499999999999999</v>
      </c>
      <c r="J31" s="43">
        <v>0.98799999999999999</v>
      </c>
      <c r="K31" s="43">
        <v>0.99199999999999999</v>
      </c>
      <c r="L31" s="43">
        <v>0.995</v>
      </c>
      <c r="M31" s="43">
        <v>0.998</v>
      </c>
    </row>
    <row r="32" spans="1:13">
      <c r="A32" s="42">
        <v>60</v>
      </c>
      <c r="B32" s="43">
        <v>1</v>
      </c>
      <c r="C32" s="43"/>
      <c r="D32" s="43"/>
      <c r="E32" s="43"/>
      <c r="F32" s="43"/>
      <c r="G32" s="43"/>
      <c r="H32" s="43"/>
      <c r="I32" s="43"/>
      <c r="J32" s="43"/>
      <c r="K32" s="43"/>
      <c r="L32" s="43"/>
      <c r="M32" s="43"/>
    </row>
  </sheetData>
  <sheetProtection algorithmName="SHA-512" hashValue="K1ieAQPqRYBzXyduva2QmRhI8k6iIXyHhT/TWzAG285Y3DAhA/VALfMgDovRgNNKfNNHuEqvZc3sRvNC7678UA==" saltValue="XYHt7ruG21wVS7yAReu3ew==" spinCount="100000" sheet="1" objects="1" scenarios="1"/>
  <conditionalFormatting sqref="A6:A21">
    <cfRule type="expression" dxfId="807" priority="5" stopIfTrue="1">
      <formula>MOD(ROW(),2)=0</formula>
    </cfRule>
    <cfRule type="expression" dxfId="806" priority="6" stopIfTrue="1">
      <formula>MOD(ROW(),2)&lt;&gt;0</formula>
    </cfRule>
  </conditionalFormatting>
  <conditionalFormatting sqref="B6:M21">
    <cfRule type="expression" dxfId="805" priority="7" stopIfTrue="1">
      <formula>MOD(ROW(),2)=0</formula>
    </cfRule>
    <cfRule type="expression" dxfId="804" priority="8" stopIfTrue="1">
      <formula>MOD(ROW(),2)&lt;&gt;0</formula>
    </cfRule>
  </conditionalFormatting>
  <conditionalFormatting sqref="A26:A32">
    <cfRule type="expression" dxfId="803" priority="1" stopIfTrue="1">
      <formula>MOD(ROW(),2)=0</formula>
    </cfRule>
    <cfRule type="expression" dxfId="802" priority="2" stopIfTrue="1">
      <formula>MOD(ROW(),2)&lt;&gt;0</formula>
    </cfRule>
  </conditionalFormatting>
  <conditionalFormatting sqref="B26:M32">
    <cfRule type="expression" dxfId="801" priority="3" stopIfTrue="1">
      <formula>MOD(ROW(),2)=0</formula>
    </cfRule>
    <cfRule type="expression" dxfId="800" priority="4" stopIfTrue="1">
      <formula>MOD(ROW(),2)&lt;&gt;0</formula>
    </cfRule>
  </conditionalFormatting>
  <pageMargins left="0.7" right="0.7" top="0.75" bottom="0.75" header="0.3" footer="0.3"/>
  <tableParts count="1">
    <tablePart r:id="rId1"/>
  </tablePart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48206-1C6B-470C-B582-89EE10AA451D}">
  <sheetPr codeName="Sheet56"/>
  <dimension ref="A1:M32"/>
  <sheetViews>
    <sheetView showGridLines="0" workbookViewId="0">
      <selection activeCell="A6" sqref="A6"/>
    </sheetView>
  </sheetViews>
  <sheetFormatPr defaultRowHeight="12.6"/>
  <cols>
    <col min="1" max="1" width="31.5703125" customWidth="1"/>
    <col min="2" max="13"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ERF - x-402</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171</v>
      </c>
      <c r="C8" s="62"/>
      <c r="D8" s="62"/>
      <c r="E8" s="62"/>
      <c r="F8" s="62"/>
      <c r="G8" s="62"/>
      <c r="H8" s="62"/>
      <c r="I8" s="62"/>
      <c r="J8" s="62"/>
      <c r="K8" s="62"/>
      <c r="L8" s="62"/>
      <c r="M8" s="62"/>
    </row>
    <row r="9" spans="1:13">
      <c r="A9" s="61" t="s">
        <v>150</v>
      </c>
      <c r="B9" s="62" t="s">
        <v>316</v>
      </c>
      <c r="C9" s="62"/>
      <c r="D9" s="62"/>
      <c r="E9" s="62"/>
      <c r="F9" s="62"/>
      <c r="G9" s="62"/>
      <c r="H9" s="62"/>
      <c r="I9" s="62"/>
      <c r="J9" s="62"/>
      <c r="K9" s="62"/>
      <c r="L9" s="62"/>
      <c r="M9" s="62"/>
    </row>
    <row r="10" spans="1:13">
      <c r="A10" s="61" t="s">
        <v>6</v>
      </c>
      <c r="B10" s="62" t="s">
        <v>321</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318</v>
      </c>
      <c r="C12" s="62"/>
      <c r="D12" s="62"/>
      <c r="E12" s="62"/>
      <c r="F12" s="62"/>
      <c r="G12" s="62"/>
      <c r="H12" s="62"/>
      <c r="I12" s="62"/>
      <c r="J12" s="62"/>
      <c r="K12" s="62"/>
      <c r="L12" s="62"/>
      <c r="M12" s="62"/>
    </row>
    <row r="13" spans="1:13">
      <c r="A13" s="61" t="s">
        <v>555</v>
      </c>
      <c r="B13" s="62">
        <v>1</v>
      </c>
      <c r="C13" s="62"/>
      <c r="D13" s="62"/>
      <c r="E13" s="62"/>
      <c r="F13" s="62"/>
      <c r="G13" s="62"/>
      <c r="H13" s="62"/>
      <c r="I13" s="62"/>
      <c r="J13" s="62"/>
      <c r="K13" s="62"/>
      <c r="L13" s="62"/>
      <c r="M13" s="62"/>
    </row>
    <row r="14" spans="1:13">
      <c r="A14" s="61" t="s">
        <v>154</v>
      </c>
      <c r="B14" s="62">
        <v>402</v>
      </c>
      <c r="C14" s="62"/>
      <c r="D14" s="62"/>
      <c r="E14" s="62"/>
      <c r="F14" s="62"/>
      <c r="G14" s="62"/>
      <c r="H14" s="62"/>
      <c r="I14" s="62"/>
      <c r="J14" s="62"/>
      <c r="K14" s="62"/>
      <c r="L14" s="62"/>
      <c r="M14" s="62"/>
    </row>
    <row r="15" spans="1:13">
      <c r="A15" s="61" t="s">
        <v>556</v>
      </c>
      <c r="B15" s="62" t="s">
        <v>322</v>
      </c>
      <c r="C15" s="62"/>
      <c r="D15" s="62"/>
      <c r="E15" s="62"/>
      <c r="F15" s="62"/>
      <c r="G15" s="62"/>
      <c r="H15" s="62"/>
      <c r="I15" s="62"/>
      <c r="J15" s="62"/>
      <c r="K15" s="62"/>
      <c r="L15" s="62"/>
      <c r="M15" s="62"/>
    </row>
    <row r="16" spans="1:13">
      <c r="A16" s="61" t="s">
        <v>156</v>
      </c>
      <c r="B16" s="62" t="s">
        <v>323</v>
      </c>
      <c r="C16" s="62"/>
      <c r="D16" s="62"/>
      <c r="E16" s="62"/>
      <c r="F16" s="62"/>
      <c r="G16" s="62"/>
      <c r="H16" s="62"/>
      <c r="I16" s="62"/>
      <c r="J16" s="62"/>
      <c r="K16" s="62"/>
      <c r="L16" s="62"/>
      <c r="M16" s="62"/>
    </row>
    <row r="17" spans="1:13">
      <c r="A17" s="63" t="s">
        <v>557</v>
      </c>
      <c r="B17" s="62"/>
      <c r="C17" s="62"/>
      <c r="D17" s="62"/>
      <c r="E17" s="62"/>
      <c r="F17" s="62"/>
      <c r="G17" s="62"/>
      <c r="H17" s="62"/>
      <c r="I17" s="62"/>
      <c r="J17" s="62"/>
      <c r="K17" s="62"/>
      <c r="L17" s="62"/>
      <c r="M17" s="62"/>
    </row>
    <row r="18" spans="1:13">
      <c r="A18" s="61" t="s">
        <v>158</v>
      </c>
      <c r="B18" s="64">
        <v>45107</v>
      </c>
      <c r="C18" s="64"/>
      <c r="D18" s="64"/>
      <c r="E18" s="64"/>
      <c r="F18" s="64"/>
      <c r="G18" s="64"/>
      <c r="H18" s="64"/>
      <c r="I18" s="64"/>
      <c r="J18" s="64"/>
      <c r="K18" s="64"/>
      <c r="L18" s="64"/>
      <c r="M18" s="64"/>
    </row>
    <row r="19" spans="1:13">
      <c r="A19" s="61" t="s">
        <v>159</v>
      </c>
      <c r="B19" s="64">
        <v>45110</v>
      </c>
      <c r="C19" s="64"/>
      <c r="D19" s="64"/>
      <c r="E19" s="64"/>
      <c r="F19" s="64"/>
      <c r="G19" s="64"/>
      <c r="H19" s="64"/>
      <c r="I19" s="64"/>
      <c r="J19" s="64"/>
      <c r="K19" s="64"/>
      <c r="L19" s="64"/>
      <c r="M19" s="64"/>
    </row>
    <row r="20" spans="1:13">
      <c r="A20" s="61" t="s">
        <v>160</v>
      </c>
      <c r="B20" s="62" t="s">
        <v>170</v>
      </c>
      <c r="C20" s="62"/>
      <c r="D20" s="62"/>
      <c r="E20" s="62"/>
      <c r="F20" s="62"/>
      <c r="G20" s="62"/>
      <c r="H20" s="62"/>
      <c r="I20" s="62"/>
      <c r="J20" s="62"/>
      <c r="K20" s="62"/>
      <c r="L20" s="62"/>
      <c r="M20" s="62"/>
    </row>
    <row r="21" spans="1:13">
      <c r="A21" s="61" t="s">
        <v>558</v>
      </c>
      <c r="B21" s="62" t="s">
        <v>83</v>
      </c>
      <c r="C21" s="62"/>
      <c r="D21" s="62"/>
      <c r="E21" s="62"/>
      <c r="F21" s="62"/>
      <c r="G21" s="62"/>
      <c r="H21" s="62"/>
      <c r="I21" s="62"/>
      <c r="J21" s="62"/>
      <c r="K21" s="62"/>
      <c r="L21" s="62"/>
      <c r="M21" s="62"/>
    </row>
    <row r="23" spans="1:13">
      <c r="A23" s="23" t="str">
        <f>HYPERLINK("#'Factor List'!A1", "Back to Factor List")</f>
        <v>Back to Factor List</v>
      </c>
      <c r="B23" s="23" t="str">
        <f>HYPERLINK("#'Assumptions'!A1", "Assumptions")</f>
        <v>Assumptions</v>
      </c>
    </row>
    <row r="26" spans="1:13" ht="12.95">
      <c r="A26" s="46" t="s">
        <v>571</v>
      </c>
      <c r="B26" s="46">
        <v>0</v>
      </c>
      <c r="C26" s="46">
        <v>1</v>
      </c>
      <c r="D26" s="46">
        <v>2</v>
      </c>
      <c r="E26" s="46">
        <v>3</v>
      </c>
      <c r="F26" s="46">
        <v>4</v>
      </c>
      <c r="G26" s="46">
        <v>5</v>
      </c>
      <c r="H26" s="46">
        <v>6</v>
      </c>
      <c r="I26" s="46">
        <v>7</v>
      </c>
      <c r="J26" s="46">
        <v>8</v>
      </c>
      <c r="K26" s="46">
        <v>9</v>
      </c>
      <c r="L26" s="46">
        <v>10</v>
      </c>
      <c r="M26" s="46">
        <v>11</v>
      </c>
    </row>
    <row r="27" spans="1:13">
      <c r="A27" s="42">
        <v>55</v>
      </c>
      <c r="B27" s="43">
        <v>0.85799999999999998</v>
      </c>
      <c r="C27" s="43">
        <v>0.86</v>
      </c>
      <c r="D27" s="43">
        <v>0.86199999999999999</v>
      </c>
      <c r="E27" s="43">
        <v>0.86499999999999999</v>
      </c>
      <c r="F27" s="43">
        <v>0.86699999999999999</v>
      </c>
      <c r="G27" s="43">
        <v>0.86899999999999999</v>
      </c>
      <c r="H27" s="43">
        <v>0.871</v>
      </c>
      <c r="I27" s="43">
        <v>0.873</v>
      </c>
      <c r="J27" s="43">
        <v>0.875</v>
      </c>
      <c r="K27" s="43">
        <v>0.877</v>
      </c>
      <c r="L27" s="43">
        <v>0.879</v>
      </c>
      <c r="M27" s="43">
        <v>0.88100000000000001</v>
      </c>
    </row>
    <row r="28" spans="1:13">
      <c r="A28" s="42">
        <v>56</v>
      </c>
      <c r="B28" s="43">
        <v>0.88300000000000001</v>
      </c>
      <c r="C28" s="43">
        <v>0.88500000000000001</v>
      </c>
      <c r="D28" s="43">
        <v>0.88700000000000001</v>
      </c>
      <c r="E28" s="43">
        <v>0.89</v>
      </c>
      <c r="F28" s="43">
        <v>0.89200000000000002</v>
      </c>
      <c r="G28" s="43">
        <v>0.89400000000000002</v>
      </c>
      <c r="H28" s="43">
        <v>0.89600000000000002</v>
      </c>
      <c r="I28" s="43">
        <v>0.89800000000000002</v>
      </c>
      <c r="J28" s="43">
        <v>0.90100000000000002</v>
      </c>
      <c r="K28" s="43">
        <v>0.90300000000000002</v>
      </c>
      <c r="L28" s="43">
        <v>0.90500000000000003</v>
      </c>
      <c r="M28" s="43">
        <v>0.90700000000000003</v>
      </c>
    </row>
    <row r="29" spans="1:13">
      <c r="A29" s="42">
        <v>57</v>
      </c>
      <c r="B29" s="43">
        <v>0.90900000000000003</v>
      </c>
      <c r="C29" s="43">
        <v>0.91200000000000003</v>
      </c>
      <c r="D29" s="43">
        <v>0.91400000000000003</v>
      </c>
      <c r="E29" s="43">
        <v>0.91700000000000004</v>
      </c>
      <c r="F29" s="43">
        <v>0.91900000000000004</v>
      </c>
      <c r="G29" s="43">
        <v>0.92100000000000004</v>
      </c>
      <c r="H29" s="43">
        <v>0.92400000000000004</v>
      </c>
      <c r="I29" s="43">
        <v>0.92600000000000005</v>
      </c>
      <c r="J29" s="43">
        <v>0.92800000000000005</v>
      </c>
      <c r="K29" s="43">
        <v>0.93100000000000005</v>
      </c>
      <c r="L29" s="43">
        <v>0.93300000000000005</v>
      </c>
      <c r="M29" s="43">
        <v>0.93600000000000005</v>
      </c>
    </row>
    <row r="30" spans="1:13">
      <c r="A30" s="42">
        <v>58</v>
      </c>
      <c r="B30" s="43">
        <v>0.93799999999999994</v>
      </c>
      <c r="C30" s="43">
        <v>0.94099999999999995</v>
      </c>
      <c r="D30" s="43">
        <v>0.94299999999999995</v>
      </c>
      <c r="E30" s="43">
        <v>0.94599999999999995</v>
      </c>
      <c r="F30" s="43">
        <v>0.94799999999999995</v>
      </c>
      <c r="G30" s="43">
        <v>0.95099999999999996</v>
      </c>
      <c r="H30" s="43">
        <v>0.95299999999999996</v>
      </c>
      <c r="I30" s="43">
        <v>0.95599999999999996</v>
      </c>
      <c r="J30" s="43">
        <v>0.95899999999999996</v>
      </c>
      <c r="K30" s="43">
        <v>0.96099999999999997</v>
      </c>
      <c r="L30" s="43">
        <v>0.96399999999999997</v>
      </c>
      <c r="M30" s="43">
        <v>0.96599999999999997</v>
      </c>
    </row>
    <row r="31" spans="1:13">
      <c r="A31" s="42">
        <v>59</v>
      </c>
      <c r="B31" s="43">
        <v>0.96899999999999997</v>
      </c>
      <c r="C31" s="43">
        <v>0.97199999999999998</v>
      </c>
      <c r="D31" s="43">
        <v>0.97399999999999998</v>
      </c>
      <c r="E31" s="43">
        <v>0.97699999999999998</v>
      </c>
      <c r="F31" s="43">
        <v>0.98</v>
      </c>
      <c r="G31" s="43">
        <v>0.98199999999999998</v>
      </c>
      <c r="H31" s="43">
        <v>0.98499999999999999</v>
      </c>
      <c r="I31" s="43">
        <v>0.98799999999999999</v>
      </c>
      <c r="J31" s="43">
        <v>0.99099999999999999</v>
      </c>
      <c r="K31" s="43">
        <v>0.99299999999999999</v>
      </c>
      <c r="L31" s="43">
        <v>0.996</v>
      </c>
      <c r="M31" s="43">
        <v>0.999</v>
      </c>
    </row>
    <row r="32" spans="1:13">
      <c r="A32" s="42">
        <v>60</v>
      </c>
      <c r="B32" s="43">
        <v>1</v>
      </c>
      <c r="C32" s="43"/>
      <c r="D32" s="43"/>
      <c r="E32" s="43"/>
      <c r="F32" s="43"/>
      <c r="G32" s="43"/>
      <c r="H32" s="43"/>
      <c r="I32" s="43"/>
      <c r="J32" s="43"/>
      <c r="K32" s="43"/>
      <c r="L32" s="43"/>
      <c r="M32" s="43"/>
    </row>
  </sheetData>
  <sheetProtection algorithmName="SHA-512" hashValue="O9BsCS8ezYpyKhNp7irUqZFM2Iar/X6jKscoLjnkMIN9Or6A3FgACC3h5lJUxScsEqfBrfm39BL5jmOqWXsPNQ==" saltValue="nK4dMAhK0fWYlhbZIWp+vg==" spinCount="100000" sheet="1" objects="1" scenarios="1"/>
  <conditionalFormatting sqref="A6:A21">
    <cfRule type="expression" dxfId="795" priority="5" stopIfTrue="1">
      <formula>MOD(ROW(),2)=0</formula>
    </cfRule>
    <cfRule type="expression" dxfId="794" priority="6" stopIfTrue="1">
      <formula>MOD(ROW(),2)&lt;&gt;0</formula>
    </cfRule>
  </conditionalFormatting>
  <conditionalFormatting sqref="B6:M21">
    <cfRule type="expression" dxfId="793" priority="7" stopIfTrue="1">
      <formula>MOD(ROW(),2)=0</formula>
    </cfRule>
    <cfRule type="expression" dxfId="792" priority="8" stopIfTrue="1">
      <formula>MOD(ROW(),2)&lt;&gt;0</formula>
    </cfRule>
  </conditionalFormatting>
  <conditionalFormatting sqref="A26:A32">
    <cfRule type="expression" dxfId="791" priority="1" stopIfTrue="1">
      <formula>MOD(ROW(),2)=0</formula>
    </cfRule>
    <cfRule type="expression" dxfId="790" priority="2" stopIfTrue="1">
      <formula>MOD(ROW(),2)&lt;&gt;0</formula>
    </cfRule>
  </conditionalFormatting>
  <conditionalFormatting sqref="B26:M32">
    <cfRule type="expression" dxfId="789" priority="3" stopIfTrue="1">
      <formula>MOD(ROW(),2)=0</formula>
    </cfRule>
    <cfRule type="expression" dxfId="788" priority="4" stopIfTrue="1">
      <formula>MOD(ROW(),2)&lt;&gt;0</formula>
    </cfRule>
  </conditionalFormatting>
  <pageMargins left="0.7" right="0.7" top="0.75" bottom="0.75" header="0.3" footer="0.3"/>
  <tableParts count="1">
    <tablePart r:id="rId1"/>
  </tablePart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C2C85-E3C9-4209-8088-3BDEA03A5C46}">
  <sheetPr codeName="Sheet57"/>
  <dimension ref="A1:M32"/>
  <sheetViews>
    <sheetView showGridLines="0" workbookViewId="0">
      <selection activeCell="A6" sqref="A6"/>
    </sheetView>
  </sheetViews>
  <sheetFormatPr defaultRowHeight="12.6"/>
  <cols>
    <col min="1" max="1" width="31.5703125" customWidth="1"/>
    <col min="2" max="13"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ERF - x-403</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171</v>
      </c>
      <c r="C8" s="62"/>
      <c r="D8" s="62"/>
      <c r="E8" s="62"/>
      <c r="F8" s="62"/>
      <c r="G8" s="62"/>
      <c r="H8" s="62"/>
      <c r="I8" s="62"/>
      <c r="J8" s="62"/>
      <c r="K8" s="62"/>
      <c r="L8" s="62"/>
      <c r="M8" s="62"/>
    </row>
    <row r="9" spans="1:13">
      <c r="A9" s="61" t="s">
        <v>150</v>
      </c>
      <c r="B9" s="62" t="s">
        <v>316</v>
      </c>
      <c r="C9" s="62"/>
      <c r="D9" s="62"/>
      <c r="E9" s="62"/>
      <c r="F9" s="62"/>
      <c r="G9" s="62"/>
      <c r="H9" s="62"/>
      <c r="I9" s="62"/>
      <c r="J9" s="62"/>
      <c r="K9" s="62"/>
      <c r="L9" s="62"/>
      <c r="M9" s="62"/>
    </row>
    <row r="10" spans="1:13">
      <c r="A10" s="61" t="s">
        <v>6</v>
      </c>
      <c r="B10" s="62" t="s">
        <v>324</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318</v>
      </c>
      <c r="C12" s="62"/>
      <c r="D12" s="62"/>
      <c r="E12" s="62"/>
      <c r="F12" s="62"/>
      <c r="G12" s="62"/>
      <c r="H12" s="62"/>
      <c r="I12" s="62"/>
      <c r="J12" s="62"/>
      <c r="K12" s="62"/>
      <c r="L12" s="62"/>
      <c r="M12" s="62"/>
    </row>
    <row r="13" spans="1:13">
      <c r="A13" s="61" t="s">
        <v>555</v>
      </c>
      <c r="B13" s="62">
        <v>1</v>
      </c>
      <c r="C13" s="62"/>
      <c r="D13" s="62"/>
      <c r="E13" s="62"/>
      <c r="F13" s="62"/>
      <c r="G13" s="62"/>
      <c r="H13" s="62"/>
      <c r="I13" s="62"/>
      <c r="J13" s="62"/>
      <c r="K13" s="62"/>
      <c r="L13" s="62"/>
      <c r="M13" s="62"/>
    </row>
    <row r="14" spans="1:13">
      <c r="A14" s="61" t="s">
        <v>154</v>
      </c>
      <c r="B14" s="62">
        <v>403</v>
      </c>
      <c r="C14" s="62"/>
      <c r="D14" s="62"/>
      <c r="E14" s="62"/>
      <c r="F14" s="62"/>
      <c r="G14" s="62"/>
      <c r="H14" s="62"/>
      <c r="I14" s="62"/>
      <c r="J14" s="62"/>
      <c r="K14" s="62"/>
      <c r="L14" s="62"/>
      <c r="M14" s="62"/>
    </row>
    <row r="15" spans="1:13">
      <c r="A15" s="61" t="s">
        <v>556</v>
      </c>
      <c r="B15" s="62" t="s">
        <v>325</v>
      </c>
      <c r="C15" s="62"/>
      <c r="D15" s="62"/>
      <c r="E15" s="62"/>
      <c r="F15" s="62"/>
      <c r="G15" s="62"/>
      <c r="H15" s="62"/>
      <c r="I15" s="62"/>
      <c r="J15" s="62"/>
      <c r="K15" s="62"/>
      <c r="L15" s="62"/>
      <c r="M15" s="62"/>
    </row>
    <row r="16" spans="1:13">
      <c r="A16" s="61" t="s">
        <v>156</v>
      </c>
      <c r="B16" s="62" t="s">
        <v>326</v>
      </c>
      <c r="C16" s="62"/>
      <c r="D16" s="62"/>
      <c r="E16" s="62"/>
      <c r="F16" s="62"/>
      <c r="G16" s="62"/>
      <c r="H16" s="62"/>
      <c r="I16" s="62"/>
      <c r="J16" s="62"/>
      <c r="K16" s="62"/>
      <c r="L16" s="62"/>
      <c r="M16" s="62"/>
    </row>
    <row r="17" spans="1:13">
      <c r="A17" s="63" t="s">
        <v>557</v>
      </c>
      <c r="B17" s="62"/>
      <c r="C17" s="62"/>
      <c r="D17" s="62"/>
      <c r="E17" s="62"/>
      <c r="F17" s="62"/>
      <c r="G17" s="62"/>
      <c r="H17" s="62"/>
      <c r="I17" s="62"/>
      <c r="J17" s="62"/>
      <c r="K17" s="62"/>
      <c r="L17" s="62"/>
      <c r="M17" s="62"/>
    </row>
    <row r="18" spans="1:13">
      <c r="A18" s="61" t="s">
        <v>158</v>
      </c>
      <c r="B18" s="64">
        <v>45107</v>
      </c>
      <c r="C18" s="64"/>
      <c r="D18" s="64"/>
      <c r="E18" s="64"/>
      <c r="F18" s="64"/>
      <c r="G18" s="64"/>
      <c r="H18" s="64"/>
      <c r="I18" s="64"/>
      <c r="J18" s="64"/>
      <c r="K18" s="64"/>
      <c r="L18" s="64"/>
      <c r="M18" s="64"/>
    </row>
    <row r="19" spans="1:13">
      <c r="A19" s="61" t="s">
        <v>159</v>
      </c>
      <c r="B19" s="64">
        <v>45110</v>
      </c>
      <c r="C19" s="64"/>
      <c r="D19" s="64"/>
      <c r="E19" s="64"/>
      <c r="F19" s="64"/>
      <c r="G19" s="64"/>
      <c r="H19" s="64"/>
      <c r="I19" s="64"/>
      <c r="J19" s="64"/>
      <c r="K19" s="64"/>
      <c r="L19" s="64"/>
      <c r="M19" s="64"/>
    </row>
    <row r="20" spans="1:13">
      <c r="A20" s="61" t="s">
        <v>160</v>
      </c>
      <c r="B20" s="62" t="s">
        <v>170</v>
      </c>
      <c r="C20" s="62"/>
      <c r="D20" s="62"/>
      <c r="E20" s="62"/>
      <c r="F20" s="62"/>
      <c r="G20" s="62"/>
      <c r="H20" s="62"/>
      <c r="I20" s="62"/>
      <c r="J20" s="62"/>
      <c r="K20" s="62"/>
      <c r="L20" s="62"/>
      <c r="M20" s="62"/>
    </row>
    <row r="21" spans="1:13">
      <c r="A21" s="61" t="s">
        <v>558</v>
      </c>
      <c r="B21" s="62" t="s">
        <v>83</v>
      </c>
      <c r="C21" s="62"/>
      <c r="D21" s="62"/>
      <c r="E21" s="62"/>
      <c r="F21" s="62"/>
      <c r="G21" s="62"/>
      <c r="H21" s="62"/>
      <c r="I21" s="62"/>
      <c r="J21" s="62"/>
      <c r="K21" s="62"/>
      <c r="L21" s="62"/>
      <c r="M21" s="62"/>
    </row>
    <row r="23" spans="1:13">
      <c r="A23" s="23" t="str">
        <f>HYPERLINK("#'Factor List'!A1", "Back to Factor List")</f>
        <v>Back to Factor List</v>
      </c>
      <c r="B23" s="23" t="str">
        <f>HYPERLINK("#'Assumptions'!A1", "Assumptions")</f>
        <v>Assumptions</v>
      </c>
    </row>
    <row r="26" spans="1:13" ht="12.95">
      <c r="A26" s="46" t="s">
        <v>571</v>
      </c>
      <c r="B26" s="46">
        <v>0</v>
      </c>
      <c r="C26" s="46">
        <v>1</v>
      </c>
      <c r="D26" s="46">
        <v>2</v>
      </c>
      <c r="E26" s="46">
        <v>3</v>
      </c>
      <c r="F26" s="46">
        <v>4</v>
      </c>
      <c r="G26" s="46">
        <v>5</v>
      </c>
      <c r="H26" s="46">
        <v>6</v>
      </c>
      <c r="I26" s="46">
        <v>7</v>
      </c>
      <c r="J26" s="46">
        <v>8</v>
      </c>
      <c r="K26" s="46">
        <v>9</v>
      </c>
      <c r="L26" s="46">
        <v>10</v>
      </c>
      <c r="M26" s="46">
        <v>11</v>
      </c>
    </row>
    <row r="27" spans="1:13">
      <c r="A27" s="42">
        <v>55</v>
      </c>
      <c r="B27" s="43">
        <v>0.81200000000000006</v>
      </c>
      <c r="C27" s="43">
        <v>0.81499999999999995</v>
      </c>
      <c r="D27" s="43">
        <v>0.81799999999999995</v>
      </c>
      <c r="E27" s="43">
        <v>0.82099999999999995</v>
      </c>
      <c r="F27" s="43">
        <v>0.82299999999999995</v>
      </c>
      <c r="G27" s="43">
        <v>0.82599999999999996</v>
      </c>
      <c r="H27" s="43">
        <v>0.82899999999999996</v>
      </c>
      <c r="I27" s="43">
        <v>0.83199999999999996</v>
      </c>
      <c r="J27" s="43">
        <v>0.83399999999999996</v>
      </c>
      <c r="K27" s="43">
        <v>0.83699999999999997</v>
      </c>
      <c r="L27" s="43">
        <v>0.84</v>
      </c>
      <c r="M27" s="43">
        <v>0.84199999999999997</v>
      </c>
    </row>
    <row r="28" spans="1:13">
      <c r="A28" s="42">
        <v>56</v>
      </c>
      <c r="B28" s="43">
        <v>0.84499999999999997</v>
      </c>
      <c r="C28" s="43">
        <v>0.84799999999999998</v>
      </c>
      <c r="D28" s="43">
        <v>0.85099999999999998</v>
      </c>
      <c r="E28" s="43">
        <v>0.85399999999999998</v>
      </c>
      <c r="F28" s="43">
        <v>0.85699999999999998</v>
      </c>
      <c r="G28" s="43">
        <v>0.86</v>
      </c>
      <c r="H28" s="43">
        <v>0.86299999999999999</v>
      </c>
      <c r="I28" s="43">
        <v>0.86599999999999999</v>
      </c>
      <c r="J28" s="43">
        <v>0.86899999999999999</v>
      </c>
      <c r="K28" s="43">
        <v>0.872</v>
      </c>
      <c r="L28" s="43">
        <v>0.875</v>
      </c>
      <c r="M28" s="43">
        <v>0.877</v>
      </c>
    </row>
    <row r="29" spans="1:13">
      <c r="A29" s="42">
        <v>57</v>
      </c>
      <c r="B29" s="43">
        <v>0.88</v>
      </c>
      <c r="C29" s="43">
        <v>0.88400000000000001</v>
      </c>
      <c r="D29" s="43">
        <v>0.88700000000000001</v>
      </c>
      <c r="E29" s="43">
        <v>0.89</v>
      </c>
      <c r="F29" s="43">
        <v>0.89300000000000002</v>
      </c>
      <c r="G29" s="43">
        <v>0.89600000000000002</v>
      </c>
      <c r="H29" s="43">
        <v>0.89900000000000002</v>
      </c>
      <c r="I29" s="43">
        <v>0.90200000000000002</v>
      </c>
      <c r="J29" s="43">
        <v>0.90600000000000003</v>
      </c>
      <c r="K29" s="43">
        <v>0.90900000000000003</v>
      </c>
      <c r="L29" s="43">
        <v>0.91200000000000003</v>
      </c>
      <c r="M29" s="43">
        <v>0.91500000000000004</v>
      </c>
    </row>
    <row r="30" spans="1:13">
      <c r="A30" s="42">
        <v>58</v>
      </c>
      <c r="B30" s="43">
        <v>0.91800000000000004</v>
      </c>
      <c r="C30" s="43">
        <v>0.92200000000000004</v>
      </c>
      <c r="D30" s="43">
        <v>0.92500000000000004</v>
      </c>
      <c r="E30" s="43">
        <v>0.92800000000000005</v>
      </c>
      <c r="F30" s="43">
        <v>0.93200000000000005</v>
      </c>
      <c r="G30" s="43">
        <v>0.93500000000000005</v>
      </c>
      <c r="H30" s="43">
        <v>0.93799999999999994</v>
      </c>
      <c r="I30" s="43">
        <v>0.94199999999999995</v>
      </c>
      <c r="J30" s="43">
        <v>0.94499999999999995</v>
      </c>
      <c r="K30" s="43">
        <v>0.94799999999999995</v>
      </c>
      <c r="L30" s="43">
        <v>0.95199999999999996</v>
      </c>
      <c r="M30" s="43">
        <v>0.95499999999999996</v>
      </c>
    </row>
    <row r="31" spans="1:13">
      <c r="A31" s="42">
        <v>59</v>
      </c>
      <c r="B31" s="43">
        <v>0.95899999999999996</v>
      </c>
      <c r="C31" s="43">
        <v>0.96199999999999997</v>
      </c>
      <c r="D31" s="43">
        <v>0.96599999999999997</v>
      </c>
      <c r="E31" s="43">
        <v>0.96899999999999997</v>
      </c>
      <c r="F31" s="43">
        <v>0.97299999999999998</v>
      </c>
      <c r="G31" s="43">
        <v>0.97699999999999998</v>
      </c>
      <c r="H31" s="43">
        <v>0.98</v>
      </c>
      <c r="I31" s="43">
        <v>0.98399999999999999</v>
      </c>
      <c r="J31" s="43">
        <v>0.98699999999999999</v>
      </c>
      <c r="K31" s="43">
        <v>0.99099999999999999</v>
      </c>
      <c r="L31" s="43">
        <v>0.995</v>
      </c>
      <c r="M31" s="43">
        <v>0.998</v>
      </c>
    </row>
    <row r="32" spans="1:13">
      <c r="A32" s="42">
        <v>60</v>
      </c>
      <c r="B32" s="43">
        <v>1</v>
      </c>
      <c r="C32" s="43"/>
      <c r="D32" s="43"/>
      <c r="E32" s="43"/>
      <c r="F32" s="43"/>
      <c r="G32" s="43"/>
      <c r="H32" s="43"/>
      <c r="I32" s="43"/>
      <c r="J32" s="43"/>
      <c r="K32" s="43"/>
      <c r="L32" s="43"/>
      <c r="M32" s="43"/>
    </row>
  </sheetData>
  <sheetProtection algorithmName="SHA-512" hashValue="t+3AVcFSxNFAdhlVZcwysajQOUDVTyOKg0ciVDNAcpPEtLcgXDJcUUo5LHGTd2PTuLzsy2FVGJqa3NU18KpsMQ==" saltValue="5xA8mJo9zjHALB1ALGr/MA==" spinCount="100000" sheet="1" objects="1" scenarios="1"/>
  <conditionalFormatting sqref="A6:A21">
    <cfRule type="expression" dxfId="783" priority="5" stopIfTrue="1">
      <formula>MOD(ROW(),2)=0</formula>
    </cfRule>
    <cfRule type="expression" dxfId="782" priority="6" stopIfTrue="1">
      <formula>MOD(ROW(),2)&lt;&gt;0</formula>
    </cfRule>
  </conditionalFormatting>
  <conditionalFormatting sqref="B6:M21">
    <cfRule type="expression" dxfId="781" priority="7" stopIfTrue="1">
      <formula>MOD(ROW(),2)=0</formula>
    </cfRule>
    <cfRule type="expression" dxfId="780" priority="8" stopIfTrue="1">
      <formula>MOD(ROW(),2)&lt;&gt;0</formula>
    </cfRule>
  </conditionalFormatting>
  <conditionalFormatting sqref="A26:A32">
    <cfRule type="expression" dxfId="779" priority="1" stopIfTrue="1">
      <formula>MOD(ROW(),2)=0</formula>
    </cfRule>
    <cfRule type="expression" dxfId="778" priority="2" stopIfTrue="1">
      <formula>MOD(ROW(),2)&lt;&gt;0</formula>
    </cfRule>
  </conditionalFormatting>
  <conditionalFormatting sqref="B26:M32">
    <cfRule type="expression" dxfId="777" priority="3" stopIfTrue="1">
      <formula>MOD(ROW(),2)=0</formula>
    </cfRule>
    <cfRule type="expression" dxfId="776" priority="4" stopIfTrue="1">
      <formula>MOD(ROW(),2)&lt;&gt;0</formula>
    </cfRule>
  </conditionalFormatting>
  <pageMargins left="0.7" right="0.7" top="0.75" bottom="0.75" header="0.3" footer="0.3"/>
  <tableParts count="1">
    <tablePart r:id="rId1"/>
  </tablePart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16A03-A0A0-4584-AA6F-E515772D98A1}">
  <sheetPr codeName="Sheet58"/>
  <dimension ref="A1:M37"/>
  <sheetViews>
    <sheetView showGridLines="0" workbookViewId="0">
      <selection activeCell="A6" sqref="A6"/>
    </sheetView>
  </sheetViews>
  <sheetFormatPr defaultRowHeight="12.6"/>
  <cols>
    <col min="1" max="1" width="31.5703125" customWidth="1"/>
    <col min="2" max="13"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ERF - x-404</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171</v>
      </c>
      <c r="C8" s="62"/>
      <c r="D8" s="62"/>
      <c r="E8" s="62"/>
      <c r="F8" s="62"/>
      <c r="G8" s="62"/>
      <c r="H8" s="62"/>
      <c r="I8" s="62"/>
      <c r="J8" s="62"/>
      <c r="K8" s="62"/>
      <c r="L8" s="62"/>
      <c r="M8" s="62"/>
    </row>
    <row r="9" spans="1:13">
      <c r="A9" s="61" t="s">
        <v>150</v>
      </c>
      <c r="B9" s="62" t="s">
        <v>316</v>
      </c>
      <c r="C9" s="62"/>
      <c r="D9" s="62"/>
      <c r="E9" s="62"/>
      <c r="F9" s="62"/>
      <c r="G9" s="62"/>
      <c r="H9" s="62"/>
      <c r="I9" s="62"/>
      <c r="J9" s="62"/>
      <c r="K9" s="62"/>
      <c r="L9" s="62"/>
      <c r="M9" s="62"/>
    </row>
    <row r="10" spans="1:13">
      <c r="A10" s="61" t="s">
        <v>6</v>
      </c>
      <c r="B10" s="62" t="s">
        <v>327</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318</v>
      </c>
      <c r="C12" s="62"/>
      <c r="D12" s="62"/>
      <c r="E12" s="62"/>
      <c r="F12" s="62"/>
      <c r="G12" s="62"/>
      <c r="H12" s="62"/>
      <c r="I12" s="62"/>
      <c r="J12" s="62"/>
      <c r="K12" s="62"/>
      <c r="L12" s="62"/>
      <c r="M12" s="62"/>
    </row>
    <row r="13" spans="1:13">
      <c r="A13" s="61" t="s">
        <v>555</v>
      </c>
      <c r="B13" s="62">
        <v>1</v>
      </c>
      <c r="C13" s="62"/>
      <c r="D13" s="62"/>
      <c r="E13" s="62"/>
      <c r="F13" s="62"/>
      <c r="G13" s="62"/>
      <c r="H13" s="62"/>
      <c r="I13" s="62"/>
      <c r="J13" s="62"/>
      <c r="K13" s="62"/>
      <c r="L13" s="62"/>
      <c r="M13" s="62"/>
    </row>
    <row r="14" spans="1:13">
      <c r="A14" s="61" t="s">
        <v>154</v>
      </c>
      <c r="B14" s="62">
        <v>404</v>
      </c>
      <c r="C14" s="62"/>
      <c r="D14" s="62"/>
      <c r="E14" s="62"/>
      <c r="F14" s="62"/>
      <c r="G14" s="62"/>
      <c r="H14" s="62"/>
      <c r="I14" s="62"/>
      <c r="J14" s="62"/>
      <c r="K14" s="62"/>
      <c r="L14" s="62"/>
      <c r="M14" s="62"/>
    </row>
    <row r="15" spans="1:13">
      <c r="A15" s="61" t="s">
        <v>556</v>
      </c>
      <c r="B15" s="62" t="s">
        <v>328</v>
      </c>
      <c r="C15" s="62"/>
      <c r="D15" s="62"/>
      <c r="E15" s="62"/>
      <c r="F15" s="62"/>
      <c r="G15" s="62"/>
      <c r="H15" s="62"/>
      <c r="I15" s="62"/>
      <c r="J15" s="62"/>
      <c r="K15" s="62"/>
      <c r="L15" s="62"/>
      <c r="M15" s="62"/>
    </row>
    <row r="16" spans="1:13">
      <c r="A16" s="61" t="s">
        <v>156</v>
      </c>
      <c r="B16" s="62" t="s">
        <v>329</v>
      </c>
      <c r="C16" s="62"/>
      <c r="D16" s="62"/>
      <c r="E16" s="62"/>
      <c r="F16" s="62"/>
      <c r="G16" s="62"/>
      <c r="H16" s="62"/>
      <c r="I16" s="62"/>
      <c r="J16" s="62"/>
      <c r="K16" s="62"/>
      <c r="L16" s="62"/>
      <c r="M16" s="62"/>
    </row>
    <row r="17" spans="1:13">
      <c r="A17" s="63" t="s">
        <v>557</v>
      </c>
      <c r="B17" s="62"/>
      <c r="C17" s="62"/>
      <c r="D17" s="62"/>
      <c r="E17" s="62"/>
      <c r="F17" s="62"/>
      <c r="G17" s="62"/>
      <c r="H17" s="62"/>
      <c r="I17" s="62"/>
      <c r="J17" s="62"/>
      <c r="K17" s="62"/>
      <c r="L17" s="62"/>
      <c r="M17" s="62"/>
    </row>
    <row r="18" spans="1:13">
      <c r="A18" s="61" t="s">
        <v>158</v>
      </c>
      <c r="B18" s="64">
        <v>45107</v>
      </c>
      <c r="C18" s="64"/>
      <c r="D18" s="64"/>
      <c r="E18" s="64"/>
      <c r="F18" s="64"/>
      <c r="G18" s="64"/>
      <c r="H18" s="64"/>
      <c r="I18" s="64"/>
      <c r="J18" s="64"/>
      <c r="K18" s="64"/>
      <c r="L18" s="64"/>
      <c r="M18" s="64"/>
    </row>
    <row r="19" spans="1:13">
      <c r="A19" s="61" t="s">
        <v>159</v>
      </c>
      <c r="B19" s="64">
        <v>45110</v>
      </c>
      <c r="C19" s="64"/>
      <c r="D19" s="64"/>
      <c r="E19" s="64"/>
      <c r="F19" s="64"/>
      <c r="G19" s="64"/>
      <c r="H19" s="64"/>
      <c r="I19" s="64"/>
      <c r="J19" s="64"/>
      <c r="K19" s="64"/>
      <c r="L19" s="64"/>
      <c r="M19" s="64"/>
    </row>
    <row r="20" spans="1:13">
      <c r="A20" s="61" t="s">
        <v>160</v>
      </c>
      <c r="B20" s="62" t="s">
        <v>170</v>
      </c>
      <c r="C20" s="62"/>
      <c r="D20" s="62"/>
      <c r="E20" s="62"/>
      <c r="F20" s="62"/>
      <c r="G20" s="62"/>
      <c r="H20" s="62"/>
      <c r="I20" s="62"/>
      <c r="J20" s="62"/>
      <c r="K20" s="62"/>
      <c r="L20" s="62"/>
      <c r="M20" s="62"/>
    </row>
    <row r="21" spans="1:13">
      <c r="A21" s="61" t="s">
        <v>558</v>
      </c>
      <c r="B21" s="62" t="s">
        <v>83</v>
      </c>
      <c r="C21" s="62"/>
      <c r="D21" s="62"/>
      <c r="E21" s="62"/>
      <c r="F21" s="62"/>
      <c r="G21" s="62"/>
      <c r="H21" s="62"/>
      <c r="I21" s="62"/>
      <c r="J21" s="62"/>
      <c r="K21" s="62"/>
      <c r="L21" s="62"/>
      <c r="M21" s="62"/>
    </row>
    <row r="23" spans="1:13">
      <c r="A23" s="23" t="str">
        <f>HYPERLINK("#'Factor List'!A1", "Back to Factor List")</f>
        <v>Back to Factor List</v>
      </c>
      <c r="B23" s="23" t="str">
        <f>HYPERLINK("#'Assumptions'!A1", "Assumptions")</f>
        <v>Assumptions</v>
      </c>
    </row>
    <row r="26" spans="1:13" ht="12.95">
      <c r="A26" s="46" t="s">
        <v>571</v>
      </c>
      <c r="B26" s="46">
        <v>0</v>
      </c>
      <c r="C26" s="46">
        <v>1</v>
      </c>
      <c r="D26" s="46">
        <v>2</v>
      </c>
      <c r="E26" s="46">
        <v>3</v>
      </c>
      <c r="F26" s="46">
        <v>4</v>
      </c>
      <c r="G26" s="46">
        <v>5</v>
      </c>
      <c r="H26" s="46">
        <v>6</v>
      </c>
      <c r="I26" s="46">
        <v>7</v>
      </c>
      <c r="J26" s="46">
        <v>8</v>
      </c>
      <c r="K26" s="46">
        <v>9</v>
      </c>
      <c r="L26" s="46">
        <v>10</v>
      </c>
      <c r="M26" s="46">
        <v>11</v>
      </c>
    </row>
    <row r="27" spans="1:13">
      <c r="A27" s="42">
        <v>55</v>
      </c>
      <c r="B27" s="43">
        <v>0.64100000000000001</v>
      </c>
      <c r="C27" s="43">
        <v>0.64300000000000002</v>
      </c>
      <c r="D27" s="43">
        <v>0.64500000000000002</v>
      </c>
      <c r="E27" s="43">
        <v>0.64700000000000002</v>
      </c>
      <c r="F27" s="43">
        <v>0.64900000000000002</v>
      </c>
      <c r="G27" s="43">
        <v>0.65200000000000002</v>
      </c>
      <c r="H27" s="43">
        <v>0.65400000000000003</v>
      </c>
      <c r="I27" s="43">
        <v>0.65600000000000003</v>
      </c>
      <c r="J27" s="43">
        <v>0.65800000000000003</v>
      </c>
      <c r="K27" s="43">
        <v>0.66</v>
      </c>
      <c r="L27" s="43">
        <v>0.66200000000000003</v>
      </c>
      <c r="M27" s="43">
        <v>0.66400000000000003</v>
      </c>
    </row>
    <row r="28" spans="1:13">
      <c r="A28" s="42">
        <v>56</v>
      </c>
      <c r="B28" s="43">
        <v>0.66700000000000004</v>
      </c>
      <c r="C28" s="43">
        <v>0.66900000000000004</v>
      </c>
      <c r="D28" s="43">
        <v>0.67100000000000004</v>
      </c>
      <c r="E28" s="43">
        <v>0.67300000000000004</v>
      </c>
      <c r="F28" s="43">
        <v>0.67600000000000005</v>
      </c>
      <c r="G28" s="43">
        <v>0.67800000000000005</v>
      </c>
      <c r="H28" s="43">
        <v>0.68</v>
      </c>
      <c r="I28" s="43">
        <v>0.68200000000000005</v>
      </c>
      <c r="J28" s="43">
        <v>0.68500000000000005</v>
      </c>
      <c r="K28" s="43">
        <v>0.68700000000000006</v>
      </c>
      <c r="L28" s="43">
        <v>0.68899999999999995</v>
      </c>
      <c r="M28" s="43">
        <v>0.69199999999999995</v>
      </c>
    </row>
    <row r="29" spans="1:13">
      <c r="A29" s="42">
        <v>57</v>
      </c>
      <c r="B29" s="43">
        <v>0.69399999999999995</v>
      </c>
      <c r="C29" s="43">
        <v>0.69599999999999995</v>
      </c>
      <c r="D29" s="43">
        <v>0.69899999999999995</v>
      </c>
      <c r="E29" s="43">
        <v>0.70099999999999996</v>
      </c>
      <c r="F29" s="43">
        <v>0.70399999999999996</v>
      </c>
      <c r="G29" s="43">
        <v>0.70599999999999996</v>
      </c>
      <c r="H29" s="43">
        <v>0.70799999999999996</v>
      </c>
      <c r="I29" s="43">
        <v>0.71099999999999997</v>
      </c>
      <c r="J29" s="43">
        <v>0.71299999999999997</v>
      </c>
      <c r="K29" s="43">
        <v>0.71599999999999997</v>
      </c>
      <c r="L29" s="43">
        <v>0.71799999999999997</v>
      </c>
      <c r="M29" s="43">
        <v>0.72099999999999997</v>
      </c>
    </row>
    <row r="30" spans="1:13">
      <c r="A30" s="42">
        <v>58</v>
      </c>
      <c r="B30" s="43">
        <v>0.72299999999999998</v>
      </c>
      <c r="C30" s="43">
        <v>0.72599999999999998</v>
      </c>
      <c r="D30" s="43">
        <v>0.72799999999999998</v>
      </c>
      <c r="E30" s="43">
        <v>0.73099999999999998</v>
      </c>
      <c r="F30" s="43">
        <v>0.73399999999999999</v>
      </c>
      <c r="G30" s="43">
        <v>0.73599999999999999</v>
      </c>
      <c r="H30" s="43">
        <v>0.73899999999999999</v>
      </c>
      <c r="I30" s="43">
        <v>0.74099999999999999</v>
      </c>
      <c r="J30" s="43">
        <v>0.74399999999999999</v>
      </c>
      <c r="K30" s="43">
        <v>0.747</v>
      </c>
      <c r="L30" s="43">
        <v>0.749</v>
      </c>
      <c r="M30" s="43">
        <v>0.752</v>
      </c>
    </row>
    <row r="31" spans="1:13">
      <c r="A31" s="42">
        <v>59</v>
      </c>
      <c r="B31" s="43">
        <v>0.755</v>
      </c>
      <c r="C31" s="43">
        <v>0.75700000000000001</v>
      </c>
      <c r="D31" s="43">
        <v>0.76</v>
      </c>
      <c r="E31" s="43">
        <v>0.76300000000000001</v>
      </c>
      <c r="F31" s="43">
        <v>0.76600000000000001</v>
      </c>
      <c r="G31" s="43">
        <v>0.76900000000000002</v>
      </c>
      <c r="H31" s="43">
        <v>0.77100000000000002</v>
      </c>
      <c r="I31" s="43">
        <v>0.77400000000000002</v>
      </c>
      <c r="J31" s="43">
        <v>0.77700000000000002</v>
      </c>
      <c r="K31" s="43">
        <v>0.78</v>
      </c>
      <c r="L31" s="43">
        <v>0.78300000000000003</v>
      </c>
      <c r="M31" s="43">
        <v>0.78500000000000003</v>
      </c>
    </row>
    <row r="32" spans="1:13">
      <c r="A32" s="42">
        <v>60</v>
      </c>
      <c r="B32" s="43">
        <v>0.78800000000000003</v>
      </c>
      <c r="C32" s="43">
        <v>0.79100000000000004</v>
      </c>
      <c r="D32" s="43">
        <v>0.79400000000000004</v>
      </c>
      <c r="E32" s="43">
        <v>0.79700000000000004</v>
      </c>
      <c r="F32" s="43">
        <v>0.8</v>
      </c>
      <c r="G32" s="43">
        <v>0.80300000000000005</v>
      </c>
      <c r="H32" s="43">
        <v>0.80600000000000005</v>
      </c>
      <c r="I32" s="43">
        <v>0.80900000000000005</v>
      </c>
      <c r="J32" s="43">
        <v>0.81200000000000006</v>
      </c>
      <c r="K32" s="43">
        <v>0.81499999999999995</v>
      </c>
      <c r="L32" s="43">
        <v>0.81799999999999995</v>
      </c>
      <c r="M32" s="43">
        <v>0.82099999999999995</v>
      </c>
    </row>
    <row r="33" spans="1:13">
      <c r="A33" s="42">
        <v>61</v>
      </c>
      <c r="B33" s="43">
        <v>0.82499999999999996</v>
      </c>
      <c r="C33" s="43">
        <v>0.82799999999999996</v>
      </c>
      <c r="D33" s="43">
        <v>0.83099999999999996</v>
      </c>
      <c r="E33" s="43">
        <v>0.83399999999999996</v>
      </c>
      <c r="F33" s="43">
        <v>0.83799999999999997</v>
      </c>
      <c r="G33" s="43">
        <v>0.84099999999999997</v>
      </c>
      <c r="H33" s="43">
        <v>0.84399999999999997</v>
      </c>
      <c r="I33" s="43">
        <v>0.84699999999999998</v>
      </c>
      <c r="J33" s="43">
        <v>0.85099999999999998</v>
      </c>
      <c r="K33" s="43">
        <v>0.85399999999999998</v>
      </c>
      <c r="L33" s="43">
        <v>0.85699999999999998</v>
      </c>
      <c r="M33" s="43">
        <v>0.86</v>
      </c>
    </row>
    <row r="34" spans="1:13">
      <c r="A34" s="42">
        <v>62</v>
      </c>
      <c r="B34" s="43">
        <v>0.86399999999999999</v>
      </c>
      <c r="C34" s="43">
        <v>0.86699999999999999</v>
      </c>
      <c r="D34" s="43">
        <v>0.871</v>
      </c>
      <c r="E34" s="43">
        <v>0.874</v>
      </c>
      <c r="F34" s="43">
        <v>0.878</v>
      </c>
      <c r="G34" s="43">
        <v>0.88100000000000001</v>
      </c>
      <c r="H34" s="43">
        <v>0.88500000000000001</v>
      </c>
      <c r="I34" s="43">
        <v>0.88800000000000001</v>
      </c>
      <c r="J34" s="43">
        <v>0.89200000000000002</v>
      </c>
      <c r="K34" s="43">
        <v>0.89500000000000002</v>
      </c>
      <c r="L34" s="43">
        <v>0.89900000000000002</v>
      </c>
      <c r="M34" s="43">
        <v>0.90200000000000002</v>
      </c>
    </row>
    <row r="35" spans="1:13">
      <c r="A35" s="42">
        <v>63</v>
      </c>
      <c r="B35" s="43">
        <v>0.90600000000000003</v>
      </c>
      <c r="C35" s="43">
        <v>0.91</v>
      </c>
      <c r="D35" s="43">
        <v>0.91400000000000003</v>
      </c>
      <c r="E35" s="43">
        <v>0.91800000000000004</v>
      </c>
      <c r="F35" s="43">
        <v>0.92100000000000004</v>
      </c>
      <c r="G35" s="43">
        <v>0.92500000000000004</v>
      </c>
      <c r="H35" s="43">
        <v>0.92900000000000005</v>
      </c>
      <c r="I35" s="43">
        <v>0.93300000000000005</v>
      </c>
      <c r="J35" s="43">
        <v>0.93700000000000006</v>
      </c>
      <c r="K35" s="43">
        <v>0.94099999999999995</v>
      </c>
      <c r="L35" s="43">
        <v>0.94399999999999995</v>
      </c>
      <c r="M35" s="43">
        <v>0.94799999999999995</v>
      </c>
    </row>
    <row r="36" spans="1:13">
      <c r="A36" s="42">
        <v>64</v>
      </c>
      <c r="B36" s="43">
        <v>0.95199999999999996</v>
      </c>
      <c r="C36" s="43">
        <v>0.95599999999999996</v>
      </c>
      <c r="D36" s="43">
        <v>0.96</v>
      </c>
      <c r="E36" s="43">
        <v>0.96499999999999997</v>
      </c>
      <c r="F36" s="43">
        <v>0.96899999999999997</v>
      </c>
      <c r="G36" s="43">
        <v>0.97299999999999998</v>
      </c>
      <c r="H36" s="43">
        <v>0.97699999999999998</v>
      </c>
      <c r="I36" s="43">
        <v>0.98099999999999998</v>
      </c>
      <c r="J36" s="43">
        <v>0.98499999999999999</v>
      </c>
      <c r="K36" s="43">
        <v>0.99</v>
      </c>
      <c r="L36" s="43">
        <v>0.99399999999999999</v>
      </c>
      <c r="M36" s="43">
        <v>0.998</v>
      </c>
    </row>
    <row r="37" spans="1:13">
      <c r="A37" s="42">
        <v>65</v>
      </c>
      <c r="B37" s="43">
        <v>1</v>
      </c>
      <c r="C37" s="43"/>
      <c r="D37" s="43"/>
      <c r="E37" s="43"/>
      <c r="F37" s="43"/>
      <c r="G37" s="43"/>
      <c r="H37" s="43"/>
      <c r="I37" s="43"/>
      <c r="J37" s="43"/>
      <c r="K37" s="43"/>
      <c r="L37" s="43"/>
      <c r="M37" s="43"/>
    </row>
  </sheetData>
  <sheetProtection algorithmName="SHA-512" hashValue="D2DYaoL34nObxHO/7RhC3GBZP52b52AO1Vco9whW/0U7R7jKl79tw6hypu8KJStJCmVvYpesf/6/7miw+P4BYA==" saltValue="+i70fLoiybtAG0t1a82OQw==" spinCount="100000" sheet="1" objects="1" scenarios="1"/>
  <conditionalFormatting sqref="A6:A21">
    <cfRule type="expression" dxfId="771" priority="5" stopIfTrue="1">
      <formula>MOD(ROW(),2)=0</formula>
    </cfRule>
    <cfRule type="expression" dxfId="770" priority="6" stopIfTrue="1">
      <formula>MOD(ROW(),2)&lt;&gt;0</formula>
    </cfRule>
  </conditionalFormatting>
  <conditionalFormatting sqref="B6:M21">
    <cfRule type="expression" dxfId="769" priority="7" stopIfTrue="1">
      <formula>MOD(ROW(),2)=0</formula>
    </cfRule>
    <cfRule type="expression" dxfId="768" priority="8" stopIfTrue="1">
      <formula>MOD(ROW(),2)&lt;&gt;0</formula>
    </cfRule>
  </conditionalFormatting>
  <conditionalFormatting sqref="A26:A37">
    <cfRule type="expression" dxfId="767" priority="1" stopIfTrue="1">
      <formula>MOD(ROW(),2)=0</formula>
    </cfRule>
    <cfRule type="expression" dxfId="766" priority="2" stopIfTrue="1">
      <formula>MOD(ROW(),2)&lt;&gt;0</formula>
    </cfRule>
  </conditionalFormatting>
  <conditionalFormatting sqref="B26:M37">
    <cfRule type="expression" dxfId="765" priority="3" stopIfTrue="1">
      <formula>MOD(ROW(),2)=0</formula>
    </cfRule>
    <cfRule type="expression" dxfId="764" priority="4" stopIfTrue="1">
      <formula>MOD(ROW(),2)&lt;&gt;0</formula>
    </cfRule>
  </conditionalFormatting>
  <pageMargins left="0.7" right="0.7" top="0.75" bottom="0.75" header="0.3" footer="0.3"/>
  <tableParts count="1">
    <tablePart r:id="rId1"/>
  </tablePart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B1757-5DD0-42D5-9F9B-2CDD437A5784}">
  <sheetPr codeName="Sheet59"/>
  <dimension ref="A1:M37"/>
  <sheetViews>
    <sheetView showGridLines="0" workbookViewId="0">
      <selection activeCell="A6" sqref="A6"/>
    </sheetView>
  </sheetViews>
  <sheetFormatPr defaultRowHeight="12.6"/>
  <cols>
    <col min="1" max="1" width="31.5703125" customWidth="1"/>
    <col min="2" max="13"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ERF - x-405</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171</v>
      </c>
      <c r="C8" s="62"/>
      <c r="D8" s="62"/>
      <c r="E8" s="62"/>
      <c r="F8" s="62"/>
      <c r="G8" s="62"/>
      <c r="H8" s="62"/>
      <c r="I8" s="62"/>
      <c r="J8" s="62"/>
      <c r="K8" s="62"/>
      <c r="L8" s="62"/>
      <c r="M8" s="62"/>
    </row>
    <row r="9" spans="1:13">
      <c r="A9" s="61" t="s">
        <v>150</v>
      </c>
      <c r="B9" s="62" t="s">
        <v>316</v>
      </c>
      <c r="C9" s="62"/>
      <c r="D9" s="62"/>
      <c r="E9" s="62"/>
      <c r="F9" s="62"/>
      <c r="G9" s="62"/>
      <c r="H9" s="62"/>
      <c r="I9" s="62"/>
      <c r="J9" s="62"/>
      <c r="K9" s="62"/>
      <c r="L9" s="62"/>
      <c r="M9" s="62"/>
    </row>
    <row r="10" spans="1:13">
      <c r="A10" s="61" t="s">
        <v>6</v>
      </c>
      <c r="B10" s="62" t="s">
        <v>330</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318</v>
      </c>
      <c r="C12" s="62"/>
      <c r="D12" s="62"/>
      <c r="E12" s="62"/>
      <c r="F12" s="62"/>
      <c r="G12" s="62"/>
      <c r="H12" s="62"/>
      <c r="I12" s="62"/>
      <c r="J12" s="62"/>
      <c r="K12" s="62"/>
      <c r="L12" s="62"/>
      <c r="M12" s="62"/>
    </row>
    <row r="13" spans="1:13">
      <c r="A13" s="61" t="s">
        <v>555</v>
      </c>
      <c r="B13" s="62">
        <v>1</v>
      </c>
      <c r="C13" s="62"/>
      <c r="D13" s="62"/>
      <c r="E13" s="62"/>
      <c r="F13" s="62"/>
      <c r="G13" s="62"/>
      <c r="H13" s="62"/>
      <c r="I13" s="62"/>
      <c r="J13" s="62"/>
      <c r="K13" s="62"/>
      <c r="L13" s="62"/>
      <c r="M13" s="62"/>
    </row>
    <row r="14" spans="1:13">
      <c r="A14" s="61" t="s">
        <v>154</v>
      </c>
      <c r="B14" s="62">
        <v>405</v>
      </c>
      <c r="C14" s="62"/>
      <c r="D14" s="62"/>
      <c r="E14" s="62"/>
      <c r="F14" s="62"/>
      <c r="G14" s="62"/>
      <c r="H14" s="62"/>
      <c r="I14" s="62"/>
      <c r="J14" s="62"/>
      <c r="K14" s="62"/>
      <c r="L14" s="62"/>
      <c r="M14" s="62"/>
    </row>
    <row r="15" spans="1:13">
      <c r="A15" s="61" t="s">
        <v>556</v>
      </c>
      <c r="B15" s="62" t="s">
        <v>331</v>
      </c>
      <c r="C15" s="62"/>
      <c r="D15" s="62"/>
      <c r="E15" s="62"/>
      <c r="F15" s="62"/>
      <c r="G15" s="62"/>
      <c r="H15" s="62"/>
      <c r="I15" s="62"/>
      <c r="J15" s="62"/>
      <c r="K15" s="62"/>
      <c r="L15" s="62"/>
      <c r="M15" s="62"/>
    </row>
    <row r="16" spans="1:13">
      <c r="A16" s="61" t="s">
        <v>156</v>
      </c>
      <c r="B16" s="62" t="s">
        <v>332</v>
      </c>
      <c r="C16" s="62"/>
      <c r="D16" s="62"/>
      <c r="E16" s="62"/>
      <c r="F16" s="62"/>
      <c r="G16" s="62"/>
      <c r="H16" s="62"/>
      <c r="I16" s="62"/>
      <c r="J16" s="62"/>
      <c r="K16" s="62"/>
      <c r="L16" s="62"/>
      <c r="M16" s="62"/>
    </row>
    <row r="17" spans="1:13">
      <c r="A17" s="63" t="s">
        <v>557</v>
      </c>
      <c r="B17" s="62"/>
      <c r="C17" s="62"/>
      <c r="D17" s="62"/>
      <c r="E17" s="62"/>
      <c r="F17" s="62"/>
      <c r="G17" s="62"/>
      <c r="H17" s="62"/>
      <c r="I17" s="62"/>
      <c r="J17" s="62"/>
      <c r="K17" s="62"/>
      <c r="L17" s="62"/>
      <c r="M17" s="62"/>
    </row>
    <row r="18" spans="1:13">
      <c r="A18" s="61" t="s">
        <v>158</v>
      </c>
      <c r="B18" s="64">
        <v>45107</v>
      </c>
      <c r="C18" s="64"/>
      <c r="D18" s="64"/>
      <c r="E18" s="64"/>
      <c r="F18" s="64"/>
      <c r="G18" s="64"/>
      <c r="H18" s="64"/>
      <c r="I18" s="64"/>
      <c r="J18" s="64"/>
      <c r="K18" s="64"/>
      <c r="L18" s="64"/>
      <c r="M18" s="64"/>
    </row>
    <row r="19" spans="1:13">
      <c r="A19" s="61" t="s">
        <v>159</v>
      </c>
      <c r="B19" s="64">
        <v>45110</v>
      </c>
      <c r="C19" s="64"/>
      <c r="D19" s="64"/>
      <c r="E19" s="64"/>
      <c r="F19" s="64"/>
      <c r="G19" s="64"/>
      <c r="H19" s="64"/>
      <c r="I19" s="64"/>
      <c r="J19" s="64"/>
      <c r="K19" s="64"/>
      <c r="L19" s="64"/>
      <c r="M19" s="64"/>
    </row>
    <row r="20" spans="1:13">
      <c r="A20" s="61" t="s">
        <v>160</v>
      </c>
      <c r="B20" s="62" t="s">
        <v>170</v>
      </c>
      <c r="C20" s="62"/>
      <c r="D20" s="62"/>
      <c r="E20" s="62"/>
      <c r="F20" s="62"/>
      <c r="G20" s="62"/>
      <c r="H20" s="62"/>
      <c r="I20" s="62"/>
      <c r="J20" s="62"/>
      <c r="K20" s="62"/>
      <c r="L20" s="62"/>
      <c r="M20" s="62"/>
    </row>
    <row r="21" spans="1:13">
      <c r="A21" s="61" t="s">
        <v>558</v>
      </c>
      <c r="B21" s="62" t="s">
        <v>83</v>
      </c>
      <c r="C21" s="62"/>
      <c r="D21" s="62"/>
      <c r="E21" s="62"/>
      <c r="F21" s="62"/>
      <c r="G21" s="62"/>
      <c r="H21" s="62"/>
      <c r="I21" s="62"/>
      <c r="J21" s="62"/>
      <c r="K21" s="62"/>
      <c r="L21" s="62"/>
      <c r="M21" s="62"/>
    </row>
    <row r="23" spans="1:13">
      <c r="A23" s="23" t="str">
        <f>HYPERLINK("#'Factor List'!A1", "Back to Factor List")</f>
        <v>Back to Factor List</v>
      </c>
      <c r="B23" s="23" t="str">
        <f>HYPERLINK("#'Assumptions'!A1", "Assumptions")</f>
        <v>Assumptions</v>
      </c>
    </row>
    <row r="26" spans="1:13" ht="12.95">
      <c r="A26" s="46" t="s">
        <v>571</v>
      </c>
      <c r="B26" s="46">
        <v>0</v>
      </c>
      <c r="C26" s="46">
        <v>1</v>
      </c>
      <c r="D26" s="46">
        <v>2</v>
      </c>
      <c r="E26" s="46">
        <v>3</v>
      </c>
      <c r="F26" s="46">
        <v>4</v>
      </c>
      <c r="G26" s="46">
        <v>5</v>
      </c>
      <c r="H26" s="46">
        <v>6</v>
      </c>
      <c r="I26" s="46">
        <v>7</v>
      </c>
      <c r="J26" s="46">
        <v>8</v>
      </c>
      <c r="K26" s="46">
        <v>9</v>
      </c>
      <c r="L26" s="46">
        <v>10</v>
      </c>
      <c r="M26" s="46">
        <v>11</v>
      </c>
    </row>
    <row r="27" spans="1:13">
      <c r="A27" s="42">
        <v>55</v>
      </c>
      <c r="B27" s="43">
        <v>0.68799999999999994</v>
      </c>
      <c r="C27" s="43">
        <v>0.69</v>
      </c>
      <c r="D27" s="43">
        <v>0.69299999999999995</v>
      </c>
      <c r="E27" s="43">
        <v>0.69499999999999995</v>
      </c>
      <c r="F27" s="43">
        <v>0.69699999999999995</v>
      </c>
      <c r="G27" s="43">
        <v>0.69899999999999995</v>
      </c>
      <c r="H27" s="43">
        <v>0.70199999999999996</v>
      </c>
      <c r="I27" s="43">
        <v>0.70399999999999996</v>
      </c>
      <c r="J27" s="43">
        <v>0.70599999999999996</v>
      </c>
      <c r="K27" s="43">
        <v>0.70799999999999996</v>
      </c>
      <c r="L27" s="43">
        <v>0.71</v>
      </c>
      <c r="M27" s="43">
        <v>0.71299999999999997</v>
      </c>
    </row>
    <row r="28" spans="1:13">
      <c r="A28" s="42">
        <v>56</v>
      </c>
      <c r="B28" s="43">
        <v>0.71499999999999997</v>
      </c>
      <c r="C28" s="43">
        <v>0.71699999999999997</v>
      </c>
      <c r="D28" s="43">
        <v>0.72</v>
      </c>
      <c r="E28" s="43">
        <v>0.72199999999999998</v>
      </c>
      <c r="F28" s="43">
        <v>0.72399999999999998</v>
      </c>
      <c r="G28" s="43">
        <v>0.72699999999999998</v>
      </c>
      <c r="H28" s="43">
        <v>0.72899999999999998</v>
      </c>
      <c r="I28" s="43">
        <v>0.73199999999999998</v>
      </c>
      <c r="J28" s="43">
        <v>0.73399999999999999</v>
      </c>
      <c r="K28" s="43">
        <v>0.73599999999999999</v>
      </c>
      <c r="L28" s="43">
        <v>0.73899999999999999</v>
      </c>
      <c r="M28" s="43">
        <v>0.74099999999999999</v>
      </c>
    </row>
    <row r="29" spans="1:13">
      <c r="A29" s="42">
        <v>57</v>
      </c>
      <c r="B29" s="43">
        <v>0.74399999999999999</v>
      </c>
      <c r="C29" s="43">
        <v>0.746</v>
      </c>
      <c r="D29" s="43">
        <v>0.749</v>
      </c>
      <c r="E29" s="43">
        <v>0.751</v>
      </c>
      <c r="F29" s="43">
        <v>0.754</v>
      </c>
      <c r="G29" s="43">
        <v>0.75600000000000001</v>
      </c>
      <c r="H29" s="43">
        <v>0.75900000000000001</v>
      </c>
      <c r="I29" s="43">
        <v>0.76100000000000001</v>
      </c>
      <c r="J29" s="43">
        <v>0.76400000000000001</v>
      </c>
      <c r="K29" s="43">
        <v>0.76600000000000001</v>
      </c>
      <c r="L29" s="43">
        <v>0.76900000000000002</v>
      </c>
      <c r="M29" s="43">
        <v>0.77200000000000002</v>
      </c>
    </row>
    <row r="30" spans="1:13">
      <c r="A30" s="42">
        <v>58</v>
      </c>
      <c r="B30" s="43">
        <v>0.77400000000000002</v>
      </c>
      <c r="C30" s="43">
        <v>0.77700000000000002</v>
      </c>
      <c r="D30" s="43">
        <v>0.78</v>
      </c>
      <c r="E30" s="43">
        <v>0.78200000000000003</v>
      </c>
      <c r="F30" s="43">
        <v>0.78500000000000003</v>
      </c>
      <c r="G30" s="43">
        <v>0.78800000000000003</v>
      </c>
      <c r="H30" s="43">
        <v>0.79100000000000004</v>
      </c>
      <c r="I30" s="43">
        <v>0.79300000000000004</v>
      </c>
      <c r="J30" s="43">
        <v>0.79600000000000004</v>
      </c>
      <c r="K30" s="43">
        <v>0.79900000000000004</v>
      </c>
      <c r="L30" s="43">
        <v>0.80100000000000005</v>
      </c>
      <c r="M30" s="43">
        <v>0.80400000000000005</v>
      </c>
    </row>
    <row r="31" spans="1:13">
      <c r="A31" s="42">
        <v>59</v>
      </c>
      <c r="B31" s="43">
        <v>0.80700000000000005</v>
      </c>
      <c r="C31" s="43">
        <v>0.80900000000000005</v>
      </c>
      <c r="D31" s="43">
        <v>0.81100000000000005</v>
      </c>
      <c r="E31" s="43">
        <v>0.81299999999999994</v>
      </c>
      <c r="F31" s="43">
        <v>0.81499999999999995</v>
      </c>
      <c r="G31" s="43">
        <v>0.81699999999999995</v>
      </c>
      <c r="H31" s="43">
        <v>0.82</v>
      </c>
      <c r="I31" s="43">
        <v>0.82199999999999995</v>
      </c>
      <c r="J31" s="43">
        <v>0.82399999999999995</v>
      </c>
      <c r="K31" s="43">
        <v>0.82599999999999996</v>
      </c>
      <c r="L31" s="43">
        <v>0.82799999999999996</v>
      </c>
      <c r="M31" s="43">
        <v>0.83</v>
      </c>
    </row>
    <row r="32" spans="1:13">
      <c r="A32" s="42">
        <v>60</v>
      </c>
      <c r="B32" s="43">
        <v>0.83299999999999996</v>
      </c>
      <c r="C32" s="43">
        <v>0.83499999999999996</v>
      </c>
      <c r="D32" s="43">
        <v>0.83699999999999997</v>
      </c>
      <c r="E32" s="43">
        <v>0.84</v>
      </c>
      <c r="F32" s="43">
        <v>0.84199999999999997</v>
      </c>
      <c r="G32" s="43">
        <v>0.84399999999999997</v>
      </c>
      <c r="H32" s="43">
        <v>0.84699999999999998</v>
      </c>
      <c r="I32" s="43">
        <v>0.84899999999999998</v>
      </c>
      <c r="J32" s="43">
        <v>0.85099999999999998</v>
      </c>
      <c r="K32" s="43">
        <v>0.85399999999999998</v>
      </c>
      <c r="L32" s="43">
        <v>0.85599999999999998</v>
      </c>
      <c r="M32" s="43">
        <v>0.85799999999999998</v>
      </c>
    </row>
    <row r="33" spans="1:13">
      <c r="A33" s="42">
        <v>61</v>
      </c>
      <c r="B33" s="43">
        <v>0.86099999999999999</v>
      </c>
      <c r="C33" s="43">
        <v>0.86299999999999999</v>
      </c>
      <c r="D33" s="43">
        <v>0.86599999999999999</v>
      </c>
      <c r="E33" s="43">
        <v>0.86799999999999999</v>
      </c>
      <c r="F33" s="43">
        <v>0.871</v>
      </c>
      <c r="G33" s="43">
        <v>0.873</v>
      </c>
      <c r="H33" s="43">
        <v>0.876</v>
      </c>
      <c r="I33" s="43">
        <v>0.879</v>
      </c>
      <c r="J33" s="43">
        <v>0.88100000000000001</v>
      </c>
      <c r="K33" s="43">
        <v>0.88400000000000001</v>
      </c>
      <c r="L33" s="43">
        <v>0.88600000000000001</v>
      </c>
      <c r="M33" s="43">
        <v>0.88900000000000001</v>
      </c>
    </row>
    <row r="34" spans="1:13">
      <c r="A34" s="42">
        <v>62</v>
      </c>
      <c r="B34" s="43">
        <v>0.89200000000000002</v>
      </c>
      <c r="C34" s="43">
        <v>0.89400000000000002</v>
      </c>
      <c r="D34" s="43">
        <v>0.89700000000000002</v>
      </c>
      <c r="E34" s="43">
        <v>0.9</v>
      </c>
      <c r="F34" s="43">
        <v>0.90300000000000002</v>
      </c>
      <c r="G34" s="43">
        <v>0.90600000000000003</v>
      </c>
      <c r="H34" s="43">
        <v>0.90800000000000003</v>
      </c>
      <c r="I34" s="43">
        <v>0.91100000000000003</v>
      </c>
      <c r="J34" s="43">
        <v>0.91400000000000003</v>
      </c>
      <c r="K34" s="43">
        <v>0.91700000000000004</v>
      </c>
      <c r="L34" s="43">
        <v>0.92</v>
      </c>
      <c r="M34" s="43">
        <v>0.92200000000000004</v>
      </c>
    </row>
    <row r="35" spans="1:13">
      <c r="A35" s="42">
        <v>63</v>
      </c>
      <c r="B35" s="43">
        <v>0.92500000000000004</v>
      </c>
      <c r="C35" s="43">
        <v>0.92800000000000005</v>
      </c>
      <c r="D35" s="43">
        <v>0.93100000000000005</v>
      </c>
      <c r="E35" s="43">
        <v>0.93500000000000005</v>
      </c>
      <c r="F35" s="43">
        <v>0.93799999999999994</v>
      </c>
      <c r="G35" s="43">
        <v>0.94099999999999995</v>
      </c>
      <c r="H35" s="43">
        <v>0.94399999999999995</v>
      </c>
      <c r="I35" s="43">
        <v>0.94699999999999995</v>
      </c>
      <c r="J35" s="43">
        <v>0.95</v>
      </c>
      <c r="K35" s="43">
        <v>0.95299999999999996</v>
      </c>
      <c r="L35" s="43">
        <v>0.95599999999999996</v>
      </c>
      <c r="M35" s="43">
        <v>0.95899999999999996</v>
      </c>
    </row>
    <row r="36" spans="1:13">
      <c r="A36" s="42">
        <v>64</v>
      </c>
      <c r="B36" s="43">
        <v>0.96199999999999997</v>
      </c>
      <c r="C36" s="43">
        <v>0.96599999999999997</v>
      </c>
      <c r="D36" s="43">
        <v>0.96899999999999997</v>
      </c>
      <c r="E36" s="43">
        <v>0.97199999999999998</v>
      </c>
      <c r="F36" s="43">
        <v>0.97599999999999998</v>
      </c>
      <c r="G36" s="43">
        <v>0.97899999999999998</v>
      </c>
      <c r="H36" s="43">
        <v>0.98199999999999998</v>
      </c>
      <c r="I36" s="43">
        <v>0.98499999999999999</v>
      </c>
      <c r="J36" s="43">
        <v>0.98899999999999999</v>
      </c>
      <c r="K36" s="43">
        <v>0.99199999999999999</v>
      </c>
      <c r="L36" s="43">
        <v>0.995</v>
      </c>
      <c r="M36" s="43">
        <v>0.998</v>
      </c>
    </row>
    <row r="37" spans="1:13">
      <c r="A37" s="42">
        <v>65</v>
      </c>
      <c r="B37" s="43">
        <v>1</v>
      </c>
      <c r="C37" s="43"/>
      <c r="D37" s="43"/>
      <c r="E37" s="43"/>
      <c r="F37" s="43"/>
      <c r="G37" s="43"/>
      <c r="H37" s="43"/>
      <c r="I37" s="43"/>
      <c r="J37" s="43"/>
      <c r="K37" s="43"/>
      <c r="L37" s="43"/>
      <c r="M37" s="43"/>
    </row>
  </sheetData>
  <sheetProtection algorithmName="SHA-512" hashValue="W28SAC6/nBNtla/NqmIss3jGDMk5y91m2yc/qFK4FIib8cgh5T9AWVF+U+leJ123uKl21UjSxTxy0VeQ1Lt3jA==" saltValue="Peo70EdD6oM4nX1BYvKEQQ==" spinCount="100000" sheet="1" objects="1" scenarios="1"/>
  <conditionalFormatting sqref="A6:A21">
    <cfRule type="expression" dxfId="759" priority="5" stopIfTrue="1">
      <formula>MOD(ROW(),2)=0</formula>
    </cfRule>
    <cfRule type="expression" dxfId="758" priority="6" stopIfTrue="1">
      <formula>MOD(ROW(),2)&lt;&gt;0</formula>
    </cfRule>
  </conditionalFormatting>
  <conditionalFormatting sqref="B6:M21">
    <cfRule type="expression" dxfId="757" priority="7" stopIfTrue="1">
      <formula>MOD(ROW(),2)=0</formula>
    </cfRule>
    <cfRule type="expression" dxfId="756" priority="8" stopIfTrue="1">
      <formula>MOD(ROW(),2)&lt;&gt;0</formula>
    </cfRule>
  </conditionalFormatting>
  <conditionalFormatting sqref="A26:A37">
    <cfRule type="expression" dxfId="755" priority="1" stopIfTrue="1">
      <formula>MOD(ROW(),2)=0</formula>
    </cfRule>
    <cfRule type="expression" dxfId="754" priority="2" stopIfTrue="1">
      <formula>MOD(ROW(),2)&lt;&gt;0</formula>
    </cfRule>
  </conditionalFormatting>
  <conditionalFormatting sqref="B26:M37">
    <cfRule type="expression" dxfId="753" priority="3" stopIfTrue="1">
      <formula>MOD(ROW(),2)=0</formula>
    </cfRule>
    <cfRule type="expression" dxfId="752" priority="4" stopIfTrue="1">
      <formula>MOD(ROW(),2)&lt;&gt;0</formula>
    </cfRule>
  </conditionalFormatting>
  <pageMargins left="0.7" right="0.7" top="0.75" bottom="0.75" header="0.3" footer="0.3"/>
  <tableParts count="1">
    <tablePart r:id="rId1"/>
  </tablePart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B82FE-1B89-48CF-9279-7AC3F3D97272}">
  <sheetPr codeName="Sheet60"/>
  <dimension ref="A1:M37"/>
  <sheetViews>
    <sheetView showGridLines="0" workbookViewId="0">
      <selection activeCell="A6" sqref="A6"/>
    </sheetView>
  </sheetViews>
  <sheetFormatPr defaultRowHeight="12.6"/>
  <cols>
    <col min="1" max="1" width="31.5703125" customWidth="1"/>
    <col min="2" max="13"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ERF - x-406</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171</v>
      </c>
      <c r="C8" s="62"/>
      <c r="D8" s="62"/>
      <c r="E8" s="62"/>
      <c r="F8" s="62"/>
      <c r="G8" s="62"/>
      <c r="H8" s="62"/>
      <c r="I8" s="62"/>
      <c r="J8" s="62"/>
      <c r="K8" s="62"/>
      <c r="L8" s="62"/>
      <c r="M8" s="62"/>
    </row>
    <row r="9" spans="1:13">
      <c r="A9" s="61" t="s">
        <v>150</v>
      </c>
      <c r="B9" s="62" t="s">
        <v>316</v>
      </c>
      <c r="C9" s="62"/>
      <c r="D9" s="62"/>
      <c r="E9" s="62"/>
      <c r="F9" s="62"/>
      <c r="G9" s="62"/>
      <c r="H9" s="62"/>
      <c r="I9" s="62"/>
      <c r="J9" s="62"/>
      <c r="K9" s="62"/>
      <c r="L9" s="62"/>
      <c r="M9" s="62"/>
    </row>
    <row r="10" spans="1:13">
      <c r="A10" s="61" t="s">
        <v>6</v>
      </c>
      <c r="B10" s="62" t="s">
        <v>333</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318</v>
      </c>
      <c r="C12" s="62"/>
      <c r="D12" s="62"/>
      <c r="E12" s="62"/>
      <c r="F12" s="62"/>
      <c r="G12" s="62"/>
      <c r="H12" s="62"/>
      <c r="I12" s="62"/>
      <c r="J12" s="62"/>
      <c r="K12" s="62"/>
      <c r="L12" s="62"/>
      <c r="M12" s="62"/>
    </row>
    <row r="13" spans="1:13">
      <c r="A13" s="61" t="s">
        <v>555</v>
      </c>
      <c r="B13" s="62">
        <v>1</v>
      </c>
      <c r="C13" s="62"/>
      <c r="D13" s="62"/>
      <c r="E13" s="62"/>
      <c r="F13" s="62"/>
      <c r="G13" s="62"/>
      <c r="H13" s="62"/>
      <c r="I13" s="62"/>
      <c r="J13" s="62"/>
      <c r="K13" s="62"/>
      <c r="L13" s="62"/>
      <c r="M13" s="62"/>
    </row>
    <row r="14" spans="1:13">
      <c r="A14" s="61" t="s">
        <v>154</v>
      </c>
      <c r="B14" s="62">
        <v>406</v>
      </c>
      <c r="C14" s="62"/>
      <c r="D14" s="62"/>
      <c r="E14" s="62"/>
      <c r="F14" s="62"/>
      <c r="G14" s="62"/>
      <c r="H14" s="62"/>
      <c r="I14" s="62"/>
      <c r="J14" s="62"/>
      <c r="K14" s="62"/>
      <c r="L14" s="62"/>
      <c r="M14" s="62"/>
    </row>
    <row r="15" spans="1:13">
      <c r="A15" s="61" t="s">
        <v>556</v>
      </c>
      <c r="B15" s="62" t="s">
        <v>334</v>
      </c>
      <c r="C15" s="62"/>
      <c r="D15" s="62"/>
      <c r="E15" s="62"/>
      <c r="F15" s="62"/>
      <c r="G15" s="62"/>
      <c r="H15" s="62"/>
      <c r="I15" s="62"/>
      <c r="J15" s="62"/>
      <c r="K15" s="62"/>
      <c r="L15" s="62"/>
      <c r="M15" s="62"/>
    </row>
    <row r="16" spans="1:13">
      <c r="A16" s="61" t="s">
        <v>156</v>
      </c>
      <c r="B16" s="62" t="s">
        <v>335</v>
      </c>
      <c r="C16" s="62"/>
      <c r="D16" s="62"/>
      <c r="E16" s="62"/>
      <c r="F16" s="62"/>
      <c r="G16" s="62"/>
      <c r="H16" s="62"/>
      <c r="I16" s="62"/>
      <c r="J16" s="62"/>
      <c r="K16" s="62"/>
      <c r="L16" s="62"/>
      <c r="M16" s="62"/>
    </row>
    <row r="17" spans="1:13">
      <c r="A17" s="63" t="s">
        <v>557</v>
      </c>
      <c r="B17" s="62"/>
      <c r="C17" s="62"/>
      <c r="D17" s="62"/>
      <c r="E17" s="62"/>
      <c r="F17" s="62"/>
      <c r="G17" s="62"/>
      <c r="H17" s="62"/>
      <c r="I17" s="62"/>
      <c r="J17" s="62"/>
      <c r="K17" s="62"/>
      <c r="L17" s="62"/>
      <c r="M17" s="62"/>
    </row>
    <row r="18" spans="1:13">
      <c r="A18" s="61" t="s">
        <v>158</v>
      </c>
      <c r="B18" s="64">
        <v>45107</v>
      </c>
      <c r="C18" s="64"/>
      <c r="D18" s="64"/>
      <c r="E18" s="64"/>
      <c r="F18" s="64"/>
      <c r="G18" s="64"/>
      <c r="H18" s="64"/>
      <c r="I18" s="64"/>
      <c r="J18" s="64"/>
      <c r="K18" s="64"/>
      <c r="L18" s="64"/>
      <c r="M18" s="64"/>
    </row>
    <row r="19" spans="1:13">
      <c r="A19" s="61" t="s">
        <v>159</v>
      </c>
      <c r="B19" s="64">
        <v>45110</v>
      </c>
      <c r="C19" s="64"/>
      <c r="D19" s="64"/>
      <c r="E19" s="64"/>
      <c r="F19" s="64"/>
      <c r="G19" s="64"/>
      <c r="H19" s="64"/>
      <c r="I19" s="64"/>
      <c r="J19" s="64"/>
      <c r="K19" s="64"/>
      <c r="L19" s="64"/>
      <c r="M19" s="64"/>
    </row>
    <row r="20" spans="1:13">
      <c r="A20" s="61" t="s">
        <v>160</v>
      </c>
      <c r="B20" s="62" t="s">
        <v>170</v>
      </c>
      <c r="C20" s="62"/>
      <c r="D20" s="62"/>
      <c r="E20" s="62"/>
      <c r="F20" s="62"/>
      <c r="G20" s="62"/>
      <c r="H20" s="62"/>
      <c r="I20" s="62"/>
      <c r="J20" s="62"/>
      <c r="K20" s="62"/>
      <c r="L20" s="62"/>
      <c r="M20" s="62"/>
    </row>
    <row r="21" spans="1:13">
      <c r="A21" s="61" t="s">
        <v>558</v>
      </c>
      <c r="B21" s="62" t="s">
        <v>83</v>
      </c>
      <c r="C21" s="62"/>
      <c r="D21" s="62"/>
      <c r="E21" s="62"/>
      <c r="F21" s="62"/>
      <c r="G21" s="62"/>
      <c r="H21" s="62"/>
      <c r="I21" s="62"/>
      <c r="J21" s="62"/>
      <c r="K21" s="62"/>
      <c r="L21" s="62"/>
      <c r="M21" s="62"/>
    </row>
    <row r="23" spans="1:13">
      <c r="A23" s="23" t="str">
        <f>HYPERLINK("#'Factor List'!A1", "Back to Factor List")</f>
        <v>Back to Factor List</v>
      </c>
      <c r="B23" s="23" t="str">
        <f>HYPERLINK("#'Assumptions'!A1", "Assumptions")</f>
        <v>Assumptions</v>
      </c>
    </row>
    <row r="26" spans="1:13" ht="12.95">
      <c r="A26" s="46" t="s">
        <v>571</v>
      </c>
      <c r="B26" s="46">
        <v>0</v>
      </c>
      <c r="C26" s="46">
        <v>1</v>
      </c>
      <c r="D26" s="46">
        <v>2</v>
      </c>
      <c r="E26" s="46">
        <v>3</v>
      </c>
      <c r="F26" s="46">
        <v>4</v>
      </c>
      <c r="G26" s="46">
        <v>5</v>
      </c>
      <c r="H26" s="46">
        <v>6</v>
      </c>
      <c r="I26" s="46">
        <v>7</v>
      </c>
      <c r="J26" s="46">
        <v>8</v>
      </c>
      <c r="K26" s="46">
        <v>9</v>
      </c>
      <c r="L26" s="46">
        <v>10</v>
      </c>
      <c r="M26" s="46">
        <v>11</v>
      </c>
    </row>
    <row r="27" spans="1:13">
      <c r="A27" s="42">
        <v>55</v>
      </c>
      <c r="B27" s="43">
        <v>0.64100000000000001</v>
      </c>
      <c r="C27" s="43">
        <v>0.64300000000000002</v>
      </c>
      <c r="D27" s="43">
        <v>0.64500000000000002</v>
      </c>
      <c r="E27" s="43">
        <v>0.64700000000000002</v>
      </c>
      <c r="F27" s="43">
        <v>0.64900000000000002</v>
      </c>
      <c r="G27" s="43">
        <v>0.65200000000000002</v>
      </c>
      <c r="H27" s="43">
        <v>0.65400000000000003</v>
      </c>
      <c r="I27" s="43">
        <v>0.65600000000000003</v>
      </c>
      <c r="J27" s="43">
        <v>0.65800000000000003</v>
      </c>
      <c r="K27" s="43">
        <v>0.66</v>
      </c>
      <c r="L27" s="43">
        <v>0.66200000000000003</v>
      </c>
      <c r="M27" s="43">
        <v>0.66400000000000003</v>
      </c>
    </row>
    <row r="28" spans="1:13">
      <c r="A28" s="42">
        <v>56</v>
      </c>
      <c r="B28" s="43">
        <v>0.66700000000000004</v>
      </c>
      <c r="C28" s="43">
        <v>0.66900000000000004</v>
      </c>
      <c r="D28" s="43">
        <v>0.67100000000000004</v>
      </c>
      <c r="E28" s="43">
        <v>0.67300000000000004</v>
      </c>
      <c r="F28" s="43">
        <v>0.67600000000000005</v>
      </c>
      <c r="G28" s="43">
        <v>0.67800000000000005</v>
      </c>
      <c r="H28" s="43">
        <v>0.68</v>
      </c>
      <c r="I28" s="43">
        <v>0.68200000000000005</v>
      </c>
      <c r="J28" s="43">
        <v>0.68500000000000005</v>
      </c>
      <c r="K28" s="43">
        <v>0.68700000000000006</v>
      </c>
      <c r="L28" s="43">
        <v>0.68899999999999995</v>
      </c>
      <c r="M28" s="43">
        <v>0.69199999999999995</v>
      </c>
    </row>
    <row r="29" spans="1:13">
      <c r="A29" s="42">
        <v>57</v>
      </c>
      <c r="B29" s="43">
        <v>0.69399999999999995</v>
      </c>
      <c r="C29" s="43">
        <v>0.69599999999999995</v>
      </c>
      <c r="D29" s="43">
        <v>0.69899999999999995</v>
      </c>
      <c r="E29" s="43">
        <v>0.70099999999999996</v>
      </c>
      <c r="F29" s="43">
        <v>0.70399999999999996</v>
      </c>
      <c r="G29" s="43">
        <v>0.70599999999999996</v>
      </c>
      <c r="H29" s="43">
        <v>0.70799999999999996</v>
      </c>
      <c r="I29" s="43">
        <v>0.71099999999999997</v>
      </c>
      <c r="J29" s="43">
        <v>0.71299999999999997</v>
      </c>
      <c r="K29" s="43">
        <v>0.71599999999999997</v>
      </c>
      <c r="L29" s="43">
        <v>0.71799999999999997</v>
      </c>
      <c r="M29" s="43">
        <v>0.72099999999999997</v>
      </c>
    </row>
    <row r="30" spans="1:13">
      <c r="A30" s="42">
        <v>58</v>
      </c>
      <c r="B30" s="43">
        <v>0.72299999999999998</v>
      </c>
      <c r="C30" s="43">
        <v>0.72599999999999998</v>
      </c>
      <c r="D30" s="43">
        <v>0.72799999999999998</v>
      </c>
      <c r="E30" s="43">
        <v>0.73099999999999998</v>
      </c>
      <c r="F30" s="43">
        <v>0.73399999999999999</v>
      </c>
      <c r="G30" s="43">
        <v>0.73599999999999999</v>
      </c>
      <c r="H30" s="43">
        <v>0.73899999999999999</v>
      </c>
      <c r="I30" s="43">
        <v>0.74099999999999999</v>
      </c>
      <c r="J30" s="43">
        <v>0.74399999999999999</v>
      </c>
      <c r="K30" s="43">
        <v>0.747</v>
      </c>
      <c r="L30" s="43">
        <v>0.749</v>
      </c>
      <c r="M30" s="43">
        <v>0.752</v>
      </c>
    </row>
    <row r="31" spans="1:13">
      <c r="A31" s="42">
        <v>59</v>
      </c>
      <c r="B31" s="43">
        <v>0.755</v>
      </c>
      <c r="C31" s="43">
        <v>0.75700000000000001</v>
      </c>
      <c r="D31" s="43">
        <v>0.76</v>
      </c>
      <c r="E31" s="43">
        <v>0.76300000000000001</v>
      </c>
      <c r="F31" s="43">
        <v>0.76600000000000001</v>
      </c>
      <c r="G31" s="43">
        <v>0.76900000000000002</v>
      </c>
      <c r="H31" s="43">
        <v>0.77100000000000002</v>
      </c>
      <c r="I31" s="43">
        <v>0.77400000000000002</v>
      </c>
      <c r="J31" s="43">
        <v>0.77700000000000002</v>
      </c>
      <c r="K31" s="43">
        <v>0.78</v>
      </c>
      <c r="L31" s="43">
        <v>0.78300000000000003</v>
      </c>
      <c r="M31" s="43">
        <v>0.78500000000000003</v>
      </c>
    </row>
    <row r="32" spans="1:13">
      <c r="A32" s="42">
        <v>60</v>
      </c>
      <c r="B32" s="43">
        <v>0.78800000000000003</v>
      </c>
      <c r="C32" s="43">
        <v>0.79100000000000004</v>
      </c>
      <c r="D32" s="43">
        <v>0.79400000000000004</v>
      </c>
      <c r="E32" s="43">
        <v>0.79700000000000004</v>
      </c>
      <c r="F32" s="43">
        <v>0.8</v>
      </c>
      <c r="G32" s="43">
        <v>0.80300000000000005</v>
      </c>
      <c r="H32" s="43">
        <v>0.80600000000000005</v>
      </c>
      <c r="I32" s="43">
        <v>0.80900000000000005</v>
      </c>
      <c r="J32" s="43">
        <v>0.81200000000000006</v>
      </c>
      <c r="K32" s="43">
        <v>0.81499999999999995</v>
      </c>
      <c r="L32" s="43">
        <v>0.81799999999999995</v>
      </c>
      <c r="M32" s="43">
        <v>0.82099999999999995</v>
      </c>
    </row>
    <row r="33" spans="1:13">
      <c r="A33" s="42">
        <v>61</v>
      </c>
      <c r="B33" s="43">
        <v>0.82499999999999996</v>
      </c>
      <c r="C33" s="43">
        <v>0.82799999999999996</v>
      </c>
      <c r="D33" s="43">
        <v>0.83099999999999996</v>
      </c>
      <c r="E33" s="43">
        <v>0.83399999999999996</v>
      </c>
      <c r="F33" s="43">
        <v>0.83799999999999997</v>
      </c>
      <c r="G33" s="43">
        <v>0.84099999999999997</v>
      </c>
      <c r="H33" s="43">
        <v>0.84399999999999997</v>
      </c>
      <c r="I33" s="43">
        <v>0.84699999999999998</v>
      </c>
      <c r="J33" s="43">
        <v>0.85099999999999998</v>
      </c>
      <c r="K33" s="43">
        <v>0.85399999999999998</v>
      </c>
      <c r="L33" s="43">
        <v>0.85699999999999998</v>
      </c>
      <c r="M33" s="43">
        <v>0.86</v>
      </c>
    </row>
    <row r="34" spans="1:13">
      <c r="A34" s="42">
        <v>62</v>
      </c>
      <c r="B34" s="43">
        <v>0.86399999999999999</v>
      </c>
      <c r="C34" s="43">
        <v>0.86699999999999999</v>
      </c>
      <c r="D34" s="43">
        <v>0.871</v>
      </c>
      <c r="E34" s="43">
        <v>0.874</v>
      </c>
      <c r="F34" s="43">
        <v>0.878</v>
      </c>
      <c r="G34" s="43">
        <v>0.88100000000000001</v>
      </c>
      <c r="H34" s="43">
        <v>0.88500000000000001</v>
      </c>
      <c r="I34" s="43">
        <v>0.88800000000000001</v>
      </c>
      <c r="J34" s="43">
        <v>0.89200000000000002</v>
      </c>
      <c r="K34" s="43">
        <v>0.89500000000000002</v>
      </c>
      <c r="L34" s="43">
        <v>0.89900000000000002</v>
      </c>
      <c r="M34" s="43">
        <v>0.90200000000000002</v>
      </c>
    </row>
    <row r="35" spans="1:13">
      <c r="A35" s="42">
        <v>63</v>
      </c>
      <c r="B35" s="43">
        <v>0.90600000000000003</v>
      </c>
      <c r="C35" s="43">
        <v>0.91</v>
      </c>
      <c r="D35" s="43">
        <v>0.91400000000000003</v>
      </c>
      <c r="E35" s="43">
        <v>0.91800000000000004</v>
      </c>
      <c r="F35" s="43">
        <v>0.92100000000000004</v>
      </c>
      <c r="G35" s="43">
        <v>0.92500000000000004</v>
      </c>
      <c r="H35" s="43">
        <v>0.92900000000000005</v>
      </c>
      <c r="I35" s="43">
        <v>0.93300000000000005</v>
      </c>
      <c r="J35" s="43">
        <v>0.93700000000000006</v>
      </c>
      <c r="K35" s="43">
        <v>0.94099999999999995</v>
      </c>
      <c r="L35" s="43">
        <v>0.94399999999999995</v>
      </c>
      <c r="M35" s="43">
        <v>0.94799999999999995</v>
      </c>
    </row>
    <row r="36" spans="1:13">
      <c r="A36" s="42">
        <v>64</v>
      </c>
      <c r="B36" s="43">
        <v>0.95199999999999996</v>
      </c>
      <c r="C36" s="43">
        <v>0.95599999999999996</v>
      </c>
      <c r="D36" s="43">
        <v>0.96</v>
      </c>
      <c r="E36" s="43">
        <v>0.96499999999999997</v>
      </c>
      <c r="F36" s="43">
        <v>0.96899999999999997</v>
      </c>
      <c r="G36" s="43">
        <v>0.97299999999999998</v>
      </c>
      <c r="H36" s="43">
        <v>0.97699999999999998</v>
      </c>
      <c r="I36" s="43">
        <v>0.98099999999999998</v>
      </c>
      <c r="J36" s="43">
        <v>0.98499999999999999</v>
      </c>
      <c r="K36" s="43">
        <v>0.99</v>
      </c>
      <c r="L36" s="43">
        <v>0.99399999999999999</v>
      </c>
      <c r="M36" s="43">
        <v>0.998</v>
      </c>
    </row>
    <row r="37" spans="1:13">
      <c r="A37" s="42">
        <v>65</v>
      </c>
      <c r="B37" s="43">
        <v>1</v>
      </c>
      <c r="C37" s="43"/>
      <c r="D37" s="43"/>
      <c r="E37" s="43"/>
      <c r="F37" s="43"/>
      <c r="G37" s="43"/>
      <c r="H37" s="43"/>
      <c r="I37" s="43"/>
      <c r="J37" s="43"/>
      <c r="K37" s="43"/>
      <c r="L37" s="43"/>
      <c r="M37" s="43"/>
    </row>
  </sheetData>
  <sheetProtection algorithmName="SHA-512" hashValue="WyADZ0wrvnvOGLkmFCJ/x3a5iORo2KAfhFAuNXETVIOXbJypoitmkqZK4bZhS0z2/fKWnsG6GeeyOvKpUh+b2A==" saltValue="RNhaczX2H9qid8YGbWsPxA==" spinCount="100000" sheet="1" objects="1" scenarios="1"/>
  <conditionalFormatting sqref="A6:A21">
    <cfRule type="expression" dxfId="747" priority="5" stopIfTrue="1">
      <formula>MOD(ROW(),2)=0</formula>
    </cfRule>
    <cfRule type="expression" dxfId="746" priority="6" stopIfTrue="1">
      <formula>MOD(ROW(),2)&lt;&gt;0</formula>
    </cfRule>
  </conditionalFormatting>
  <conditionalFormatting sqref="B6:M21">
    <cfRule type="expression" dxfId="745" priority="7" stopIfTrue="1">
      <formula>MOD(ROW(),2)=0</formula>
    </cfRule>
    <cfRule type="expression" dxfId="744" priority="8" stopIfTrue="1">
      <formula>MOD(ROW(),2)&lt;&gt;0</formula>
    </cfRule>
  </conditionalFormatting>
  <conditionalFormatting sqref="A26:A37">
    <cfRule type="expression" dxfId="743" priority="1" stopIfTrue="1">
      <formula>MOD(ROW(),2)=0</formula>
    </cfRule>
    <cfRule type="expression" dxfId="742" priority="2" stopIfTrue="1">
      <formula>MOD(ROW(),2)&lt;&gt;0</formula>
    </cfRule>
  </conditionalFormatting>
  <conditionalFormatting sqref="B26:M37">
    <cfRule type="expression" dxfId="741" priority="3" stopIfTrue="1">
      <formula>MOD(ROW(),2)=0</formula>
    </cfRule>
    <cfRule type="expression" dxfId="740" priority="4" stopIfTrue="1">
      <formula>MOD(ROW(),2)&lt;&gt;0</formula>
    </cfRule>
  </conditionalFormatting>
  <pageMargins left="0.7" right="0.7" top="0.75" bottom="0.75" header="0.3" footer="0.3"/>
  <tableParts count="1">
    <tablePart r:id="rId1"/>
  </tablePart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A87DB-4A5F-4E62-9EEC-23483B824738}">
  <sheetPr codeName="Sheet61"/>
  <dimension ref="A1:M37"/>
  <sheetViews>
    <sheetView showGridLines="0" workbookViewId="0">
      <selection activeCell="A6" sqref="A6"/>
    </sheetView>
  </sheetViews>
  <sheetFormatPr defaultRowHeight="12.6"/>
  <cols>
    <col min="1" max="1" width="31.5703125" customWidth="1"/>
    <col min="2" max="13"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ERF - x-407</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163</v>
      </c>
      <c r="C8" s="62"/>
      <c r="D8" s="62"/>
      <c r="E8" s="62"/>
      <c r="F8" s="62"/>
      <c r="G8" s="62"/>
      <c r="H8" s="62"/>
      <c r="I8" s="62"/>
      <c r="J8" s="62"/>
      <c r="K8" s="62"/>
      <c r="L8" s="62"/>
      <c r="M8" s="62"/>
    </row>
    <row r="9" spans="1:13">
      <c r="A9" s="61" t="s">
        <v>150</v>
      </c>
      <c r="B9" s="62" t="s">
        <v>316</v>
      </c>
      <c r="C9" s="62"/>
      <c r="D9" s="62"/>
      <c r="E9" s="62"/>
      <c r="F9" s="62"/>
      <c r="G9" s="62"/>
      <c r="H9" s="62"/>
      <c r="I9" s="62"/>
      <c r="J9" s="62"/>
      <c r="K9" s="62"/>
      <c r="L9" s="62"/>
      <c r="M9" s="62"/>
    </row>
    <row r="10" spans="1:13">
      <c r="A10" s="61" t="s">
        <v>6</v>
      </c>
      <c r="B10" s="62" t="s">
        <v>336</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318</v>
      </c>
      <c r="C12" s="62"/>
      <c r="D12" s="62"/>
      <c r="E12" s="62"/>
      <c r="F12" s="62"/>
      <c r="G12" s="62"/>
      <c r="H12" s="62"/>
      <c r="I12" s="62"/>
      <c r="J12" s="62"/>
      <c r="K12" s="62"/>
      <c r="L12" s="62"/>
      <c r="M12" s="62"/>
    </row>
    <row r="13" spans="1:13">
      <c r="A13" s="61" t="s">
        <v>555</v>
      </c>
      <c r="B13" s="62">
        <v>0</v>
      </c>
      <c r="C13" s="62"/>
      <c r="D13" s="62"/>
      <c r="E13" s="62"/>
      <c r="F13" s="62"/>
      <c r="G13" s="62"/>
      <c r="H13" s="62"/>
      <c r="I13" s="62"/>
      <c r="J13" s="62"/>
      <c r="K13" s="62"/>
      <c r="L13" s="62"/>
      <c r="M13" s="62"/>
    </row>
    <row r="14" spans="1:13">
      <c r="A14" s="61" t="s">
        <v>154</v>
      </c>
      <c r="B14" s="62">
        <v>407</v>
      </c>
      <c r="C14" s="62"/>
      <c r="D14" s="62"/>
      <c r="E14" s="62"/>
      <c r="F14" s="62"/>
      <c r="G14" s="62"/>
      <c r="H14" s="62"/>
      <c r="I14" s="62"/>
      <c r="J14" s="62"/>
      <c r="K14" s="62"/>
      <c r="L14" s="62"/>
      <c r="M14" s="62"/>
    </row>
    <row r="15" spans="1:13">
      <c r="A15" s="61" t="s">
        <v>556</v>
      </c>
      <c r="B15" s="62" t="s">
        <v>337</v>
      </c>
      <c r="C15" s="62"/>
      <c r="D15" s="62"/>
      <c r="E15" s="62"/>
      <c r="F15" s="62"/>
      <c r="G15" s="62"/>
      <c r="H15" s="62"/>
      <c r="I15" s="62"/>
      <c r="J15" s="62"/>
      <c r="K15" s="62"/>
      <c r="L15" s="62"/>
      <c r="M15" s="62"/>
    </row>
    <row r="16" spans="1:13">
      <c r="A16" s="61" t="s">
        <v>156</v>
      </c>
      <c r="B16" s="62" t="s">
        <v>338</v>
      </c>
      <c r="C16" s="62"/>
      <c r="D16" s="62"/>
      <c r="E16" s="62"/>
      <c r="F16" s="62"/>
      <c r="G16" s="62"/>
      <c r="H16" s="62"/>
      <c r="I16" s="62"/>
      <c r="J16" s="62"/>
      <c r="K16" s="62"/>
      <c r="L16" s="62"/>
      <c r="M16" s="62"/>
    </row>
    <row r="17" spans="1:13">
      <c r="A17" s="63" t="s">
        <v>557</v>
      </c>
      <c r="B17" s="62"/>
      <c r="C17" s="62"/>
      <c r="D17" s="62"/>
      <c r="E17" s="62"/>
      <c r="F17" s="62"/>
      <c r="G17" s="62"/>
      <c r="H17" s="62"/>
      <c r="I17" s="62"/>
      <c r="J17" s="62"/>
      <c r="K17" s="62"/>
      <c r="L17" s="62"/>
      <c r="M17" s="62"/>
    </row>
    <row r="18" spans="1:13">
      <c r="A18" s="61" t="s">
        <v>158</v>
      </c>
      <c r="B18" s="64">
        <v>45107</v>
      </c>
      <c r="C18" s="64"/>
      <c r="D18" s="64"/>
      <c r="E18" s="64"/>
      <c r="F18" s="64"/>
      <c r="G18" s="64"/>
      <c r="H18" s="64"/>
      <c r="I18" s="64"/>
      <c r="J18" s="64"/>
      <c r="K18" s="64"/>
      <c r="L18" s="64"/>
      <c r="M18" s="64"/>
    </row>
    <row r="19" spans="1:13">
      <c r="A19" s="61" t="s">
        <v>159</v>
      </c>
      <c r="B19" s="64">
        <v>45110</v>
      </c>
      <c r="C19" s="64"/>
      <c r="D19" s="64"/>
      <c r="E19" s="64"/>
      <c r="F19" s="64"/>
      <c r="G19" s="64"/>
      <c r="H19" s="64"/>
      <c r="I19" s="64"/>
      <c r="J19" s="64"/>
      <c r="K19" s="64"/>
      <c r="L19" s="64"/>
      <c r="M19" s="64"/>
    </row>
    <row r="20" spans="1:13">
      <c r="A20" s="61" t="s">
        <v>160</v>
      </c>
      <c r="B20" s="62" t="s">
        <v>170</v>
      </c>
      <c r="C20" s="62"/>
      <c r="D20" s="62"/>
      <c r="E20" s="62"/>
      <c r="F20" s="62"/>
      <c r="G20" s="62"/>
      <c r="H20" s="62"/>
      <c r="I20" s="62"/>
      <c r="J20" s="62"/>
      <c r="K20" s="62"/>
      <c r="L20" s="62"/>
      <c r="M20" s="62"/>
    </row>
    <row r="21" spans="1:13">
      <c r="A21" s="61" t="s">
        <v>558</v>
      </c>
      <c r="B21" s="62" t="s">
        <v>83</v>
      </c>
      <c r="C21" s="62"/>
      <c r="D21" s="62"/>
      <c r="E21" s="62"/>
      <c r="F21" s="62"/>
      <c r="G21" s="62"/>
      <c r="H21" s="62"/>
      <c r="I21" s="62"/>
      <c r="J21" s="62"/>
      <c r="K21" s="62"/>
      <c r="L21" s="62"/>
      <c r="M21" s="62"/>
    </row>
    <row r="23" spans="1:13">
      <c r="A23" s="23" t="str">
        <f>HYPERLINK("#'Factor List'!A1", "Back to Factor List")</f>
        <v>Back to Factor List</v>
      </c>
      <c r="B23" s="23" t="str">
        <f>HYPERLINK("#'Assumptions'!A1", "Assumptions")</f>
        <v>Assumptions</v>
      </c>
    </row>
    <row r="26" spans="1:13" ht="12.95">
      <c r="A26" s="46" t="s">
        <v>571</v>
      </c>
      <c r="B26" s="46">
        <v>0</v>
      </c>
      <c r="C26" s="46">
        <v>1</v>
      </c>
      <c r="D26" s="46">
        <v>2</v>
      </c>
      <c r="E26" s="46">
        <v>3</v>
      </c>
      <c r="F26" s="46">
        <v>4</v>
      </c>
      <c r="G26" s="46">
        <v>5</v>
      </c>
      <c r="H26" s="46">
        <v>6</v>
      </c>
      <c r="I26" s="46">
        <v>7</v>
      </c>
      <c r="J26" s="46">
        <v>8</v>
      </c>
      <c r="K26" s="46">
        <v>9</v>
      </c>
      <c r="L26" s="46">
        <v>10</v>
      </c>
      <c r="M26" s="46">
        <v>11</v>
      </c>
    </row>
    <row r="27" spans="1:13">
      <c r="A27" s="42">
        <v>55</v>
      </c>
      <c r="B27" s="43">
        <v>0.64100000000000001</v>
      </c>
      <c r="C27" s="43">
        <v>0.64300000000000002</v>
      </c>
      <c r="D27" s="43">
        <v>0.64500000000000002</v>
      </c>
      <c r="E27" s="43">
        <v>0.64700000000000002</v>
      </c>
      <c r="F27" s="43">
        <v>0.64900000000000002</v>
      </c>
      <c r="G27" s="43">
        <v>0.65200000000000002</v>
      </c>
      <c r="H27" s="43">
        <v>0.65400000000000003</v>
      </c>
      <c r="I27" s="43">
        <v>0.65600000000000003</v>
      </c>
      <c r="J27" s="43">
        <v>0.65800000000000003</v>
      </c>
      <c r="K27" s="43">
        <v>0.66</v>
      </c>
      <c r="L27" s="43">
        <v>0.66200000000000003</v>
      </c>
      <c r="M27" s="43">
        <v>0.66400000000000003</v>
      </c>
    </row>
    <row r="28" spans="1:13">
      <c r="A28" s="42">
        <v>56</v>
      </c>
      <c r="B28" s="43">
        <v>0.66700000000000004</v>
      </c>
      <c r="C28" s="43">
        <v>0.66900000000000004</v>
      </c>
      <c r="D28" s="43">
        <v>0.67100000000000004</v>
      </c>
      <c r="E28" s="43">
        <v>0.67300000000000004</v>
      </c>
      <c r="F28" s="43">
        <v>0.67600000000000005</v>
      </c>
      <c r="G28" s="43">
        <v>0.67800000000000005</v>
      </c>
      <c r="H28" s="43">
        <v>0.68</v>
      </c>
      <c r="I28" s="43">
        <v>0.68200000000000005</v>
      </c>
      <c r="J28" s="43">
        <v>0.68500000000000005</v>
      </c>
      <c r="K28" s="43">
        <v>0.68700000000000006</v>
      </c>
      <c r="L28" s="43">
        <v>0.68899999999999995</v>
      </c>
      <c r="M28" s="43">
        <v>0.69199999999999995</v>
      </c>
    </row>
    <row r="29" spans="1:13">
      <c r="A29" s="42">
        <v>57</v>
      </c>
      <c r="B29" s="43">
        <v>0.69399999999999995</v>
      </c>
      <c r="C29" s="43">
        <v>0.69599999999999995</v>
      </c>
      <c r="D29" s="43">
        <v>0.69899999999999995</v>
      </c>
      <c r="E29" s="43">
        <v>0.70099999999999996</v>
      </c>
      <c r="F29" s="43">
        <v>0.70399999999999996</v>
      </c>
      <c r="G29" s="43">
        <v>0.70599999999999996</v>
      </c>
      <c r="H29" s="43">
        <v>0.70799999999999996</v>
      </c>
      <c r="I29" s="43">
        <v>0.71099999999999997</v>
      </c>
      <c r="J29" s="43">
        <v>0.71299999999999997</v>
      </c>
      <c r="K29" s="43">
        <v>0.71599999999999997</v>
      </c>
      <c r="L29" s="43">
        <v>0.71799999999999997</v>
      </c>
      <c r="M29" s="43">
        <v>0.72099999999999997</v>
      </c>
    </row>
    <row r="30" spans="1:13">
      <c r="A30" s="42">
        <v>58</v>
      </c>
      <c r="B30" s="43">
        <v>0.72299999999999998</v>
      </c>
      <c r="C30" s="43">
        <v>0.72599999999999998</v>
      </c>
      <c r="D30" s="43">
        <v>0.72799999999999998</v>
      </c>
      <c r="E30" s="43">
        <v>0.73099999999999998</v>
      </c>
      <c r="F30" s="43">
        <v>0.73399999999999999</v>
      </c>
      <c r="G30" s="43">
        <v>0.73599999999999999</v>
      </c>
      <c r="H30" s="43">
        <v>0.73899999999999999</v>
      </c>
      <c r="I30" s="43">
        <v>0.74099999999999999</v>
      </c>
      <c r="J30" s="43">
        <v>0.74399999999999999</v>
      </c>
      <c r="K30" s="43">
        <v>0.747</v>
      </c>
      <c r="L30" s="43">
        <v>0.749</v>
      </c>
      <c r="M30" s="43">
        <v>0.752</v>
      </c>
    </row>
    <row r="31" spans="1:13">
      <c r="A31" s="42">
        <v>59</v>
      </c>
      <c r="B31" s="43">
        <v>0.755</v>
      </c>
      <c r="C31" s="43">
        <v>0.75700000000000001</v>
      </c>
      <c r="D31" s="43">
        <v>0.76</v>
      </c>
      <c r="E31" s="43">
        <v>0.76300000000000001</v>
      </c>
      <c r="F31" s="43">
        <v>0.76600000000000001</v>
      </c>
      <c r="G31" s="43">
        <v>0.76900000000000002</v>
      </c>
      <c r="H31" s="43">
        <v>0.77100000000000002</v>
      </c>
      <c r="I31" s="43">
        <v>0.77400000000000002</v>
      </c>
      <c r="J31" s="43">
        <v>0.77700000000000002</v>
      </c>
      <c r="K31" s="43">
        <v>0.78</v>
      </c>
      <c r="L31" s="43">
        <v>0.78300000000000003</v>
      </c>
      <c r="M31" s="43">
        <v>0.78500000000000003</v>
      </c>
    </row>
    <row r="32" spans="1:13">
      <c r="A32" s="42">
        <v>60</v>
      </c>
      <c r="B32" s="43">
        <v>0.78800000000000003</v>
      </c>
      <c r="C32" s="43">
        <v>0.79100000000000004</v>
      </c>
      <c r="D32" s="43">
        <v>0.79400000000000004</v>
      </c>
      <c r="E32" s="43">
        <v>0.79700000000000004</v>
      </c>
      <c r="F32" s="43">
        <v>0.8</v>
      </c>
      <c r="G32" s="43">
        <v>0.80300000000000005</v>
      </c>
      <c r="H32" s="43">
        <v>0.80600000000000005</v>
      </c>
      <c r="I32" s="43">
        <v>0.80900000000000005</v>
      </c>
      <c r="J32" s="43">
        <v>0.81200000000000006</v>
      </c>
      <c r="K32" s="43">
        <v>0.81499999999999995</v>
      </c>
      <c r="L32" s="43">
        <v>0.81799999999999995</v>
      </c>
      <c r="M32" s="43">
        <v>0.82099999999999995</v>
      </c>
    </row>
    <row r="33" spans="1:13">
      <c r="A33" s="42">
        <v>61</v>
      </c>
      <c r="B33" s="43">
        <v>0.82499999999999996</v>
      </c>
      <c r="C33" s="43">
        <v>0.82799999999999996</v>
      </c>
      <c r="D33" s="43">
        <v>0.83099999999999996</v>
      </c>
      <c r="E33" s="43">
        <v>0.83399999999999996</v>
      </c>
      <c r="F33" s="43">
        <v>0.83799999999999997</v>
      </c>
      <c r="G33" s="43">
        <v>0.84099999999999997</v>
      </c>
      <c r="H33" s="43">
        <v>0.84399999999999997</v>
      </c>
      <c r="I33" s="43">
        <v>0.84699999999999998</v>
      </c>
      <c r="J33" s="43">
        <v>0.85099999999999998</v>
      </c>
      <c r="K33" s="43">
        <v>0.85399999999999998</v>
      </c>
      <c r="L33" s="43">
        <v>0.85699999999999998</v>
      </c>
      <c r="M33" s="43">
        <v>0.86</v>
      </c>
    </row>
    <row r="34" spans="1:13">
      <c r="A34" s="42">
        <v>62</v>
      </c>
      <c r="B34" s="43">
        <v>0.86399999999999999</v>
      </c>
      <c r="C34" s="43">
        <v>0.86699999999999999</v>
      </c>
      <c r="D34" s="43">
        <v>0.871</v>
      </c>
      <c r="E34" s="43">
        <v>0.874</v>
      </c>
      <c r="F34" s="43">
        <v>0.878</v>
      </c>
      <c r="G34" s="43">
        <v>0.88100000000000001</v>
      </c>
      <c r="H34" s="43">
        <v>0.88500000000000001</v>
      </c>
      <c r="I34" s="43">
        <v>0.88800000000000001</v>
      </c>
      <c r="J34" s="43">
        <v>0.89200000000000002</v>
      </c>
      <c r="K34" s="43">
        <v>0.89500000000000002</v>
      </c>
      <c r="L34" s="43">
        <v>0.89900000000000002</v>
      </c>
      <c r="M34" s="43">
        <v>0.90200000000000002</v>
      </c>
    </row>
    <row r="35" spans="1:13">
      <c r="A35" s="42">
        <v>63</v>
      </c>
      <c r="B35" s="43">
        <v>0.90600000000000003</v>
      </c>
      <c r="C35" s="43">
        <v>0.91</v>
      </c>
      <c r="D35" s="43">
        <v>0.91400000000000003</v>
      </c>
      <c r="E35" s="43">
        <v>0.91800000000000004</v>
      </c>
      <c r="F35" s="43">
        <v>0.92100000000000004</v>
      </c>
      <c r="G35" s="43">
        <v>0.92500000000000004</v>
      </c>
      <c r="H35" s="43">
        <v>0.92900000000000005</v>
      </c>
      <c r="I35" s="43">
        <v>0.93300000000000005</v>
      </c>
      <c r="J35" s="43">
        <v>0.93700000000000006</v>
      </c>
      <c r="K35" s="43">
        <v>0.94099999999999995</v>
      </c>
      <c r="L35" s="43">
        <v>0.94399999999999995</v>
      </c>
      <c r="M35" s="43">
        <v>0.94799999999999995</v>
      </c>
    </row>
    <row r="36" spans="1:13">
      <c r="A36" s="42">
        <v>64</v>
      </c>
      <c r="B36" s="43">
        <v>0.95199999999999996</v>
      </c>
      <c r="C36" s="43">
        <v>0.95599999999999996</v>
      </c>
      <c r="D36" s="43">
        <v>0.96</v>
      </c>
      <c r="E36" s="43">
        <v>0.96499999999999997</v>
      </c>
      <c r="F36" s="43">
        <v>0.96899999999999997</v>
      </c>
      <c r="G36" s="43">
        <v>0.97299999999999998</v>
      </c>
      <c r="H36" s="43">
        <v>0.97699999999999998</v>
      </c>
      <c r="I36" s="43">
        <v>0.98099999999999998</v>
      </c>
      <c r="J36" s="43">
        <v>0.98499999999999999</v>
      </c>
      <c r="K36" s="43">
        <v>0.99</v>
      </c>
      <c r="L36" s="43">
        <v>0.99399999999999999</v>
      </c>
      <c r="M36" s="43">
        <v>0.998</v>
      </c>
    </row>
    <row r="37" spans="1:13">
      <c r="A37" s="42">
        <v>65</v>
      </c>
      <c r="B37" s="43">
        <v>1</v>
      </c>
      <c r="C37" s="43"/>
      <c r="D37" s="43"/>
      <c r="E37" s="43"/>
      <c r="F37" s="43"/>
      <c r="G37" s="43"/>
      <c r="H37" s="43"/>
      <c r="I37" s="43"/>
      <c r="J37" s="43"/>
      <c r="K37" s="43"/>
      <c r="L37" s="43"/>
      <c r="M37" s="43"/>
    </row>
  </sheetData>
  <sheetProtection algorithmName="SHA-512" hashValue="NP8LhfsZE7i8mJ34Tid5ajEKkyYxQKXkaHfs7JMOK4k74WoOBOJhhSxKATR44dTjKy0ka9hYVjvNq9A3A1pwDg==" saltValue="Xh+CHOx3KlhJduyIzJSXvw==" spinCount="100000" sheet="1" objects="1" scenarios="1"/>
  <conditionalFormatting sqref="A6:A21">
    <cfRule type="expression" dxfId="735" priority="5" stopIfTrue="1">
      <formula>MOD(ROW(),2)=0</formula>
    </cfRule>
    <cfRule type="expression" dxfId="734" priority="6" stopIfTrue="1">
      <formula>MOD(ROW(),2)&lt;&gt;0</formula>
    </cfRule>
  </conditionalFormatting>
  <conditionalFormatting sqref="B6:M21">
    <cfRule type="expression" dxfId="733" priority="7" stopIfTrue="1">
      <formula>MOD(ROW(),2)=0</formula>
    </cfRule>
    <cfRule type="expression" dxfId="732" priority="8" stopIfTrue="1">
      <formula>MOD(ROW(),2)&lt;&gt;0</formula>
    </cfRule>
  </conditionalFormatting>
  <conditionalFormatting sqref="A26:A37">
    <cfRule type="expression" dxfId="731" priority="1" stopIfTrue="1">
      <formula>MOD(ROW(),2)=0</formula>
    </cfRule>
    <cfRule type="expression" dxfId="730" priority="2" stopIfTrue="1">
      <formula>MOD(ROW(),2)&lt;&gt;0</formula>
    </cfRule>
  </conditionalFormatting>
  <conditionalFormatting sqref="B26:M37">
    <cfRule type="expression" dxfId="729" priority="3" stopIfTrue="1">
      <formula>MOD(ROW(),2)=0</formula>
    </cfRule>
    <cfRule type="expression" dxfId="728" priority="4" stopIfTrue="1">
      <formula>MOD(ROW(),2)&lt;&gt;0</formula>
    </cfRule>
  </conditionalFormatting>
  <pageMargins left="0.7" right="0.7" top="0.75" bottom="0.75" header="0.3" footer="0.3"/>
  <tableParts count="1">
    <tablePart r:id="rId1"/>
  </tablePart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97F9C-5976-40F6-ABA5-01FFD223A78B}">
  <sheetPr codeName="Sheet62"/>
  <dimension ref="A1:M40"/>
  <sheetViews>
    <sheetView showGridLines="0" workbookViewId="0">
      <selection activeCell="A6" sqref="A6"/>
    </sheetView>
  </sheetViews>
  <sheetFormatPr defaultRowHeight="12.6"/>
  <cols>
    <col min="1" max="1" width="31.5703125" customWidth="1"/>
    <col min="2" max="13"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ERF - x-408</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163</v>
      </c>
      <c r="C8" s="62"/>
      <c r="D8" s="62"/>
      <c r="E8" s="62"/>
      <c r="F8" s="62"/>
      <c r="G8" s="62"/>
      <c r="H8" s="62"/>
      <c r="I8" s="62"/>
      <c r="J8" s="62"/>
      <c r="K8" s="62"/>
      <c r="L8" s="62"/>
      <c r="M8" s="62"/>
    </row>
    <row r="9" spans="1:13">
      <c r="A9" s="61" t="s">
        <v>150</v>
      </c>
      <c r="B9" s="62" t="s">
        <v>316</v>
      </c>
      <c r="C9" s="62"/>
      <c r="D9" s="62"/>
      <c r="E9" s="62"/>
      <c r="F9" s="62"/>
      <c r="G9" s="62"/>
      <c r="H9" s="62"/>
      <c r="I9" s="62"/>
      <c r="J9" s="62"/>
      <c r="K9" s="62"/>
      <c r="L9" s="62"/>
      <c r="M9" s="62"/>
    </row>
    <row r="10" spans="1:13">
      <c r="A10" s="61" t="s">
        <v>6</v>
      </c>
      <c r="B10" s="62" t="s">
        <v>339</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340</v>
      </c>
      <c r="C12" s="62"/>
      <c r="D12" s="62"/>
      <c r="E12" s="62"/>
      <c r="F12" s="62"/>
      <c r="G12" s="62"/>
      <c r="H12" s="62"/>
      <c r="I12" s="62"/>
      <c r="J12" s="62"/>
      <c r="K12" s="62"/>
      <c r="L12" s="62"/>
      <c r="M12" s="62"/>
    </row>
    <row r="13" spans="1:13">
      <c r="A13" s="61" t="s">
        <v>555</v>
      </c>
      <c r="B13" s="62">
        <v>0</v>
      </c>
      <c r="C13" s="62"/>
      <c r="D13" s="62"/>
      <c r="E13" s="62"/>
      <c r="F13" s="62"/>
      <c r="G13" s="62"/>
      <c r="H13" s="62"/>
      <c r="I13" s="62"/>
      <c r="J13" s="62"/>
      <c r="K13" s="62"/>
      <c r="L13" s="62"/>
      <c r="M13" s="62"/>
    </row>
    <row r="14" spans="1:13">
      <c r="A14" s="61" t="s">
        <v>154</v>
      </c>
      <c r="B14" s="62">
        <v>408</v>
      </c>
      <c r="C14" s="62"/>
      <c r="D14" s="62"/>
      <c r="E14" s="62"/>
      <c r="F14" s="62"/>
      <c r="G14" s="62"/>
      <c r="H14" s="62"/>
      <c r="I14" s="62"/>
      <c r="J14" s="62"/>
      <c r="K14" s="62"/>
      <c r="L14" s="62"/>
      <c r="M14" s="62"/>
    </row>
    <row r="15" spans="1:13">
      <c r="A15" s="61" t="s">
        <v>556</v>
      </c>
      <c r="B15" s="62" t="s">
        <v>341</v>
      </c>
      <c r="C15" s="62"/>
      <c r="D15" s="62"/>
      <c r="E15" s="62"/>
      <c r="F15" s="62"/>
      <c r="G15" s="62"/>
      <c r="H15" s="62"/>
      <c r="I15" s="62"/>
      <c r="J15" s="62"/>
      <c r="K15" s="62"/>
      <c r="L15" s="62"/>
      <c r="M15" s="62"/>
    </row>
    <row r="16" spans="1:13">
      <c r="A16" s="61" t="s">
        <v>156</v>
      </c>
      <c r="B16" s="62" t="s">
        <v>342</v>
      </c>
      <c r="C16" s="62"/>
      <c r="D16" s="62"/>
      <c r="E16" s="62"/>
      <c r="F16" s="62"/>
      <c r="G16" s="62"/>
      <c r="H16" s="62"/>
      <c r="I16" s="62"/>
      <c r="J16" s="62"/>
      <c r="K16" s="62"/>
      <c r="L16" s="62"/>
      <c r="M16" s="62"/>
    </row>
    <row r="17" spans="1:13">
      <c r="A17" s="63" t="s">
        <v>557</v>
      </c>
      <c r="B17" s="62"/>
      <c r="C17" s="62"/>
      <c r="D17" s="62"/>
      <c r="E17" s="62"/>
      <c r="F17" s="62"/>
      <c r="G17" s="62"/>
      <c r="H17" s="62"/>
      <c r="I17" s="62"/>
      <c r="J17" s="62"/>
      <c r="K17" s="62"/>
      <c r="L17" s="62"/>
      <c r="M17" s="62"/>
    </row>
    <row r="18" spans="1:13">
      <c r="A18" s="61" t="s">
        <v>158</v>
      </c>
      <c r="B18" s="64">
        <v>45107</v>
      </c>
      <c r="C18" s="64"/>
      <c r="D18" s="64"/>
      <c r="E18" s="64"/>
      <c r="F18" s="64"/>
      <c r="G18" s="64"/>
      <c r="H18" s="64"/>
      <c r="I18" s="64"/>
      <c r="J18" s="64"/>
      <c r="K18" s="64"/>
      <c r="L18" s="64"/>
      <c r="M18" s="64"/>
    </row>
    <row r="19" spans="1:13">
      <c r="A19" s="61" t="s">
        <v>159</v>
      </c>
      <c r="B19" s="64">
        <v>45110</v>
      </c>
      <c r="C19" s="64"/>
      <c r="D19" s="64"/>
      <c r="E19" s="64"/>
      <c r="F19" s="64"/>
      <c r="G19" s="64"/>
      <c r="H19" s="64"/>
      <c r="I19" s="64"/>
      <c r="J19" s="64"/>
      <c r="K19" s="64"/>
      <c r="L19" s="64"/>
      <c r="M19" s="64"/>
    </row>
    <row r="20" spans="1:13">
      <c r="A20" s="61" t="s">
        <v>160</v>
      </c>
      <c r="B20" s="62" t="s">
        <v>170</v>
      </c>
      <c r="C20" s="62"/>
      <c r="D20" s="62"/>
      <c r="E20" s="62"/>
      <c r="F20" s="62"/>
      <c r="G20" s="62"/>
      <c r="H20" s="62"/>
      <c r="I20" s="62"/>
      <c r="J20" s="62"/>
      <c r="K20" s="62"/>
      <c r="L20" s="62"/>
      <c r="M20" s="62"/>
    </row>
    <row r="21" spans="1:13">
      <c r="A21" s="61" t="s">
        <v>558</v>
      </c>
      <c r="B21" s="62" t="s">
        <v>83</v>
      </c>
      <c r="C21" s="62"/>
      <c r="D21" s="62"/>
      <c r="E21" s="62"/>
      <c r="F21" s="62"/>
      <c r="G21" s="62"/>
      <c r="H21" s="62"/>
      <c r="I21" s="62"/>
      <c r="J21" s="62"/>
      <c r="K21" s="62"/>
      <c r="L21" s="62"/>
      <c r="M21" s="62"/>
    </row>
    <row r="23" spans="1:13">
      <c r="A23" s="23" t="str">
        <f>HYPERLINK("#'Factor List'!A1", "Back to Factor List")</f>
        <v>Back to Factor List</v>
      </c>
      <c r="B23" s="23" t="str">
        <f>HYPERLINK("#'Assumptions'!A1", "Assumptions")</f>
        <v>Assumptions</v>
      </c>
    </row>
    <row r="26" spans="1:13" ht="12.95">
      <c r="A26" s="46" t="s">
        <v>567</v>
      </c>
      <c r="B26" s="46">
        <v>0</v>
      </c>
      <c r="C26" s="46">
        <v>1</v>
      </c>
      <c r="D26" s="46">
        <v>2</v>
      </c>
      <c r="E26" s="46">
        <v>3</v>
      </c>
      <c r="F26" s="46">
        <v>4</v>
      </c>
      <c r="G26" s="46">
        <v>5</v>
      </c>
      <c r="H26" s="46">
        <v>6</v>
      </c>
      <c r="I26" s="46">
        <v>7</v>
      </c>
      <c r="J26" s="46">
        <v>8</v>
      </c>
      <c r="K26" s="46">
        <v>9</v>
      </c>
      <c r="L26" s="46">
        <v>10</v>
      </c>
      <c r="M26" s="46">
        <v>11</v>
      </c>
    </row>
    <row r="27" spans="1:13">
      <c r="A27" s="42">
        <v>0</v>
      </c>
      <c r="B27" s="43">
        <v>1</v>
      </c>
      <c r="C27" s="43">
        <v>0.998</v>
      </c>
      <c r="D27" s="43">
        <v>0.99299999999999999</v>
      </c>
      <c r="E27" s="43">
        <v>0.98899999999999999</v>
      </c>
      <c r="F27" s="43">
        <v>0.98399999999999999</v>
      </c>
      <c r="G27" s="43">
        <v>0.98</v>
      </c>
      <c r="H27" s="43">
        <v>0.97599999999999998</v>
      </c>
      <c r="I27" s="43">
        <v>0.97099999999999997</v>
      </c>
      <c r="J27" s="43">
        <v>0.96699999999999997</v>
      </c>
      <c r="K27" s="43">
        <v>0.96199999999999997</v>
      </c>
      <c r="L27" s="43">
        <v>0.95799999999999996</v>
      </c>
      <c r="M27" s="43">
        <v>0.95299999999999996</v>
      </c>
    </row>
    <row r="28" spans="1:13">
      <c r="A28" s="42">
        <v>1</v>
      </c>
      <c r="B28" s="43">
        <v>0.94899999999999995</v>
      </c>
      <c r="C28" s="43">
        <v>0.94499999999999995</v>
      </c>
      <c r="D28" s="43">
        <v>0.94099999999999995</v>
      </c>
      <c r="E28" s="43">
        <v>0.93700000000000006</v>
      </c>
      <c r="F28" s="43">
        <v>0.93300000000000005</v>
      </c>
      <c r="G28" s="43">
        <v>0.92900000000000005</v>
      </c>
      <c r="H28" s="43">
        <v>0.92400000000000004</v>
      </c>
      <c r="I28" s="43">
        <v>0.92</v>
      </c>
      <c r="J28" s="43">
        <v>0.91600000000000004</v>
      </c>
      <c r="K28" s="43">
        <v>0.91200000000000003</v>
      </c>
      <c r="L28" s="43">
        <v>0.90800000000000003</v>
      </c>
      <c r="M28" s="43">
        <v>0.90400000000000003</v>
      </c>
    </row>
    <row r="29" spans="1:13">
      <c r="A29" s="42">
        <v>2</v>
      </c>
      <c r="B29" s="43">
        <v>0.9</v>
      </c>
      <c r="C29" s="43">
        <v>0.89600000000000002</v>
      </c>
      <c r="D29" s="43">
        <v>0.89300000000000002</v>
      </c>
      <c r="E29" s="43">
        <v>0.88900000000000001</v>
      </c>
      <c r="F29" s="43">
        <v>0.88500000000000001</v>
      </c>
      <c r="G29" s="43">
        <v>0.88100000000000001</v>
      </c>
      <c r="H29" s="43">
        <v>0.878</v>
      </c>
      <c r="I29" s="43">
        <v>0.874</v>
      </c>
      <c r="J29" s="43">
        <v>0.87</v>
      </c>
      <c r="K29" s="43">
        <v>0.86699999999999999</v>
      </c>
      <c r="L29" s="43">
        <v>0.86299999999999999</v>
      </c>
      <c r="M29" s="43">
        <v>0.85899999999999999</v>
      </c>
    </row>
    <row r="30" spans="1:13">
      <c r="A30" s="42">
        <v>3</v>
      </c>
      <c r="B30" s="43">
        <v>0.85499999999999998</v>
      </c>
      <c r="C30" s="43">
        <v>0.85199999999999998</v>
      </c>
      <c r="D30" s="43">
        <v>0.84799999999999998</v>
      </c>
      <c r="E30" s="43">
        <v>0.84499999999999997</v>
      </c>
      <c r="F30" s="43">
        <v>0.84199999999999997</v>
      </c>
      <c r="G30" s="43">
        <v>0.83799999999999997</v>
      </c>
      <c r="H30" s="43">
        <v>0.83499999999999996</v>
      </c>
      <c r="I30" s="43">
        <v>0.83099999999999996</v>
      </c>
      <c r="J30" s="43">
        <v>0.82799999999999996</v>
      </c>
      <c r="K30" s="43">
        <v>0.82499999999999996</v>
      </c>
      <c r="L30" s="43">
        <v>0.82099999999999995</v>
      </c>
      <c r="M30" s="43">
        <v>0.81799999999999995</v>
      </c>
    </row>
    <row r="31" spans="1:13">
      <c r="A31" s="42">
        <v>4</v>
      </c>
      <c r="B31" s="43">
        <v>0.81399999999999995</v>
      </c>
      <c r="C31" s="43">
        <v>0.81100000000000005</v>
      </c>
      <c r="D31" s="43">
        <v>0.80800000000000005</v>
      </c>
      <c r="E31" s="43">
        <v>0.80500000000000005</v>
      </c>
      <c r="F31" s="43">
        <v>0.80200000000000005</v>
      </c>
      <c r="G31" s="43">
        <v>0.79800000000000004</v>
      </c>
      <c r="H31" s="43">
        <v>0.79500000000000004</v>
      </c>
      <c r="I31" s="43">
        <v>0.79200000000000004</v>
      </c>
      <c r="J31" s="43">
        <v>0.78900000000000003</v>
      </c>
      <c r="K31" s="43">
        <v>0.78600000000000003</v>
      </c>
      <c r="L31" s="43">
        <v>0.78300000000000003</v>
      </c>
      <c r="M31" s="43">
        <v>0.78</v>
      </c>
    </row>
    <row r="32" spans="1:13">
      <c r="A32" s="42">
        <v>5</v>
      </c>
      <c r="B32" s="43">
        <v>0.77600000000000002</v>
      </c>
      <c r="C32" s="43">
        <v>0.77300000000000002</v>
      </c>
      <c r="D32" s="43">
        <v>0.77</v>
      </c>
      <c r="E32" s="43">
        <v>0.76800000000000002</v>
      </c>
      <c r="F32" s="43">
        <v>0.76500000000000001</v>
      </c>
      <c r="G32" s="43">
        <v>0.76200000000000001</v>
      </c>
      <c r="H32" s="43">
        <v>0.75900000000000001</v>
      </c>
      <c r="I32" s="43">
        <v>0.75600000000000001</v>
      </c>
      <c r="J32" s="43">
        <v>0.753</v>
      </c>
      <c r="K32" s="43">
        <v>0.75</v>
      </c>
      <c r="L32" s="43">
        <v>0.747</v>
      </c>
      <c r="M32" s="43">
        <v>0.74399999999999999</v>
      </c>
    </row>
    <row r="33" spans="1:13">
      <c r="A33" s="42">
        <v>6</v>
      </c>
      <c r="B33" s="43">
        <v>0.74099999999999999</v>
      </c>
      <c r="C33" s="43">
        <v>0.73899999999999999</v>
      </c>
      <c r="D33" s="43">
        <v>0.73599999999999999</v>
      </c>
      <c r="E33" s="43">
        <v>0.73299999999999998</v>
      </c>
      <c r="F33" s="43">
        <v>0.73</v>
      </c>
      <c r="G33" s="43">
        <v>0.72799999999999998</v>
      </c>
      <c r="H33" s="43">
        <v>0.72499999999999998</v>
      </c>
      <c r="I33" s="43">
        <v>0.72199999999999998</v>
      </c>
      <c r="J33" s="43">
        <v>0.72</v>
      </c>
      <c r="K33" s="43">
        <v>0.71699999999999997</v>
      </c>
      <c r="L33" s="43">
        <v>0.71399999999999997</v>
      </c>
      <c r="M33" s="43">
        <v>0.71199999999999997</v>
      </c>
    </row>
    <row r="34" spans="1:13">
      <c r="A34" s="42">
        <v>7</v>
      </c>
      <c r="B34" s="43">
        <v>0.70899999999999996</v>
      </c>
      <c r="C34" s="43">
        <v>0.70599999999999996</v>
      </c>
      <c r="D34" s="43">
        <v>0.70399999999999996</v>
      </c>
      <c r="E34" s="43">
        <v>0.70099999999999996</v>
      </c>
      <c r="F34" s="43">
        <v>0.69899999999999995</v>
      </c>
      <c r="G34" s="43">
        <v>0.69599999999999995</v>
      </c>
      <c r="H34" s="43">
        <v>0.69399999999999995</v>
      </c>
      <c r="I34" s="43">
        <v>0.69099999999999995</v>
      </c>
      <c r="J34" s="43">
        <v>0.68899999999999995</v>
      </c>
      <c r="K34" s="43">
        <v>0.68600000000000005</v>
      </c>
      <c r="L34" s="43">
        <v>0.68400000000000005</v>
      </c>
      <c r="M34" s="43">
        <v>0.68100000000000005</v>
      </c>
    </row>
    <row r="35" spans="1:13">
      <c r="A35" s="42">
        <v>8</v>
      </c>
      <c r="B35" s="43">
        <v>0.67900000000000005</v>
      </c>
      <c r="C35" s="43">
        <v>0.67600000000000005</v>
      </c>
      <c r="D35" s="43">
        <v>0.67400000000000004</v>
      </c>
      <c r="E35" s="43">
        <v>0.67200000000000004</v>
      </c>
      <c r="F35" s="43">
        <v>0.66900000000000004</v>
      </c>
      <c r="G35" s="43">
        <v>0.66700000000000004</v>
      </c>
      <c r="H35" s="43">
        <v>0.66500000000000004</v>
      </c>
      <c r="I35" s="43">
        <v>0.66200000000000003</v>
      </c>
      <c r="J35" s="43">
        <v>0.66</v>
      </c>
      <c r="K35" s="43">
        <v>0.65800000000000003</v>
      </c>
      <c r="L35" s="43">
        <v>0.65500000000000003</v>
      </c>
      <c r="M35" s="43">
        <v>0.65300000000000002</v>
      </c>
    </row>
    <row r="36" spans="1:13">
      <c r="A36" s="42">
        <v>9</v>
      </c>
      <c r="B36" s="43">
        <v>0.65100000000000002</v>
      </c>
      <c r="C36" s="43">
        <v>0.64800000000000002</v>
      </c>
      <c r="D36" s="43">
        <v>0.64600000000000002</v>
      </c>
      <c r="E36" s="43">
        <v>0.64400000000000002</v>
      </c>
      <c r="F36" s="43">
        <v>0.64200000000000002</v>
      </c>
      <c r="G36" s="43">
        <v>0.64</v>
      </c>
      <c r="H36" s="43">
        <v>0.63800000000000001</v>
      </c>
      <c r="I36" s="43">
        <v>0.63500000000000001</v>
      </c>
      <c r="J36" s="43">
        <v>0.63300000000000001</v>
      </c>
      <c r="K36" s="43">
        <v>0.63100000000000001</v>
      </c>
      <c r="L36" s="43">
        <v>0.629</v>
      </c>
      <c r="M36" s="43">
        <v>0.627</v>
      </c>
    </row>
    <row r="37" spans="1:13">
      <c r="A37" s="42">
        <v>10</v>
      </c>
      <c r="B37" s="43">
        <v>0.625</v>
      </c>
      <c r="C37" s="43">
        <v>0.622</v>
      </c>
      <c r="D37" s="43">
        <v>0.62</v>
      </c>
      <c r="E37" s="43">
        <v>0.61799999999999999</v>
      </c>
      <c r="F37" s="43">
        <v>0.61599999999999999</v>
      </c>
      <c r="G37" s="43">
        <v>0.61399999999999999</v>
      </c>
      <c r="H37" s="43">
        <v>0.61199999999999999</v>
      </c>
      <c r="I37" s="43">
        <v>0.61</v>
      </c>
      <c r="J37" s="43">
        <v>0.60799999999999998</v>
      </c>
      <c r="K37" s="43">
        <v>0.60599999999999998</v>
      </c>
      <c r="L37" s="43">
        <v>0.60399999999999998</v>
      </c>
      <c r="M37" s="43">
        <v>0.60199999999999998</v>
      </c>
    </row>
    <row r="38" spans="1:13">
      <c r="A38" s="42">
        <v>11</v>
      </c>
      <c r="B38" s="43">
        <v>0.6</v>
      </c>
      <c r="C38" s="43">
        <v>0.59799999999999998</v>
      </c>
      <c r="D38" s="43">
        <v>0.59599999999999997</v>
      </c>
      <c r="E38" s="43">
        <v>0.59399999999999997</v>
      </c>
      <c r="F38" s="43">
        <v>0.59199999999999997</v>
      </c>
      <c r="G38" s="43">
        <v>0.59099999999999997</v>
      </c>
      <c r="H38" s="43">
        <v>0.58899999999999997</v>
      </c>
      <c r="I38" s="43">
        <v>0.58699999999999997</v>
      </c>
      <c r="J38" s="43">
        <v>0.58499999999999996</v>
      </c>
      <c r="K38" s="43">
        <v>0.58299999999999996</v>
      </c>
      <c r="L38" s="43">
        <v>0.58099999999999996</v>
      </c>
      <c r="M38" s="43">
        <v>0.57899999999999996</v>
      </c>
    </row>
    <row r="39" spans="1:13">
      <c r="A39" s="42">
        <v>12</v>
      </c>
      <c r="B39" s="43">
        <v>0.57699999999999996</v>
      </c>
      <c r="C39" s="43">
        <v>0.57499999999999996</v>
      </c>
      <c r="D39" s="43">
        <v>0.57399999999999995</v>
      </c>
      <c r="E39" s="43">
        <v>0.57199999999999995</v>
      </c>
      <c r="F39" s="43">
        <v>0.56999999999999995</v>
      </c>
      <c r="G39" s="43">
        <v>0.56799999999999995</v>
      </c>
      <c r="H39" s="43">
        <v>0.56599999999999995</v>
      </c>
      <c r="I39" s="43">
        <v>0.56499999999999995</v>
      </c>
      <c r="J39" s="43">
        <v>0.56299999999999994</v>
      </c>
      <c r="K39" s="43">
        <v>0.56100000000000005</v>
      </c>
      <c r="L39" s="43">
        <v>0.55900000000000005</v>
      </c>
      <c r="M39" s="43">
        <v>0.55800000000000005</v>
      </c>
    </row>
    <row r="40" spans="1:13">
      <c r="A40" s="42">
        <v>13</v>
      </c>
      <c r="B40" s="43">
        <v>0.55600000000000005</v>
      </c>
      <c r="C40" s="43"/>
      <c r="D40" s="43"/>
      <c r="E40" s="43"/>
      <c r="F40" s="43"/>
      <c r="G40" s="43"/>
      <c r="H40" s="43"/>
      <c r="I40" s="43"/>
      <c r="J40" s="43"/>
      <c r="K40" s="43"/>
      <c r="L40" s="43"/>
      <c r="M40" s="43"/>
    </row>
  </sheetData>
  <sheetProtection algorithmName="SHA-512" hashValue="buTuGGael3o3/wdQR0vu7C7iGy74L3KC0TIYloXKZ0RGG2I2I7HCMlFh/dObjsNqL4+1vYweunRh+X5+EhNpdw==" saltValue="yQmuSn70UkNmzwj8eJaGXw==" spinCount="100000" sheet="1" objects="1" scenarios="1"/>
  <conditionalFormatting sqref="A6:A21">
    <cfRule type="expression" dxfId="723" priority="5" stopIfTrue="1">
      <formula>MOD(ROW(),2)=0</formula>
    </cfRule>
    <cfRule type="expression" dxfId="722" priority="6" stopIfTrue="1">
      <formula>MOD(ROW(),2)&lt;&gt;0</formula>
    </cfRule>
  </conditionalFormatting>
  <conditionalFormatting sqref="B6:M21">
    <cfRule type="expression" dxfId="721" priority="7" stopIfTrue="1">
      <formula>MOD(ROW(),2)=0</formula>
    </cfRule>
    <cfRule type="expression" dxfId="720" priority="8" stopIfTrue="1">
      <formula>MOD(ROW(),2)&lt;&gt;0</formula>
    </cfRule>
  </conditionalFormatting>
  <conditionalFormatting sqref="A26:A40">
    <cfRule type="expression" dxfId="719" priority="1" stopIfTrue="1">
      <formula>MOD(ROW(),2)=0</formula>
    </cfRule>
    <cfRule type="expression" dxfId="718" priority="2" stopIfTrue="1">
      <formula>MOD(ROW(),2)&lt;&gt;0</formula>
    </cfRule>
  </conditionalFormatting>
  <conditionalFormatting sqref="B26:M40">
    <cfRule type="expression" dxfId="717" priority="3" stopIfTrue="1">
      <formula>MOD(ROW(),2)=0</formula>
    </cfRule>
    <cfRule type="expression" dxfId="716" priority="4" stopIfTrue="1">
      <formula>MOD(ROW(),2)&lt;&gt;0</formula>
    </cfRule>
  </conditionalFormatting>
  <pageMargins left="0.7" right="0.7" top="0.75" bottom="0.75" header="0.3" footer="0.3"/>
  <tableParts count="1">
    <tablePart r:id="rId1"/>
  </tablePart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11204-6AB4-4FEB-932F-C8EBDC71250B}">
  <sheetPr codeName="Sheet63"/>
  <dimension ref="A1:M41"/>
  <sheetViews>
    <sheetView showGridLines="0" workbookViewId="0">
      <selection activeCell="A6" sqref="A6"/>
    </sheetView>
  </sheetViews>
  <sheetFormatPr defaultRowHeight="12.6"/>
  <cols>
    <col min="1" max="1" width="31.5703125" customWidth="1"/>
    <col min="2" max="13"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ERF - x-409</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163</v>
      </c>
      <c r="C8" s="62"/>
      <c r="D8" s="62"/>
      <c r="E8" s="62"/>
      <c r="F8" s="62"/>
      <c r="G8" s="62"/>
      <c r="H8" s="62"/>
      <c r="I8" s="62"/>
      <c r="J8" s="62"/>
      <c r="K8" s="62"/>
      <c r="L8" s="62"/>
      <c r="M8" s="62"/>
    </row>
    <row r="9" spans="1:13">
      <c r="A9" s="61" t="s">
        <v>150</v>
      </c>
      <c r="B9" s="62" t="s">
        <v>316</v>
      </c>
      <c r="C9" s="62"/>
      <c r="D9" s="62"/>
      <c r="E9" s="62"/>
      <c r="F9" s="62"/>
      <c r="G9" s="62"/>
      <c r="H9" s="62"/>
      <c r="I9" s="62"/>
      <c r="J9" s="62"/>
      <c r="K9" s="62"/>
      <c r="L9" s="62"/>
      <c r="M9" s="62"/>
    </row>
    <row r="10" spans="1:13">
      <c r="A10" s="61" t="s">
        <v>6</v>
      </c>
      <c r="B10" s="62" t="s">
        <v>343</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318</v>
      </c>
      <c r="C12" s="62"/>
      <c r="D12" s="62"/>
      <c r="E12" s="62"/>
      <c r="F12" s="62"/>
      <c r="G12" s="62"/>
      <c r="H12" s="62"/>
      <c r="I12" s="62"/>
      <c r="J12" s="62"/>
      <c r="K12" s="62"/>
      <c r="L12" s="62"/>
      <c r="M12" s="62"/>
    </row>
    <row r="13" spans="1:13">
      <c r="A13" s="61" t="s">
        <v>555</v>
      </c>
      <c r="B13" s="62">
        <v>0</v>
      </c>
      <c r="C13" s="62"/>
      <c r="D13" s="62"/>
      <c r="E13" s="62"/>
      <c r="F13" s="62"/>
      <c r="G13" s="62"/>
      <c r="H13" s="62"/>
      <c r="I13" s="62"/>
      <c r="J13" s="62"/>
      <c r="K13" s="62"/>
      <c r="L13" s="62"/>
      <c r="M13" s="62"/>
    </row>
    <row r="14" spans="1:13">
      <c r="A14" s="61" t="s">
        <v>154</v>
      </c>
      <c r="B14" s="62">
        <v>409</v>
      </c>
      <c r="C14" s="62"/>
      <c r="D14" s="62"/>
      <c r="E14" s="62"/>
      <c r="F14" s="62"/>
      <c r="G14" s="62"/>
      <c r="H14" s="62"/>
      <c r="I14" s="62"/>
      <c r="J14" s="62"/>
      <c r="K14" s="62"/>
      <c r="L14" s="62"/>
      <c r="M14" s="62"/>
    </row>
    <row r="15" spans="1:13">
      <c r="A15" s="61" t="s">
        <v>556</v>
      </c>
      <c r="B15" s="62" t="s">
        <v>344</v>
      </c>
      <c r="C15" s="62"/>
      <c r="D15" s="62"/>
      <c r="E15" s="62"/>
      <c r="F15" s="62"/>
      <c r="G15" s="62"/>
      <c r="H15" s="62"/>
      <c r="I15" s="62"/>
      <c r="J15" s="62"/>
      <c r="K15" s="62"/>
      <c r="L15" s="62"/>
      <c r="M15" s="62"/>
    </row>
    <row r="16" spans="1:13">
      <c r="A16" s="61" t="s">
        <v>156</v>
      </c>
      <c r="B16" s="62" t="s">
        <v>345</v>
      </c>
      <c r="C16" s="62"/>
      <c r="D16" s="62"/>
      <c r="E16" s="62"/>
      <c r="F16" s="62"/>
      <c r="G16" s="62"/>
      <c r="H16" s="62"/>
      <c r="I16" s="62"/>
      <c r="J16" s="62"/>
      <c r="K16" s="62"/>
      <c r="L16" s="62"/>
      <c r="M16" s="62"/>
    </row>
    <row r="17" spans="1:13">
      <c r="A17" s="63" t="s">
        <v>557</v>
      </c>
      <c r="B17" s="62"/>
      <c r="C17" s="62"/>
      <c r="D17" s="62"/>
      <c r="E17" s="62"/>
      <c r="F17" s="62"/>
      <c r="G17" s="62"/>
      <c r="H17" s="62"/>
      <c r="I17" s="62"/>
      <c r="J17" s="62"/>
      <c r="K17" s="62"/>
      <c r="L17" s="62"/>
      <c r="M17" s="62"/>
    </row>
    <row r="18" spans="1:13">
      <c r="A18" s="61" t="s">
        <v>158</v>
      </c>
      <c r="B18" s="64">
        <v>45107</v>
      </c>
      <c r="C18" s="64"/>
      <c r="D18" s="64"/>
      <c r="E18" s="64"/>
      <c r="F18" s="64"/>
      <c r="G18" s="64"/>
      <c r="H18" s="64"/>
      <c r="I18" s="64"/>
      <c r="J18" s="64"/>
      <c r="K18" s="64"/>
      <c r="L18" s="64"/>
      <c r="M18" s="64"/>
    </row>
    <row r="19" spans="1:13">
      <c r="A19" s="61" t="s">
        <v>159</v>
      </c>
      <c r="B19" s="64">
        <v>45110</v>
      </c>
      <c r="C19" s="64"/>
      <c r="D19" s="64"/>
      <c r="E19" s="64"/>
      <c r="F19" s="64"/>
      <c r="G19" s="64"/>
      <c r="H19" s="64"/>
      <c r="I19" s="64"/>
      <c r="J19" s="64"/>
      <c r="K19" s="64"/>
      <c r="L19" s="64"/>
      <c r="M19" s="64"/>
    </row>
    <row r="20" spans="1:13">
      <c r="A20" s="61" t="s">
        <v>160</v>
      </c>
      <c r="B20" s="62" t="s">
        <v>170</v>
      </c>
      <c r="C20" s="62"/>
      <c r="D20" s="62"/>
      <c r="E20" s="62"/>
      <c r="F20" s="62"/>
      <c r="G20" s="62"/>
      <c r="H20" s="62"/>
      <c r="I20" s="62"/>
      <c r="J20" s="62"/>
      <c r="K20" s="62"/>
      <c r="L20" s="62"/>
      <c r="M20" s="62"/>
    </row>
    <row r="21" spans="1:13">
      <c r="A21" s="61" t="s">
        <v>558</v>
      </c>
      <c r="B21" s="62" t="s">
        <v>83</v>
      </c>
      <c r="C21" s="62"/>
      <c r="D21" s="62"/>
      <c r="E21" s="62"/>
      <c r="F21" s="62"/>
      <c r="G21" s="62"/>
      <c r="H21" s="62"/>
      <c r="I21" s="62"/>
      <c r="J21" s="62"/>
      <c r="K21" s="62"/>
      <c r="L21" s="62"/>
      <c r="M21" s="62"/>
    </row>
    <row r="23" spans="1:13">
      <c r="A23" s="23" t="str">
        <f>HYPERLINK("#'Factor List'!A1", "Back to Factor List")</f>
        <v>Back to Factor List</v>
      </c>
      <c r="B23" s="23" t="str">
        <f>HYPERLINK("#'Assumptions'!A1", "Assumptions")</f>
        <v>Assumptions</v>
      </c>
    </row>
    <row r="26" spans="1:13" ht="12.95">
      <c r="A26" s="46" t="s">
        <v>571</v>
      </c>
      <c r="B26" s="46">
        <v>0</v>
      </c>
      <c r="C26" s="46">
        <v>1</v>
      </c>
      <c r="D26" s="46">
        <v>2</v>
      </c>
      <c r="E26" s="46">
        <v>3</v>
      </c>
      <c r="F26" s="46">
        <v>4</v>
      </c>
      <c r="G26" s="46">
        <v>5</v>
      </c>
      <c r="H26" s="46">
        <v>6</v>
      </c>
      <c r="I26" s="46">
        <v>7</v>
      </c>
      <c r="J26" s="46">
        <v>8</v>
      </c>
      <c r="K26" s="46">
        <v>9</v>
      </c>
      <c r="L26" s="46">
        <v>10</v>
      </c>
      <c r="M26" s="46">
        <v>11</v>
      </c>
    </row>
    <row r="27" spans="1:13">
      <c r="A27" s="42">
        <v>55</v>
      </c>
      <c r="B27" s="43">
        <v>0.64100000000000001</v>
      </c>
      <c r="C27" s="43">
        <v>0.64300000000000002</v>
      </c>
      <c r="D27" s="43">
        <v>0.64500000000000002</v>
      </c>
      <c r="E27" s="43">
        <v>0.64700000000000002</v>
      </c>
      <c r="F27" s="43">
        <v>0.64900000000000002</v>
      </c>
      <c r="G27" s="43">
        <v>0.65200000000000002</v>
      </c>
      <c r="H27" s="43">
        <v>0.65400000000000003</v>
      </c>
      <c r="I27" s="43">
        <v>0.65600000000000003</v>
      </c>
      <c r="J27" s="43">
        <v>0.65800000000000003</v>
      </c>
      <c r="K27" s="43">
        <v>0.66</v>
      </c>
      <c r="L27" s="43">
        <v>0.66200000000000003</v>
      </c>
      <c r="M27" s="43">
        <v>0.66400000000000003</v>
      </c>
    </row>
    <row r="28" spans="1:13">
      <c r="A28" s="42">
        <v>56</v>
      </c>
      <c r="B28" s="43">
        <v>0.66700000000000004</v>
      </c>
      <c r="C28" s="43">
        <v>0.66900000000000004</v>
      </c>
      <c r="D28" s="43">
        <v>0.67100000000000004</v>
      </c>
      <c r="E28" s="43">
        <v>0.67300000000000004</v>
      </c>
      <c r="F28" s="43">
        <v>0.67600000000000005</v>
      </c>
      <c r="G28" s="43">
        <v>0.67800000000000005</v>
      </c>
      <c r="H28" s="43">
        <v>0.68</v>
      </c>
      <c r="I28" s="43">
        <v>0.68200000000000005</v>
      </c>
      <c r="J28" s="43">
        <v>0.68500000000000005</v>
      </c>
      <c r="K28" s="43">
        <v>0.68700000000000006</v>
      </c>
      <c r="L28" s="43">
        <v>0.68899999999999995</v>
      </c>
      <c r="M28" s="43">
        <v>0.69199999999999995</v>
      </c>
    </row>
    <row r="29" spans="1:13">
      <c r="A29" s="42">
        <v>57</v>
      </c>
      <c r="B29" s="43">
        <v>0.69399999999999995</v>
      </c>
      <c r="C29" s="43">
        <v>0.69599999999999995</v>
      </c>
      <c r="D29" s="43">
        <v>0.69899999999999995</v>
      </c>
      <c r="E29" s="43">
        <v>0.70099999999999996</v>
      </c>
      <c r="F29" s="43">
        <v>0.70399999999999996</v>
      </c>
      <c r="G29" s="43">
        <v>0.70599999999999996</v>
      </c>
      <c r="H29" s="43">
        <v>0.70799999999999996</v>
      </c>
      <c r="I29" s="43">
        <v>0.71099999999999997</v>
      </c>
      <c r="J29" s="43">
        <v>0.71299999999999997</v>
      </c>
      <c r="K29" s="43">
        <v>0.71599999999999997</v>
      </c>
      <c r="L29" s="43">
        <v>0.71799999999999997</v>
      </c>
      <c r="M29" s="43">
        <v>0.72099999999999997</v>
      </c>
    </row>
    <row r="30" spans="1:13">
      <c r="A30" s="42">
        <v>58</v>
      </c>
      <c r="B30" s="43">
        <v>0.72299999999999998</v>
      </c>
      <c r="C30" s="43">
        <v>0.72599999999999998</v>
      </c>
      <c r="D30" s="43">
        <v>0.72799999999999998</v>
      </c>
      <c r="E30" s="43">
        <v>0.73099999999999998</v>
      </c>
      <c r="F30" s="43">
        <v>0.73399999999999999</v>
      </c>
      <c r="G30" s="43">
        <v>0.73599999999999999</v>
      </c>
      <c r="H30" s="43">
        <v>0.73899999999999999</v>
      </c>
      <c r="I30" s="43">
        <v>0.74099999999999999</v>
      </c>
      <c r="J30" s="43">
        <v>0.74399999999999999</v>
      </c>
      <c r="K30" s="43">
        <v>0.747</v>
      </c>
      <c r="L30" s="43">
        <v>0.749</v>
      </c>
      <c r="M30" s="43">
        <v>0.752</v>
      </c>
    </row>
    <row r="31" spans="1:13">
      <c r="A31" s="42">
        <v>59</v>
      </c>
      <c r="B31" s="43">
        <v>0.755</v>
      </c>
      <c r="C31" s="43">
        <v>0.75700000000000001</v>
      </c>
      <c r="D31" s="43">
        <v>0.76</v>
      </c>
      <c r="E31" s="43">
        <v>0.76300000000000001</v>
      </c>
      <c r="F31" s="43">
        <v>0.76600000000000001</v>
      </c>
      <c r="G31" s="43">
        <v>0.76900000000000002</v>
      </c>
      <c r="H31" s="43">
        <v>0.77100000000000002</v>
      </c>
      <c r="I31" s="43">
        <v>0.77400000000000002</v>
      </c>
      <c r="J31" s="43">
        <v>0.77700000000000002</v>
      </c>
      <c r="K31" s="43">
        <v>0.78</v>
      </c>
      <c r="L31" s="43">
        <v>0.78300000000000003</v>
      </c>
      <c r="M31" s="43">
        <v>0.78500000000000003</v>
      </c>
    </row>
    <row r="32" spans="1:13">
      <c r="A32" s="42">
        <v>60</v>
      </c>
      <c r="B32" s="43">
        <v>0.78800000000000003</v>
      </c>
      <c r="C32" s="43">
        <v>0.79100000000000004</v>
      </c>
      <c r="D32" s="43">
        <v>0.79400000000000004</v>
      </c>
      <c r="E32" s="43">
        <v>0.79700000000000004</v>
      </c>
      <c r="F32" s="43">
        <v>0.8</v>
      </c>
      <c r="G32" s="43">
        <v>0.80300000000000005</v>
      </c>
      <c r="H32" s="43">
        <v>0.80600000000000005</v>
      </c>
      <c r="I32" s="43">
        <v>0.80900000000000005</v>
      </c>
      <c r="J32" s="43">
        <v>0.81200000000000006</v>
      </c>
      <c r="K32" s="43">
        <v>0.81499999999999995</v>
      </c>
      <c r="L32" s="43">
        <v>0.81799999999999995</v>
      </c>
      <c r="M32" s="43">
        <v>0.82099999999999995</v>
      </c>
    </row>
    <row r="33" spans="1:13">
      <c r="A33" s="42">
        <v>61</v>
      </c>
      <c r="B33" s="43">
        <v>0.82499999999999996</v>
      </c>
      <c r="C33" s="43">
        <v>0.82799999999999996</v>
      </c>
      <c r="D33" s="43">
        <v>0.83099999999999996</v>
      </c>
      <c r="E33" s="43">
        <v>0.83399999999999996</v>
      </c>
      <c r="F33" s="43">
        <v>0.83799999999999997</v>
      </c>
      <c r="G33" s="43">
        <v>0.84099999999999997</v>
      </c>
      <c r="H33" s="43">
        <v>0.84399999999999997</v>
      </c>
      <c r="I33" s="43">
        <v>0.84699999999999998</v>
      </c>
      <c r="J33" s="43">
        <v>0.85099999999999998</v>
      </c>
      <c r="K33" s="43">
        <v>0.85399999999999998</v>
      </c>
      <c r="L33" s="43">
        <v>0.85699999999999998</v>
      </c>
      <c r="M33" s="43">
        <v>0.86</v>
      </c>
    </row>
    <row r="34" spans="1:13">
      <c r="A34" s="42">
        <v>62</v>
      </c>
      <c r="B34" s="43">
        <v>0.86399999999999999</v>
      </c>
      <c r="C34" s="43">
        <v>0.86699999999999999</v>
      </c>
      <c r="D34" s="43">
        <v>0.871</v>
      </c>
      <c r="E34" s="43">
        <v>0.874</v>
      </c>
      <c r="F34" s="43">
        <v>0.878</v>
      </c>
      <c r="G34" s="43">
        <v>0.88100000000000001</v>
      </c>
      <c r="H34" s="43">
        <v>0.88500000000000001</v>
      </c>
      <c r="I34" s="43">
        <v>0.88800000000000001</v>
      </c>
      <c r="J34" s="43">
        <v>0.89200000000000002</v>
      </c>
      <c r="K34" s="43">
        <v>0.89500000000000002</v>
      </c>
      <c r="L34" s="43">
        <v>0.89900000000000002</v>
      </c>
      <c r="M34" s="43">
        <v>0.90200000000000002</v>
      </c>
    </row>
    <row r="35" spans="1:13">
      <c r="A35" s="42">
        <v>63</v>
      </c>
      <c r="B35" s="43">
        <v>0.90600000000000003</v>
      </c>
      <c r="C35" s="43">
        <v>0.91</v>
      </c>
      <c r="D35" s="43">
        <v>0.91400000000000003</v>
      </c>
      <c r="E35" s="43">
        <v>0.91800000000000004</v>
      </c>
      <c r="F35" s="43">
        <v>0.92100000000000004</v>
      </c>
      <c r="G35" s="43">
        <v>0.92500000000000004</v>
      </c>
      <c r="H35" s="43">
        <v>0.92900000000000005</v>
      </c>
      <c r="I35" s="43">
        <v>0.93300000000000005</v>
      </c>
      <c r="J35" s="43">
        <v>0.93700000000000006</v>
      </c>
      <c r="K35" s="43">
        <v>0.94099999999999995</v>
      </c>
      <c r="L35" s="43">
        <v>0.94399999999999995</v>
      </c>
      <c r="M35" s="43">
        <v>0.94799999999999995</v>
      </c>
    </row>
    <row r="36" spans="1:13">
      <c r="A36" s="42">
        <v>64</v>
      </c>
      <c r="B36" s="43">
        <v>0.95199999999999996</v>
      </c>
      <c r="C36" s="43">
        <v>0.95599999999999996</v>
      </c>
      <c r="D36" s="43">
        <v>0.96</v>
      </c>
      <c r="E36" s="43">
        <v>0.96499999999999997</v>
      </c>
      <c r="F36" s="43">
        <v>0.96899999999999997</v>
      </c>
      <c r="G36" s="43">
        <v>0.97299999999999998</v>
      </c>
      <c r="H36" s="43">
        <v>0.97699999999999998</v>
      </c>
      <c r="I36" s="43">
        <v>0.98099999999999998</v>
      </c>
      <c r="J36" s="43">
        <v>0.98499999999999999</v>
      </c>
      <c r="K36" s="43">
        <v>0.99</v>
      </c>
      <c r="L36" s="43">
        <v>0.99399999999999999</v>
      </c>
      <c r="M36" s="43">
        <v>0.998</v>
      </c>
    </row>
    <row r="37" spans="1:13">
      <c r="A37" s="42">
        <v>65</v>
      </c>
      <c r="B37" s="43">
        <v>1</v>
      </c>
      <c r="C37" s="43">
        <v>1</v>
      </c>
      <c r="D37" s="43">
        <v>1</v>
      </c>
      <c r="E37" s="43">
        <v>1</v>
      </c>
      <c r="F37" s="43">
        <v>1</v>
      </c>
      <c r="G37" s="43">
        <v>1</v>
      </c>
      <c r="H37" s="43">
        <v>1</v>
      </c>
      <c r="I37" s="43">
        <v>1</v>
      </c>
      <c r="J37" s="43">
        <v>1</v>
      </c>
      <c r="K37" s="43">
        <v>1</v>
      </c>
      <c r="L37" s="43">
        <v>1</v>
      </c>
      <c r="M37" s="43">
        <v>1</v>
      </c>
    </row>
    <row r="38" spans="1:13">
      <c r="A38" s="42">
        <v>66</v>
      </c>
      <c r="B38" s="43">
        <v>1</v>
      </c>
      <c r="C38" s="43">
        <v>1</v>
      </c>
      <c r="D38" s="43">
        <v>1</v>
      </c>
      <c r="E38" s="43">
        <v>1</v>
      </c>
      <c r="F38" s="43">
        <v>1</v>
      </c>
      <c r="G38" s="43">
        <v>1</v>
      </c>
      <c r="H38" s="43">
        <v>1</v>
      </c>
      <c r="I38" s="43">
        <v>1</v>
      </c>
      <c r="J38" s="43">
        <v>1</v>
      </c>
      <c r="K38" s="43">
        <v>1</v>
      </c>
      <c r="L38" s="43">
        <v>1</v>
      </c>
      <c r="M38" s="43">
        <v>1</v>
      </c>
    </row>
    <row r="39" spans="1:13">
      <c r="A39" s="42">
        <v>67</v>
      </c>
      <c r="B39" s="43">
        <v>1</v>
      </c>
      <c r="C39" s="43">
        <v>1</v>
      </c>
      <c r="D39" s="43">
        <v>1</v>
      </c>
      <c r="E39" s="43">
        <v>1</v>
      </c>
      <c r="F39" s="43">
        <v>1</v>
      </c>
      <c r="G39" s="43">
        <v>1</v>
      </c>
      <c r="H39" s="43">
        <v>1</v>
      </c>
      <c r="I39" s="43">
        <v>1</v>
      </c>
      <c r="J39" s="43">
        <v>1</v>
      </c>
      <c r="K39" s="43">
        <v>1</v>
      </c>
      <c r="L39" s="43">
        <v>1</v>
      </c>
      <c r="M39" s="43">
        <v>1</v>
      </c>
    </row>
    <row r="40" spans="1:13">
      <c r="A40" s="42">
        <v>68</v>
      </c>
      <c r="B40" s="43">
        <v>1</v>
      </c>
      <c r="C40" s="43">
        <v>1</v>
      </c>
      <c r="D40" s="43">
        <v>1</v>
      </c>
      <c r="E40" s="43">
        <v>1</v>
      </c>
      <c r="F40" s="43">
        <v>1</v>
      </c>
      <c r="G40" s="43">
        <v>1</v>
      </c>
      <c r="H40" s="43">
        <v>1</v>
      </c>
      <c r="I40" s="43">
        <v>1</v>
      </c>
      <c r="J40" s="43">
        <v>1</v>
      </c>
      <c r="K40" s="43">
        <v>1</v>
      </c>
      <c r="L40" s="43">
        <v>1</v>
      </c>
      <c r="M40" s="43">
        <v>1</v>
      </c>
    </row>
    <row r="41" spans="1:13">
      <c r="A41" s="42">
        <v>69</v>
      </c>
      <c r="B41" s="43">
        <v>1</v>
      </c>
      <c r="C41" s="43"/>
      <c r="D41" s="43"/>
      <c r="E41" s="43"/>
      <c r="F41" s="43"/>
      <c r="G41" s="43"/>
      <c r="H41" s="43"/>
      <c r="I41" s="43"/>
      <c r="J41" s="43"/>
      <c r="K41" s="43"/>
      <c r="L41" s="43"/>
      <c r="M41" s="43"/>
    </row>
  </sheetData>
  <sheetProtection algorithmName="SHA-512" hashValue="WwHdL7LaTtr/txHOLrzm/bKutikFdxxgZFQDokXaPHgfA29yvq8gqlwtiI1VwNL12JpUtSXFCqg6CueZuDVFGg==" saltValue="0EP7O6wUuf2kXQEtr7z++g==" spinCount="100000" sheet="1" objects="1" scenarios="1"/>
  <conditionalFormatting sqref="A6:A21">
    <cfRule type="expression" dxfId="711" priority="5" stopIfTrue="1">
      <formula>MOD(ROW(),2)=0</formula>
    </cfRule>
    <cfRule type="expression" dxfId="710" priority="6" stopIfTrue="1">
      <formula>MOD(ROW(),2)&lt;&gt;0</formula>
    </cfRule>
  </conditionalFormatting>
  <conditionalFormatting sqref="B6:M21">
    <cfRule type="expression" dxfId="709" priority="7" stopIfTrue="1">
      <formula>MOD(ROW(),2)=0</formula>
    </cfRule>
    <cfRule type="expression" dxfId="708" priority="8" stopIfTrue="1">
      <formula>MOD(ROW(),2)&lt;&gt;0</formula>
    </cfRule>
  </conditionalFormatting>
  <conditionalFormatting sqref="A26:A41">
    <cfRule type="expression" dxfId="707" priority="1" stopIfTrue="1">
      <formula>MOD(ROW(),2)=0</formula>
    </cfRule>
    <cfRule type="expression" dxfId="706" priority="2" stopIfTrue="1">
      <formula>MOD(ROW(),2)&lt;&gt;0</formula>
    </cfRule>
  </conditionalFormatting>
  <conditionalFormatting sqref="B26:M41">
    <cfRule type="expression" dxfId="705" priority="3" stopIfTrue="1">
      <formula>MOD(ROW(),2)=0</formula>
    </cfRule>
    <cfRule type="expression" dxfId="704" priority="4" stopIfTrue="1">
      <formula>MOD(ROW(),2)&lt;&gt;0</formula>
    </cfRule>
  </conditionalFormatting>
  <pageMargins left="0.7" right="0.7" top="0.75" bottom="0.75" header="0.3" footer="0.3"/>
  <tableParts count="1">
    <tablePart r:id="rId1"/>
  </tablePart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E1D3B-04CF-4FBC-BAA6-79065E4B57C5}">
  <sheetPr codeName="Sheet64"/>
  <dimension ref="A1:M37"/>
  <sheetViews>
    <sheetView showGridLines="0" workbookViewId="0">
      <selection activeCell="A6" sqref="A6"/>
    </sheetView>
  </sheetViews>
  <sheetFormatPr defaultRowHeight="12.6"/>
  <cols>
    <col min="1" max="1" width="31.5703125" customWidth="1"/>
    <col min="2" max="13"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LRF - x-410</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163</v>
      </c>
      <c r="C8" s="62"/>
      <c r="D8" s="62"/>
      <c r="E8" s="62"/>
      <c r="F8" s="62"/>
      <c r="G8" s="62"/>
      <c r="H8" s="62"/>
      <c r="I8" s="62"/>
      <c r="J8" s="62"/>
      <c r="K8" s="62"/>
      <c r="L8" s="62"/>
      <c r="M8" s="62"/>
    </row>
    <row r="9" spans="1:13">
      <c r="A9" s="61" t="s">
        <v>150</v>
      </c>
      <c r="B9" s="62" t="s">
        <v>346</v>
      </c>
      <c r="C9" s="62"/>
      <c r="D9" s="62"/>
      <c r="E9" s="62"/>
      <c r="F9" s="62"/>
      <c r="G9" s="62"/>
      <c r="H9" s="62"/>
      <c r="I9" s="62"/>
      <c r="J9" s="62"/>
      <c r="K9" s="62"/>
      <c r="L9" s="62"/>
      <c r="M9" s="62"/>
    </row>
    <row r="10" spans="1:13">
      <c r="A10" s="61" t="s">
        <v>6</v>
      </c>
      <c r="B10" s="62" t="s">
        <v>347</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348</v>
      </c>
      <c r="C12" s="62"/>
      <c r="D12" s="62"/>
      <c r="E12" s="62"/>
      <c r="F12" s="62"/>
      <c r="G12" s="62"/>
      <c r="H12" s="62"/>
      <c r="I12" s="62"/>
      <c r="J12" s="62"/>
      <c r="K12" s="62"/>
      <c r="L12" s="62"/>
      <c r="M12" s="62"/>
    </row>
    <row r="13" spans="1:13">
      <c r="A13" s="61" t="s">
        <v>555</v>
      </c>
      <c r="B13" s="62">
        <v>0</v>
      </c>
      <c r="C13" s="62"/>
      <c r="D13" s="62"/>
      <c r="E13" s="62"/>
      <c r="F13" s="62"/>
      <c r="G13" s="62"/>
      <c r="H13" s="62"/>
      <c r="I13" s="62"/>
      <c r="J13" s="62"/>
      <c r="K13" s="62"/>
      <c r="L13" s="62"/>
      <c r="M13" s="62"/>
    </row>
    <row r="14" spans="1:13">
      <c r="A14" s="61" t="s">
        <v>154</v>
      </c>
      <c r="B14" s="62">
        <v>410</v>
      </c>
      <c r="C14" s="62"/>
      <c r="D14" s="62"/>
      <c r="E14" s="62"/>
      <c r="F14" s="62"/>
      <c r="G14" s="62"/>
      <c r="H14" s="62"/>
      <c r="I14" s="62"/>
      <c r="J14" s="62"/>
      <c r="K14" s="62"/>
      <c r="L14" s="62"/>
      <c r="M14" s="62"/>
    </row>
    <row r="15" spans="1:13">
      <c r="A15" s="61" t="s">
        <v>556</v>
      </c>
      <c r="B15" s="62" t="s">
        <v>349</v>
      </c>
      <c r="C15" s="62"/>
      <c r="D15" s="62"/>
      <c r="E15" s="62"/>
      <c r="F15" s="62"/>
      <c r="G15" s="62"/>
      <c r="H15" s="62"/>
      <c r="I15" s="62"/>
      <c r="J15" s="62"/>
      <c r="K15" s="62"/>
      <c r="L15" s="62"/>
      <c r="M15" s="62"/>
    </row>
    <row r="16" spans="1:13">
      <c r="A16" s="61" t="s">
        <v>156</v>
      </c>
      <c r="B16" s="62" t="s">
        <v>350</v>
      </c>
      <c r="C16" s="62"/>
      <c r="D16" s="62"/>
      <c r="E16" s="62"/>
      <c r="F16" s="62"/>
      <c r="G16" s="62"/>
      <c r="H16" s="62"/>
      <c r="I16" s="62"/>
      <c r="J16" s="62"/>
      <c r="K16" s="62"/>
      <c r="L16" s="62"/>
      <c r="M16" s="62"/>
    </row>
    <row r="17" spans="1:13">
      <c r="A17" s="63" t="s">
        <v>557</v>
      </c>
      <c r="B17" s="62"/>
      <c r="C17" s="62"/>
      <c r="D17" s="62"/>
      <c r="E17" s="62"/>
      <c r="F17" s="62"/>
      <c r="G17" s="62"/>
      <c r="H17" s="62"/>
      <c r="I17" s="62"/>
      <c r="J17" s="62"/>
      <c r="K17" s="62"/>
      <c r="L17" s="62"/>
      <c r="M17" s="62"/>
    </row>
    <row r="18" spans="1:13">
      <c r="A18" s="61" t="s">
        <v>158</v>
      </c>
      <c r="B18" s="64">
        <v>45107</v>
      </c>
      <c r="C18" s="64"/>
      <c r="D18" s="64"/>
      <c r="E18" s="64"/>
      <c r="F18" s="64"/>
      <c r="G18" s="64"/>
      <c r="H18" s="64"/>
      <c r="I18" s="64"/>
      <c r="J18" s="64"/>
      <c r="K18" s="64"/>
      <c r="L18" s="64"/>
      <c r="M18" s="64"/>
    </row>
    <row r="19" spans="1:13">
      <c r="A19" s="61" t="s">
        <v>159</v>
      </c>
      <c r="B19" s="64">
        <v>45110</v>
      </c>
      <c r="C19" s="64"/>
      <c r="D19" s="64"/>
      <c r="E19" s="64"/>
      <c r="F19" s="64"/>
      <c r="G19" s="64"/>
      <c r="H19" s="64"/>
      <c r="I19" s="64"/>
      <c r="J19" s="64"/>
      <c r="K19" s="64"/>
      <c r="L19" s="64"/>
      <c r="M19" s="64"/>
    </row>
    <row r="20" spans="1:13">
      <c r="A20" s="61" t="s">
        <v>160</v>
      </c>
      <c r="B20" s="62" t="s">
        <v>170</v>
      </c>
      <c r="C20" s="62"/>
      <c r="D20" s="62"/>
      <c r="E20" s="62"/>
      <c r="F20" s="62"/>
      <c r="G20" s="62"/>
      <c r="H20" s="62"/>
      <c r="I20" s="62"/>
      <c r="J20" s="62"/>
      <c r="K20" s="62"/>
      <c r="L20" s="62"/>
      <c r="M20" s="62"/>
    </row>
    <row r="21" spans="1:13">
      <c r="A21" s="61" t="s">
        <v>558</v>
      </c>
      <c r="B21" s="62" t="s">
        <v>83</v>
      </c>
      <c r="C21" s="62"/>
      <c r="D21" s="62"/>
      <c r="E21" s="62"/>
      <c r="F21" s="62"/>
      <c r="G21" s="62"/>
      <c r="H21" s="62"/>
      <c r="I21" s="62"/>
      <c r="J21" s="62"/>
      <c r="K21" s="62"/>
      <c r="L21" s="62"/>
      <c r="M21" s="62"/>
    </row>
    <row r="23" spans="1:13" ht="12.95">
      <c r="A23" s="23" t="str">
        <f>HYPERLINK("#'Factor List'!A1", "Back to Factor List")</f>
        <v>Back to Factor List</v>
      </c>
      <c r="B23" s="23" t="str">
        <f>HYPERLINK("#'Assumptions'!A1", "Assumptions")</f>
        <v>Assumptions</v>
      </c>
      <c r="C23" s="34" t="s">
        <v>572</v>
      </c>
      <c r="D23" s="87"/>
      <c r="E23" s="87"/>
      <c r="F23" s="87"/>
      <c r="G23" s="87"/>
      <c r="H23" s="87"/>
      <c r="I23" s="87"/>
    </row>
    <row r="24" spans="1:13" ht="12.95">
      <c r="C24" s="88" t="s">
        <v>573</v>
      </c>
      <c r="D24" s="87"/>
      <c r="E24" s="87"/>
      <c r="F24" s="87"/>
      <c r="G24" s="87"/>
      <c r="H24" s="87"/>
      <c r="I24" s="87"/>
    </row>
    <row r="26" spans="1:13" ht="12.95">
      <c r="A26" s="46" t="s">
        <v>574</v>
      </c>
      <c r="B26" s="46">
        <v>0</v>
      </c>
      <c r="C26" s="46">
        <v>1</v>
      </c>
      <c r="D26" s="46">
        <v>2</v>
      </c>
      <c r="E26" s="46">
        <v>3</v>
      </c>
      <c r="F26" s="46">
        <v>4</v>
      </c>
      <c r="G26" s="46">
        <v>5</v>
      </c>
      <c r="H26" s="46">
        <v>6</v>
      </c>
      <c r="I26" s="46">
        <v>7</v>
      </c>
      <c r="J26" s="46">
        <v>8</v>
      </c>
      <c r="K26" s="46">
        <v>9</v>
      </c>
      <c r="L26" s="46">
        <v>10</v>
      </c>
      <c r="M26" s="46">
        <v>11</v>
      </c>
    </row>
    <row r="27" spans="1:13">
      <c r="A27" s="42">
        <v>0</v>
      </c>
      <c r="B27" s="43">
        <v>1.002</v>
      </c>
      <c r="C27" s="43">
        <v>1.0049999999999999</v>
      </c>
      <c r="D27" s="43">
        <v>1.008</v>
      </c>
      <c r="E27" s="43">
        <v>1.0109999999999999</v>
      </c>
      <c r="F27" s="43">
        <v>1.014</v>
      </c>
      <c r="G27" s="43">
        <v>1.0169999999999999</v>
      </c>
      <c r="H27" s="43">
        <v>1.02</v>
      </c>
      <c r="I27" s="43">
        <v>1.0229999999999999</v>
      </c>
      <c r="J27" s="43">
        <v>1.026</v>
      </c>
      <c r="K27" s="43">
        <v>1.0289999999999999</v>
      </c>
      <c r="L27" s="43">
        <v>1.032</v>
      </c>
      <c r="M27" s="43">
        <v>1.0349999999999999</v>
      </c>
    </row>
    <row r="28" spans="1:13">
      <c r="A28" s="42">
        <v>1</v>
      </c>
      <c r="B28" s="43">
        <v>1.0389999999999999</v>
      </c>
      <c r="C28" s="43">
        <v>1.042</v>
      </c>
      <c r="D28" s="43">
        <v>1.0449999999999999</v>
      </c>
      <c r="E28" s="43">
        <v>1.0489999999999999</v>
      </c>
      <c r="F28" s="43">
        <v>1.052</v>
      </c>
      <c r="G28" s="43">
        <v>1.0549999999999999</v>
      </c>
      <c r="H28" s="43">
        <v>1.0589999999999999</v>
      </c>
      <c r="I28" s="43">
        <v>1.0620000000000001</v>
      </c>
      <c r="J28" s="43">
        <v>1.0649999999999999</v>
      </c>
      <c r="K28" s="43">
        <v>1.069</v>
      </c>
      <c r="L28" s="43">
        <v>1.0720000000000001</v>
      </c>
      <c r="M28" s="43">
        <v>1.075</v>
      </c>
    </row>
    <row r="29" spans="1:13">
      <c r="A29" s="42">
        <v>2</v>
      </c>
      <c r="B29" s="43">
        <v>1.079</v>
      </c>
      <c r="C29" s="43">
        <v>1.083</v>
      </c>
      <c r="D29" s="43">
        <v>1.0860000000000001</v>
      </c>
      <c r="E29" s="43">
        <v>1.0900000000000001</v>
      </c>
      <c r="F29" s="43">
        <v>1.0940000000000001</v>
      </c>
      <c r="G29" s="43">
        <v>1.097</v>
      </c>
      <c r="H29" s="43">
        <v>1.101</v>
      </c>
      <c r="I29" s="43">
        <v>1.105</v>
      </c>
      <c r="J29" s="43">
        <v>1.1080000000000001</v>
      </c>
      <c r="K29" s="43">
        <v>1.1120000000000001</v>
      </c>
      <c r="L29" s="43">
        <v>1.1160000000000001</v>
      </c>
      <c r="M29" s="43">
        <v>1.119</v>
      </c>
    </row>
    <row r="30" spans="1:13">
      <c r="A30" s="42">
        <v>3</v>
      </c>
      <c r="B30" s="43">
        <v>1.123</v>
      </c>
      <c r="C30" s="43">
        <v>1.127</v>
      </c>
      <c r="D30" s="43">
        <v>1.131</v>
      </c>
      <c r="E30" s="43">
        <v>1.135</v>
      </c>
      <c r="F30" s="43">
        <v>1.139</v>
      </c>
      <c r="G30" s="43">
        <v>1.143</v>
      </c>
      <c r="H30" s="43">
        <v>1.147</v>
      </c>
      <c r="I30" s="43">
        <v>1.151</v>
      </c>
      <c r="J30" s="43">
        <v>1.155</v>
      </c>
      <c r="K30" s="43">
        <v>1.159</v>
      </c>
      <c r="L30" s="43">
        <v>1.163</v>
      </c>
      <c r="M30" s="43">
        <v>1.167</v>
      </c>
    </row>
    <row r="31" spans="1:13">
      <c r="A31" s="42">
        <v>4</v>
      </c>
      <c r="B31" s="43">
        <v>1.171</v>
      </c>
      <c r="C31" s="43">
        <v>1.1759999999999999</v>
      </c>
      <c r="D31" s="43">
        <v>1.18</v>
      </c>
      <c r="E31" s="43">
        <v>1.1850000000000001</v>
      </c>
      <c r="F31" s="43">
        <v>1.1890000000000001</v>
      </c>
      <c r="G31" s="43">
        <v>1.1930000000000001</v>
      </c>
      <c r="H31" s="43">
        <v>1.198</v>
      </c>
      <c r="I31" s="43">
        <v>1.202</v>
      </c>
      <c r="J31" s="43">
        <v>1.2070000000000001</v>
      </c>
      <c r="K31" s="43">
        <v>1.2110000000000001</v>
      </c>
      <c r="L31" s="43">
        <v>1.216</v>
      </c>
      <c r="M31" s="43">
        <v>1.22</v>
      </c>
    </row>
    <row r="32" spans="1:13">
      <c r="A32" s="42">
        <v>5</v>
      </c>
      <c r="B32" s="43">
        <v>1.2250000000000001</v>
      </c>
      <c r="C32" s="43">
        <v>1.2290000000000001</v>
      </c>
      <c r="D32" s="43">
        <v>1.234</v>
      </c>
      <c r="E32" s="43">
        <v>1.2390000000000001</v>
      </c>
      <c r="F32" s="43">
        <v>1.244</v>
      </c>
      <c r="G32" s="43">
        <v>1.2490000000000001</v>
      </c>
      <c r="H32" s="43">
        <v>1.254</v>
      </c>
      <c r="I32" s="43">
        <v>1.258</v>
      </c>
      <c r="J32" s="43">
        <v>1.2629999999999999</v>
      </c>
      <c r="K32" s="43">
        <v>1.268</v>
      </c>
      <c r="L32" s="43">
        <v>1.2729999999999999</v>
      </c>
      <c r="M32" s="43">
        <v>1.278</v>
      </c>
    </row>
    <row r="33" spans="1:13">
      <c r="A33" s="42">
        <v>6</v>
      </c>
      <c r="B33" s="43">
        <v>1.2829999999999999</v>
      </c>
      <c r="C33" s="43">
        <v>1.288</v>
      </c>
      <c r="D33" s="43">
        <v>1.294</v>
      </c>
      <c r="E33" s="43">
        <v>1.2989999999999999</v>
      </c>
      <c r="F33" s="43">
        <v>1.304</v>
      </c>
      <c r="G33" s="43">
        <v>1.3089999999999999</v>
      </c>
      <c r="H33" s="43">
        <v>1.3149999999999999</v>
      </c>
      <c r="I33" s="43">
        <v>1.32</v>
      </c>
      <c r="J33" s="43">
        <v>1.325</v>
      </c>
      <c r="K33" s="43">
        <v>1.331</v>
      </c>
      <c r="L33" s="43">
        <v>1.3360000000000001</v>
      </c>
      <c r="M33" s="43">
        <v>1.341</v>
      </c>
    </row>
    <row r="34" spans="1:13">
      <c r="A34" s="42">
        <v>7</v>
      </c>
      <c r="B34" s="43">
        <v>1.347</v>
      </c>
      <c r="C34" s="43">
        <v>1.353</v>
      </c>
      <c r="D34" s="43">
        <v>1.3580000000000001</v>
      </c>
      <c r="E34" s="43">
        <v>1.3640000000000001</v>
      </c>
      <c r="F34" s="43">
        <v>1.37</v>
      </c>
      <c r="G34" s="43">
        <v>1.3759999999999999</v>
      </c>
      <c r="H34" s="43">
        <v>1.3819999999999999</v>
      </c>
      <c r="I34" s="43">
        <v>1.387</v>
      </c>
      <c r="J34" s="43">
        <v>1.393</v>
      </c>
      <c r="K34" s="43">
        <v>1.399</v>
      </c>
      <c r="L34" s="43">
        <v>1.405</v>
      </c>
      <c r="M34" s="43">
        <v>1.411</v>
      </c>
    </row>
    <row r="35" spans="1:13">
      <c r="A35" s="42">
        <v>8</v>
      </c>
      <c r="B35" s="43">
        <v>1.417</v>
      </c>
      <c r="C35" s="43">
        <v>1.423</v>
      </c>
      <c r="D35" s="43">
        <v>1.43</v>
      </c>
      <c r="E35" s="43">
        <v>1.4359999999999999</v>
      </c>
      <c r="F35" s="43">
        <v>1.4419999999999999</v>
      </c>
      <c r="G35" s="43">
        <v>1.4490000000000001</v>
      </c>
      <c r="H35" s="43">
        <v>1.4550000000000001</v>
      </c>
      <c r="I35" s="43">
        <v>1.4610000000000001</v>
      </c>
      <c r="J35" s="43">
        <v>1.468</v>
      </c>
      <c r="K35" s="43">
        <v>1.474</v>
      </c>
      <c r="L35" s="43">
        <v>1.4810000000000001</v>
      </c>
      <c r="M35" s="43">
        <v>1.4870000000000001</v>
      </c>
    </row>
    <row r="36" spans="1:13">
      <c r="A36" s="42">
        <v>9</v>
      </c>
      <c r="B36" s="43">
        <v>1.494</v>
      </c>
      <c r="C36" s="43">
        <v>1.5009999999999999</v>
      </c>
      <c r="D36" s="43">
        <v>1.508</v>
      </c>
      <c r="E36" s="43">
        <v>1.5149999999999999</v>
      </c>
      <c r="F36" s="43">
        <v>1.522</v>
      </c>
      <c r="G36" s="43">
        <v>1.5289999999999999</v>
      </c>
      <c r="H36" s="43">
        <v>1.536</v>
      </c>
      <c r="I36" s="43">
        <v>1.5429999999999999</v>
      </c>
      <c r="J36" s="43">
        <v>1.55</v>
      </c>
      <c r="K36" s="43">
        <v>1.5569999999999999</v>
      </c>
      <c r="L36" s="43">
        <v>1.5640000000000001</v>
      </c>
      <c r="M36" s="43">
        <v>1.571</v>
      </c>
    </row>
    <row r="37" spans="1:13">
      <c r="A37" s="42">
        <v>10</v>
      </c>
      <c r="B37" s="43">
        <v>1.5740000000000001</v>
      </c>
      <c r="C37" s="43"/>
      <c r="D37" s="43"/>
      <c r="E37" s="43"/>
      <c r="F37" s="43"/>
      <c r="G37" s="43"/>
      <c r="H37" s="43"/>
      <c r="I37" s="43"/>
      <c r="J37" s="43"/>
      <c r="K37" s="43"/>
      <c r="L37" s="43"/>
      <c r="M37" s="43"/>
    </row>
  </sheetData>
  <sheetProtection algorithmName="SHA-512" hashValue="6jEwN7f3UGxBI9sIw8pbTuyp4bO2N0hnD4aZLj1WGBsE331p99iFldkodJN2UCN1LwKInCydbPjlCtA1UOeX/w==" saltValue="mY6h/XNbnQit70HoMgCFcA==" spinCount="100000" sheet="1" objects="1" scenarios="1"/>
  <conditionalFormatting sqref="A6:A21">
    <cfRule type="expression" dxfId="699" priority="5" stopIfTrue="1">
      <formula>MOD(ROW(),2)=0</formula>
    </cfRule>
    <cfRule type="expression" dxfId="698" priority="6" stopIfTrue="1">
      <formula>MOD(ROW(),2)&lt;&gt;0</formula>
    </cfRule>
  </conditionalFormatting>
  <conditionalFormatting sqref="B6:M21">
    <cfRule type="expression" dxfId="697" priority="7" stopIfTrue="1">
      <formula>MOD(ROW(),2)=0</formula>
    </cfRule>
    <cfRule type="expression" dxfId="696" priority="8" stopIfTrue="1">
      <formula>MOD(ROW(),2)&lt;&gt;0</formula>
    </cfRule>
  </conditionalFormatting>
  <conditionalFormatting sqref="A26:A37">
    <cfRule type="expression" dxfId="695" priority="1" stopIfTrue="1">
      <formula>MOD(ROW(),2)=0</formula>
    </cfRule>
    <cfRule type="expression" dxfId="694" priority="2" stopIfTrue="1">
      <formula>MOD(ROW(),2)&lt;&gt;0</formula>
    </cfRule>
  </conditionalFormatting>
  <conditionalFormatting sqref="B26:M37">
    <cfRule type="expression" dxfId="693" priority="3" stopIfTrue="1">
      <formula>MOD(ROW(),2)=0</formula>
    </cfRule>
    <cfRule type="expression" dxfId="692" priority="4" stopIfTrue="1">
      <formula>MOD(ROW(),2)&lt;&gt;0</formula>
    </cfRule>
  </conditionalFormatting>
  <pageMargins left="0.7" right="0.7" top="0.75" bottom="0.75" header="0.3" footer="0.3"/>
  <tableParts count="1">
    <tablePart r:id="rId1"/>
  </tablePart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1FDC9-722E-4870-93F0-30E22CA45FD5}">
  <sheetPr codeName="Sheet65"/>
  <dimension ref="A1:M37"/>
  <sheetViews>
    <sheetView showGridLines="0" workbookViewId="0">
      <selection activeCell="A6" sqref="A6"/>
    </sheetView>
  </sheetViews>
  <sheetFormatPr defaultRowHeight="12.6"/>
  <cols>
    <col min="1" max="1" width="31.5703125" customWidth="1"/>
    <col min="2" max="13"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LRF - x-411</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163</v>
      </c>
      <c r="C8" s="62"/>
      <c r="D8" s="62"/>
      <c r="E8" s="62"/>
      <c r="F8" s="62"/>
      <c r="G8" s="62"/>
      <c r="H8" s="62"/>
      <c r="I8" s="62"/>
      <c r="J8" s="62"/>
      <c r="K8" s="62"/>
      <c r="L8" s="62"/>
      <c r="M8" s="62"/>
    </row>
    <row r="9" spans="1:13">
      <c r="A9" s="61" t="s">
        <v>150</v>
      </c>
      <c r="B9" s="62" t="s">
        <v>346</v>
      </c>
      <c r="C9" s="62"/>
      <c r="D9" s="62"/>
      <c r="E9" s="62"/>
      <c r="F9" s="62"/>
      <c r="G9" s="62"/>
      <c r="H9" s="62"/>
      <c r="I9" s="62"/>
      <c r="J9" s="62"/>
      <c r="K9" s="62"/>
      <c r="L9" s="62"/>
      <c r="M9" s="62"/>
    </row>
    <row r="10" spans="1:13">
      <c r="A10" s="61" t="s">
        <v>6</v>
      </c>
      <c r="B10" s="62" t="s">
        <v>351</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348</v>
      </c>
      <c r="C12" s="62"/>
      <c r="D12" s="62"/>
      <c r="E12" s="62"/>
      <c r="F12" s="62"/>
      <c r="G12" s="62"/>
      <c r="H12" s="62"/>
      <c r="I12" s="62"/>
      <c r="J12" s="62"/>
      <c r="K12" s="62"/>
      <c r="L12" s="62"/>
      <c r="M12" s="62"/>
    </row>
    <row r="13" spans="1:13">
      <c r="A13" s="61" t="s">
        <v>555</v>
      </c>
      <c r="B13" s="62">
        <v>0</v>
      </c>
      <c r="C13" s="62"/>
      <c r="D13" s="62"/>
      <c r="E13" s="62"/>
      <c r="F13" s="62"/>
      <c r="G13" s="62"/>
      <c r="H13" s="62"/>
      <c r="I13" s="62"/>
      <c r="J13" s="62"/>
      <c r="K13" s="62"/>
      <c r="L13" s="62"/>
      <c r="M13" s="62"/>
    </row>
    <row r="14" spans="1:13">
      <c r="A14" s="61" t="s">
        <v>154</v>
      </c>
      <c r="B14" s="62">
        <v>411</v>
      </c>
      <c r="C14" s="62"/>
      <c r="D14" s="62"/>
      <c r="E14" s="62"/>
      <c r="F14" s="62"/>
      <c r="G14" s="62"/>
      <c r="H14" s="62"/>
      <c r="I14" s="62"/>
      <c r="J14" s="62"/>
      <c r="K14" s="62"/>
      <c r="L14" s="62"/>
      <c r="M14" s="62"/>
    </row>
    <row r="15" spans="1:13">
      <c r="A15" s="61" t="s">
        <v>556</v>
      </c>
      <c r="B15" s="62" t="s">
        <v>352</v>
      </c>
      <c r="C15" s="62"/>
      <c r="D15" s="62"/>
      <c r="E15" s="62"/>
      <c r="F15" s="62"/>
      <c r="G15" s="62"/>
      <c r="H15" s="62"/>
      <c r="I15" s="62"/>
      <c r="J15" s="62"/>
      <c r="K15" s="62"/>
      <c r="L15" s="62"/>
      <c r="M15" s="62"/>
    </row>
    <row r="16" spans="1:13">
      <c r="A16" s="61" t="s">
        <v>156</v>
      </c>
      <c r="B16" s="62" t="s">
        <v>353</v>
      </c>
      <c r="C16" s="62"/>
      <c r="D16" s="62"/>
      <c r="E16" s="62"/>
      <c r="F16" s="62"/>
      <c r="G16" s="62"/>
      <c r="H16" s="62"/>
      <c r="I16" s="62"/>
      <c r="J16" s="62"/>
      <c r="K16" s="62"/>
      <c r="L16" s="62"/>
      <c r="M16" s="62"/>
    </row>
    <row r="17" spans="1:13">
      <c r="A17" s="63" t="s">
        <v>557</v>
      </c>
      <c r="B17" s="62"/>
      <c r="C17" s="62"/>
      <c r="D17" s="62"/>
      <c r="E17" s="62"/>
      <c r="F17" s="62"/>
      <c r="G17" s="62"/>
      <c r="H17" s="62"/>
      <c r="I17" s="62"/>
      <c r="J17" s="62"/>
      <c r="K17" s="62"/>
      <c r="L17" s="62"/>
      <c r="M17" s="62"/>
    </row>
    <row r="18" spans="1:13">
      <c r="A18" s="61" t="s">
        <v>158</v>
      </c>
      <c r="B18" s="64">
        <v>45107</v>
      </c>
      <c r="C18" s="64"/>
      <c r="D18" s="64"/>
      <c r="E18" s="64"/>
      <c r="F18" s="64"/>
      <c r="G18" s="64"/>
      <c r="H18" s="64"/>
      <c r="I18" s="64"/>
      <c r="J18" s="64"/>
      <c r="K18" s="64"/>
      <c r="L18" s="64"/>
      <c r="M18" s="64"/>
    </row>
    <row r="19" spans="1:13">
      <c r="A19" s="61" t="s">
        <v>159</v>
      </c>
      <c r="B19" s="64">
        <v>45110</v>
      </c>
      <c r="C19" s="64"/>
      <c r="D19" s="64"/>
      <c r="E19" s="64"/>
      <c r="F19" s="64"/>
      <c r="G19" s="64"/>
      <c r="H19" s="64"/>
      <c r="I19" s="64"/>
      <c r="J19" s="64"/>
      <c r="K19" s="64"/>
      <c r="L19" s="64"/>
      <c r="M19" s="64"/>
    </row>
    <row r="20" spans="1:13">
      <c r="A20" s="61" t="s">
        <v>160</v>
      </c>
      <c r="B20" s="62" t="s">
        <v>170</v>
      </c>
      <c r="C20" s="62"/>
      <c r="D20" s="62"/>
      <c r="E20" s="62"/>
      <c r="F20" s="62"/>
      <c r="G20" s="62"/>
      <c r="H20" s="62"/>
      <c r="I20" s="62"/>
      <c r="J20" s="62"/>
      <c r="K20" s="62"/>
      <c r="L20" s="62"/>
      <c r="M20" s="62"/>
    </row>
    <row r="21" spans="1:13">
      <c r="A21" s="61" t="s">
        <v>558</v>
      </c>
      <c r="B21" s="62" t="s">
        <v>83</v>
      </c>
      <c r="C21" s="62"/>
      <c r="D21" s="62"/>
      <c r="E21" s="62"/>
      <c r="F21" s="62"/>
      <c r="G21" s="62"/>
      <c r="H21" s="62"/>
      <c r="I21" s="62"/>
      <c r="J21" s="62"/>
      <c r="K21" s="62"/>
      <c r="L21" s="62"/>
      <c r="M21" s="62"/>
    </row>
    <row r="23" spans="1:13" ht="12.95">
      <c r="A23" s="23" t="str">
        <f>HYPERLINK("#'Factor List'!A1", "Back to Factor List")</f>
        <v>Back to Factor List</v>
      </c>
      <c r="B23" s="23" t="str">
        <f>HYPERLINK("#'Assumptions'!A1", "Assumptions")</f>
        <v>Assumptions</v>
      </c>
      <c r="C23" s="34" t="s">
        <v>572</v>
      </c>
      <c r="D23" s="87"/>
      <c r="E23" s="87"/>
      <c r="F23" s="87"/>
      <c r="G23" s="87"/>
      <c r="H23" s="87"/>
      <c r="I23" s="87"/>
    </row>
    <row r="24" spans="1:13" ht="12.95">
      <c r="C24" s="88" t="s">
        <v>573</v>
      </c>
      <c r="D24" s="87"/>
      <c r="E24" s="87"/>
      <c r="F24" s="87"/>
      <c r="G24" s="87"/>
      <c r="H24" s="87"/>
      <c r="I24" s="87"/>
    </row>
    <row r="26" spans="1:13" ht="12.95">
      <c r="A26" s="46" t="s">
        <v>574</v>
      </c>
      <c r="B26" s="46">
        <v>0</v>
      </c>
      <c r="C26" s="46">
        <v>1</v>
      </c>
      <c r="D26" s="46">
        <v>2</v>
      </c>
      <c r="E26" s="46">
        <v>3</v>
      </c>
      <c r="F26" s="46">
        <v>4</v>
      </c>
      <c r="G26" s="46">
        <v>5</v>
      </c>
      <c r="H26" s="46">
        <v>6</v>
      </c>
      <c r="I26" s="46">
        <v>7</v>
      </c>
      <c r="J26" s="46">
        <v>8</v>
      </c>
      <c r="K26" s="46">
        <v>9</v>
      </c>
      <c r="L26" s="46">
        <v>10</v>
      </c>
      <c r="M26" s="46">
        <v>11</v>
      </c>
    </row>
    <row r="27" spans="1:13">
      <c r="A27" s="42">
        <v>0</v>
      </c>
      <c r="B27" s="43">
        <v>1.002</v>
      </c>
      <c r="C27" s="43">
        <v>1.0069999999999999</v>
      </c>
      <c r="D27" s="43">
        <v>1.0109999999999999</v>
      </c>
      <c r="E27" s="43">
        <v>1.016</v>
      </c>
      <c r="F27" s="43">
        <v>1.02</v>
      </c>
      <c r="G27" s="43">
        <v>1.024</v>
      </c>
      <c r="H27" s="43">
        <v>1.0289999999999999</v>
      </c>
      <c r="I27" s="43">
        <v>1.0329999999999999</v>
      </c>
      <c r="J27" s="43">
        <v>1.038</v>
      </c>
      <c r="K27" s="43">
        <v>1.042</v>
      </c>
      <c r="L27" s="43">
        <v>1.0469999999999999</v>
      </c>
      <c r="M27" s="43">
        <v>1.0509999999999999</v>
      </c>
    </row>
    <row r="28" spans="1:13">
      <c r="A28" s="42">
        <v>1</v>
      </c>
      <c r="B28" s="43">
        <v>1.056</v>
      </c>
      <c r="C28" s="43">
        <v>1.06</v>
      </c>
      <c r="D28" s="43">
        <v>1.0649999999999999</v>
      </c>
      <c r="E28" s="43">
        <v>1.07</v>
      </c>
      <c r="F28" s="43">
        <v>1.075</v>
      </c>
      <c r="G28" s="43">
        <v>1.08</v>
      </c>
      <c r="H28" s="43">
        <v>1.085</v>
      </c>
      <c r="I28" s="43">
        <v>1.089</v>
      </c>
      <c r="J28" s="43">
        <v>1.0940000000000001</v>
      </c>
      <c r="K28" s="43">
        <v>1.099</v>
      </c>
      <c r="L28" s="43">
        <v>1.1040000000000001</v>
      </c>
      <c r="M28" s="43">
        <v>1.109</v>
      </c>
    </row>
    <row r="29" spans="1:13">
      <c r="A29" s="42">
        <v>2</v>
      </c>
      <c r="B29" s="43">
        <v>1.1140000000000001</v>
      </c>
      <c r="C29" s="43">
        <v>1.119</v>
      </c>
      <c r="D29" s="43">
        <v>1.1240000000000001</v>
      </c>
      <c r="E29" s="43">
        <v>1.1299999999999999</v>
      </c>
      <c r="F29" s="43">
        <v>1.135</v>
      </c>
      <c r="G29" s="43">
        <v>1.1399999999999999</v>
      </c>
      <c r="H29" s="43">
        <v>1.1459999999999999</v>
      </c>
      <c r="I29" s="43">
        <v>1.151</v>
      </c>
      <c r="J29" s="43">
        <v>1.1559999999999999</v>
      </c>
      <c r="K29" s="43">
        <v>1.161</v>
      </c>
      <c r="L29" s="43">
        <v>1.167</v>
      </c>
      <c r="M29" s="43">
        <v>1.1719999999999999</v>
      </c>
    </row>
    <row r="30" spans="1:13">
      <c r="A30" s="42">
        <v>3</v>
      </c>
      <c r="B30" s="43">
        <v>1.1779999999999999</v>
      </c>
      <c r="C30" s="43">
        <v>1.1830000000000001</v>
      </c>
      <c r="D30" s="43">
        <v>1.1890000000000001</v>
      </c>
      <c r="E30" s="43">
        <v>1.1950000000000001</v>
      </c>
      <c r="F30" s="43">
        <v>1.2010000000000001</v>
      </c>
      <c r="G30" s="43">
        <v>1.2070000000000001</v>
      </c>
      <c r="H30" s="43">
        <v>1.212</v>
      </c>
      <c r="I30" s="43">
        <v>1.218</v>
      </c>
      <c r="J30" s="43">
        <v>1.224</v>
      </c>
      <c r="K30" s="43">
        <v>1.23</v>
      </c>
      <c r="L30" s="43">
        <v>1.236</v>
      </c>
      <c r="M30" s="43">
        <v>1.2410000000000001</v>
      </c>
    </row>
    <row r="31" spans="1:13">
      <c r="A31" s="42">
        <v>4</v>
      </c>
      <c r="B31" s="43">
        <v>1.248</v>
      </c>
      <c r="C31" s="43">
        <v>1.254</v>
      </c>
      <c r="D31" s="43">
        <v>1.26</v>
      </c>
      <c r="E31" s="43">
        <v>1.2669999999999999</v>
      </c>
      <c r="F31" s="43">
        <v>1.2729999999999999</v>
      </c>
      <c r="G31" s="43">
        <v>1.28</v>
      </c>
      <c r="H31" s="43">
        <v>1.286</v>
      </c>
      <c r="I31" s="43">
        <v>1.292</v>
      </c>
      <c r="J31" s="43">
        <v>1.2989999999999999</v>
      </c>
      <c r="K31" s="43">
        <v>1.3049999999999999</v>
      </c>
      <c r="L31" s="43">
        <v>1.3120000000000001</v>
      </c>
      <c r="M31" s="43">
        <v>1.3180000000000001</v>
      </c>
    </row>
    <row r="32" spans="1:13">
      <c r="A32" s="42">
        <v>5</v>
      </c>
      <c r="B32" s="43">
        <v>1.325</v>
      </c>
      <c r="C32" s="43">
        <v>1.3320000000000001</v>
      </c>
      <c r="D32" s="43">
        <v>1.339</v>
      </c>
      <c r="E32" s="43">
        <v>1.3460000000000001</v>
      </c>
      <c r="F32" s="43">
        <v>1.353</v>
      </c>
      <c r="G32" s="43">
        <v>1.36</v>
      </c>
      <c r="H32" s="43">
        <v>1.367</v>
      </c>
      <c r="I32" s="43">
        <v>1.3740000000000001</v>
      </c>
      <c r="J32" s="43">
        <v>1.381</v>
      </c>
      <c r="K32" s="43">
        <v>1.3879999999999999</v>
      </c>
      <c r="L32" s="43">
        <v>1.395</v>
      </c>
      <c r="M32" s="43">
        <v>1.4019999999999999</v>
      </c>
    </row>
    <row r="33" spans="1:13">
      <c r="A33" s="42">
        <v>6</v>
      </c>
      <c r="B33" s="43">
        <v>1.409</v>
      </c>
      <c r="C33" s="43">
        <v>1.417</v>
      </c>
      <c r="D33" s="43">
        <v>1.425</v>
      </c>
      <c r="E33" s="43">
        <v>1.4330000000000001</v>
      </c>
      <c r="F33" s="43">
        <v>1.44</v>
      </c>
      <c r="G33" s="43">
        <v>1.448</v>
      </c>
      <c r="H33" s="43">
        <v>1.456</v>
      </c>
      <c r="I33" s="43">
        <v>1.464</v>
      </c>
      <c r="J33" s="43">
        <v>1.4710000000000001</v>
      </c>
      <c r="K33" s="43">
        <v>1.4790000000000001</v>
      </c>
      <c r="L33" s="43">
        <v>1.4870000000000001</v>
      </c>
      <c r="M33" s="43">
        <v>1.4950000000000001</v>
      </c>
    </row>
    <row r="34" spans="1:13">
      <c r="A34" s="42">
        <v>7</v>
      </c>
      <c r="B34" s="43">
        <v>1.5029999999999999</v>
      </c>
      <c r="C34" s="43">
        <v>1.5109999999999999</v>
      </c>
      <c r="D34" s="43">
        <v>1.52</v>
      </c>
      <c r="E34" s="43">
        <v>1.528</v>
      </c>
      <c r="F34" s="43">
        <v>1.5369999999999999</v>
      </c>
      <c r="G34" s="43">
        <v>1.546</v>
      </c>
      <c r="H34" s="43">
        <v>1.554</v>
      </c>
      <c r="I34" s="43">
        <v>1.5629999999999999</v>
      </c>
      <c r="J34" s="43">
        <v>1.571</v>
      </c>
      <c r="K34" s="43">
        <v>1.58</v>
      </c>
      <c r="L34" s="43">
        <v>1.5880000000000001</v>
      </c>
      <c r="M34" s="43">
        <v>1.597</v>
      </c>
    </row>
    <row r="35" spans="1:13">
      <c r="A35" s="42">
        <v>8</v>
      </c>
      <c r="B35" s="43">
        <v>1.6060000000000001</v>
      </c>
      <c r="C35" s="43">
        <v>1.615</v>
      </c>
      <c r="D35" s="43">
        <v>1.625</v>
      </c>
      <c r="E35" s="43">
        <v>1.6339999999999999</v>
      </c>
      <c r="F35" s="43">
        <v>1.6439999999999999</v>
      </c>
      <c r="G35" s="43">
        <v>1.653</v>
      </c>
      <c r="H35" s="43">
        <v>1.6619999999999999</v>
      </c>
      <c r="I35" s="43">
        <v>1.6719999999999999</v>
      </c>
      <c r="J35" s="43">
        <v>1.681</v>
      </c>
      <c r="K35" s="43">
        <v>1.6910000000000001</v>
      </c>
      <c r="L35" s="43">
        <v>1.7</v>
      </c>
      <c r="M35" s="43">
        <v>1.71</v>
      </c>
    </row>
    <row r="36" spans="1:13">
      <c r="A36" s="42">
        <v>9</v>
      </c>
      <c r="B36" s="43">
        <v>1.72</v>
      </c>
      <c r="C36" s="43">
        <v>1.73</v>
      </c>
      <c r="D36" s="43">
        <v>1.74</v>
      </c>
      <c r="E36" s="43">
        <v>1.7509999999999999</v>
      </c>
      <c r="F36" s="43">
        <v>1.7609999999999999</v>
      </c>
      <c r="G36" s="43">
        <v>1.772</v>
      </c>
      <c r="H36" s="43">
        <v>1.782</v>
      </c>
      <c r="I36" s="43">
        <v>1.7929999999999999</v>
      </c>
      <c r="J36" s="43">
        <v>1.8029999999999999</v>
      </c>
      <c r="K36" s="43">
        <v>1.8129999999999999</v>
      </c>
      <c r="L36" s="43">
        <v>1.8240000000000001</v>
      </c>
      <c r="M36" s="43">
        <v>1.8340000000000001</v>
      </c>
    </row>
    <row r="37" spans="1:13">
      <c r="A37" s="42">
        <v>10</v>
      </c>
      <c r="B37" s="43">
        <v>1.84</v>
      </c>
      <c r="C37" s="43"/>
      <c r="D37" s="43"/>
      <c r="E37" s="43"/>
      <c r="F37" s="43"/>
      <c r="G37" s="43"/>
      <c r="H37" s="43"/>
      <c r="I37" s="43"/>
      <c r="J37" s="43"/>
      <c r="K37" s="43"/>
      <c r="L37" s="43"/>
      <c r="M37" s="43"/>
    </row>
  </sheetData>
  <sheetProtection algorithmName="SHA-512" hashValue="CaZ82KEDpxYHyMXY6vKPnKX2tsigOe+9rqYcw3B0oWT9R9CVrM7rHP+/+gRq8ZZPuISP7Gleng/ulkroGDRzkA==" saltValue="AVT+N33Y5cKPdGZE5whX4Q==" spinCount="100000" sheet="1" objects="1" scenarios="1"/>
  <conditionalFormatting sqref="A6:A21">
    <cfRule type="expression" dxfId="687" priority="5" stopIfTrue="1">
      <formula>MOD(ROW(),2)=0</formula>
    </cfRule>
    <cfRule type="expression" dxfId="686" priority="6" stopIfTrue="1">
      <formula>MOD(ROW(),2)&lt;&gt;0</formula>
    </cfRule>
  </conditionalFormatting>
  <conditionalFormatting sqref="B6:M21">
    <cfRule type="expression" dxfId="685" priority="7" stopIfTrue="1">
      <formula>MOD(ROW(),2)=0</formula>
    </cfRule>
    <cfRule type="expression" dxfId="684" priority="8" stopIfTrue="1">
      <formula>MOD(ROW(),2)&lt;&gt;0</formula>
    </cfRule>
  </conditionalFormatting>
  <conditionalFormatting sqref="A26:A37">
    <cfRule type="expression" dxfId="683" priority="1" stopIfTrue="1">
      <formula>MOD(ROW(),2)=0</formula>
    </cfRule>
    <cfRule type="expression" dxfId="682" priority="2" stopIfTrue="1">
      <formula>MOD(ROW(),2)&lt;&gt;0</formula>
    </cfRule>
  </conditionalFormatting>
  <conditionalFormatting sqref="B26:M37">
    <cfRule type="expression" dxfId="681" priority="3" stopIfTrue="1">
      <formula>MOD(ROW(),2)=0</formula>
    </cfRule>
    <cfRule type="expression" dxfId="680" priority="4" stopIfTrue="1">
      <formula>MOD(ROW(),2)&lt;&gt;0</formula>
    </cfRule>
  </conditionalFormatting>
  <pageMargins left="0.7" right="0.7" top="0.75" bottom="0.75" header="0.3" footer="0.3"/>
  <tableParts count="1">
    <tablePart r:id="rId1"/>
  </tablePart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73130-5C6C-4D90-AC54-755936BA1054}">
  <sheetPr codeName="Sheet66"/>
  <dimension ref="A1:M37"/>
  <sheetViews>
    <sheetView showGridLines="0" workbookViewId="0">
      <selection activeCell="A6" sqref="A6"/>
    </sheetView>
  </sheetViews>
  <sheetFormatPr defaultRowHeight="12.6"/>
  <cols>
    <col min="1" max="1" width="31.5703125" customWidth="1"/>
    <col min="2" max="13"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LRF - x-412</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171</v>
      </c>
      <c r="C8" s="62"/>
      <c r="D8" s="62"/>
      <c r="E8" s="62"/>
      <c r="F8" s="62"/>
      <c r="G8" s="62"/>
      <c r="H8" s="62"/>
      <c r="I8" s="62"/>
      <c r="J8" s="62"/>
      <c r="K8" s="62"/>
      <c r="L8" s="62"/>
      <c r="M8" s="62"/>
    </row>
    <row r="9" spans="1:13">
      <c r="A9" s="61" t="s">
        <v>150</v>
      </c>
      <c r="B9" s="62" t="s">
        <v>346</v>
      </c>
      <c r="C9" s="62"/>
      <c r="D9" s="62"/>
      <c r="E9" s="62"/>
      <c r="F9" s="62"/>
      <c r="G9" s="62"/>
      <c r="H9" s="62"/>
      <c r="I9" s="62"/>
      <c r="J9" s="62"/>
      <c r="K9" s="62"/>
      <c r="L9" s="62"/>
      <c r="M9" s="62"/>
    </row>
    <row r="10" spans="1:13">
      <c r="A10" s="61" t="s">
        <v>6</v>
      </c>
      <c r="B10" s="62" t="s">
        <v>354</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318</v>
      </c>
      <c r="C12" s="62"/>
      <c r="D12" s="62"/>
      <c r="E12" s="62"/>
      <c r="F12" s="62"/>
      <c r="G12" s="62"/>
      <c r="H12" s="62"/>
      <c r="I12" s="62"/>
      <c r="J12" s="62"/>
      <c r="K12" s="62"/>
      <c r="L12" s="62"/>
      <c r="M12" s="62"/>
    </row>
    <row r="13" spans="1:13">
      <c r="A13" s="61" t="s">
        <v>555</v>
      </c>
      <c r="B13" s="62">
        <v>1</v>
      </c>
      <c r="C13" s="62"/>
      <c r="D13" s="62"/>
      <c r="E13" s="62"/>
      <c r="F13" s="62"/>
      <c r="G13" s="62"/>
      <c r="H13" s="62"/>
      <c r="I13" s="62"/>
      <c r="J13" s="62"/>
      <c r="K13" s="62"/>
      <c r="L13" s="62"/>
      <c r="M13" s="62"/>
    </row>
    <row r="14" spans="1:13">
      <c r="A14" s="61" t="s">
        <v>154</v>
      </c>
      <c r="B14" s="62">
        <v>412</v>
      </c>
      <c r="C14" s="62"/>
      <c r="D14" s="62"/>
      <c r="E14" s="62"/>
      <c r="F14" s="62"/>
      <c r="G14" s="62"/>
      <c r="H14" s="62"/>
      <c r="I14" s="62"/>
      <c r="J14" s="62"/>
      <c r="K14" s="62"/>
      <c r="L14" s="62"/>
      <c r="M14" s="62"/>
    </row>
    <row r="15" spans="1:13">
      <c r="A15" s="61" t="s">
        <v>556</v>
      </c>
      <c r="B15" s="62" t="s">
        <v>355</v>
      </c>
      <c r="C15" s="62"/>
      <c r="D15" s="62"/>
      <c r="E15" s="62"/>
      <c r="F15" s="62"/>
      <c r="G15" s="62"/>
      <c r="H15" s="62"/>
      <c r="I15" s="62"/>
      <c r="J15" s="62"/>
      <c r="K15" s="62"/>
      <c r="L15" s="62"/>
      <c r="M15" s="62"/>
    </row>
    <row r="16" spans="1:13">
      <c r="A16" s="61" t="s">
        <v>156</v>
      </c>
      <c r="B16" s="62" t="s">
        <v>356</v>
      </c>
      <c r="C16" s="62"/>
      <c r="D16" s="62"/>
      <c r="E16" s="62"/>
      <c r="F16" s="62"/>
      <c r="G16" s="62"/>
      <c r="H16" s="62"/>
      <c r="I16" s="62"/>
      <c r="J16" s="62"/>
      <c r="K16" s="62"/>
      <c r="L16" s="62"/>
      <c r="M16" s="62"/>
    </row>
    <row r="17" spans="1:13">
      <c r="A17" s="63" t="s">
        <v>557</v>
      </c>
      <c r="B17" s="62"/>
      <c r="C17" s="62"/>
      <c r="D17" s="62"/>
      <c r="E17" s="62"/>
      <c r="F17" s="62"/>
      <c r="G17" s="62"/>
      <c r="H17" s="62"/>
      <c r="I17" s="62"/>
      <c r="J17" s="62"/>
      <c r="K17" s="62"/>
      <c r="L17" s="62"/>
      <c r="M17" s="62"/>
    </row>
    <row r="18" spans="1:13">
      <c r="A18" s="61" t="s">
        <v>158</v>
      </c>
      <c r="B18" s="64">
        <v>45107</v>
      </c>
      <c r="C18" s="64"/>
      <c r="D18" s="64"/>
      <c r="E18" s="64"/>
      <c r="F18" s="64"/>
      <c r="G18" s="64"/>
      <c r="H18" s="64"/>
      <c r="I18" s="64"/>
      <c r="J18" s="64"/>
      <c r="K18" s="64"/>
      <c r="L18" s="64"/>
      <c r="M18" s="64"/>
    </row>
    <row r="19" spans="1:13">
      <c r="A19" s="61" t="s">
        <v>159</v>
      </c>
      <c r="B19" s="64">
        <v>45110</v>
      </c>
      <c r="C19" s="64"/>
      <c r="D19" s="64"/>
      <c r="E19" s="64"/>
      <c r="F19" s="64"/>
      <c r="G19" s="64"/>
      <c r="H19" s="64"/>
      <c r="I19" s="64"/>
      <c r="J19" s="64"/>
      <c r="K19" s="64"/>
      <c r="L19" s="64"/>
      <c r="M19" s="64"/>
    </row>
    <row r="20" spans="1:13">
      <c r="A20" s="61" t="s">
        <v>160</v>
      </c>
      <c r="B20" s="62" t="s">
        <v>170</v>
      </c>
      <c r="C20" s="62"/>
      <c r="D20" s="62"/>
      <c r="E20" s="62"/>
      <c r="F20" s="62"/>
      <c r="G20" s="62"/>
      <c r="H20" s="62"/>
      <c r="I20" s="62"/>
      <c r="J20" s="62"/>
      <c r="K20" s="62"/>
      <c r="L20" s="62"/>
      <c r="M20" s="62"/>
    </row>
    <row r="21" spans="1:13">
      <c r="A21" s="61" t="s">
        <v>558</v>
      </c>
      <c r="B21" s="62" t="s">
        <v>83</v>
      </c>
      <c r="C21" s="62"/>
      <c r="D21" s="62"/>
      <c r="E21" s="62"/>
      <c r="F21" s="62"/>
      <c r="G21" s="62"/>
      <c r="H21" s="62"/>
      <c r="I21" s="62"/>
      <c r="J21" s="62"/>
      <c r="K21" s="62"/>
      <c r="L21" s="62"/>
      <c r="M21" s="62"/>
    </row>
    <row r="23" spans="1:13">
      <c r="A23" s="23" t="str">
        <f>HYPERLINK("#'Factor List'!A1", "Back to Factor List")</f>
        <v>Back to Factor List</v>
      </c>
      <c r="B23" s="23" t="str">
        <f>HYPERLINK("#'Assumptions'!A1", "Assumptions")</f>
        <v>Assumptions</v>
      </c>
    </row>
    <row r="26" spans="1:13" ht="12.95">
      <c r="A26" s="46" t="s">
        <v>571</v>
      </c>
      <c r="B26" s="46">
        <v>0</v>
      </c>
      <c r="C26" s="46">
        <v>1</v>
      </c>
      <c r="D26" s="46">
        <v>2</v>
      </c>
      <c r="E26" s="46">
        <v>3</v>
      </c>
      <c r="F26" s="46">
        <v>4</v>
      </c>
      <c r="G26" s="46">
        <v>5</v>
      </c>
      <c r="H26" s="46">
        <v>6</v>
      </c>
      <c r="I26" s="46">
        <v>7</v>
      </c>
      <c r="J26" s="46">
        <v>8</v>
      </c>
      <c r="K26" s="46">
        <v>9</v>
      </c>
      <c r="L26" s="46">
        <v>10</v>
      </c>
      <c r="M26" s="46">
        <v>11</v>
      </c>
    </row>
    <row r="27" spans="1:13">
      <c r="A27" s="42">
        <v>65</v>
      </c>
      <c r="B27" s="43">
        <v>1.0009999999999999</v>
      </c>
      <c r="C27" s="43">
        <v>1.004</v>
      </c>
      <c r="D27" s="43">
        <v>1.0069999999999999</v>
      </c>
      <c r="E27" s="43">
        <v>1.01</v>
      </c>
      <c r="F27" s="43">
        <v>1.0129999999999999</v>
      </c>
      <c r="G27" s="43">
        <v>1.016</v>
      </c>
      <c r="H27" s="43">
        <v>1.0189999999999999</v>
      </c>
      <c r="I27" s="43">
        <v>1.022</v>
      </c>
      <c r="J27" s="43">
        <v>1.0249999999999999</v>
      </c>
      <c r="K27" s="43">
        <v>1.028</v>
      </c>
      <c r="L27" s="43">
        <v>1.0309999999999999</v>
      </c>
      <c r="M27" s="43">
        <v>1.0329999999999999</v>
      </c>
    </row>
    <row r="28" spans="1:13">
      <c r="A28" s="42">
        <v>66</v>
      </c>
      <c r="B28" s="43">
        <v>1.036</v>
      </c>
      <c r="C28" s="43">
        <v>1.04</v>
      </c>
      <c r="D28" s="43">
        <v>1.0429999999999999</v>
      </c>
      <c r="E28" s="43">
        <v>1.046</v>
      </c>
      <c r="F28" s="43">
        <v>1.0489999999999999</v>
      </c>
      <c r="G28" s="43">
        <v>1.052</v>
      </c>
      <c r="H28" s="43">
        <v>1.0549999999999999</v>
      </c>
      <c r="I28" s="43">
        <v>1.0589999999999999</v>
      </c>
      <c r="J28" s="43">
        <v>1.0620000000000001</v>
      </c>
      <c r="K28" s="43">
        <v>1.0649999999999999</v>
      </c>
      <c r="L28" s="43">
        <v>1.0680000000000001</v>
      </c>
      <c r="M28" s="43">
        <v>1.071</v>
      </c>
    </row>
    <row r="29" spans="1:13">
      <c r="A29" s="42">
        <v>67</v>
      </c>
      <c r="B29" s="43">
        <v>1.075</v>
      </c>
      <c r="C29" s="43">
        <v>1.0780000000000001</v>
      </c>
      <c r="D29" s="43">
        <v>1.0820000000000001</v>
      </c>
      <c r="E29" s="43">
        <v>1.085</v>
      </c>
      <c r="F29" s="43">
        <v>1.089</v>
      </c>
      <c r="G29" s="43">
        <v>1.0920000000000001</v>
      </c>
      <c r="H29" s="43">
        <v>1.095</v>
      </c>
      <c r="I29" s="43">
        <v>1.099</v>
      </c>
      <c r="J29" s="43">
        <v>1.1020000000000001</v>
      </c>
      <c r="K29" s="43">
        <v>1.1060000000000001</v>
      </c>
      <c r="L29" s="43">
        <v>1.109</v>
      </c>
      <c r="M29" s="43">
        <v>1.113</v>
      </c>
    </row>
    <row r="30" spans="1:13">
      <c r="A30" s="42">
        <v>68</v>
      </c>
      <c r="B30" s="43">
        <v>1.1160000000000001</v>
      </c>
      <c r="C30" s="43">
        <v>1.1200000000000001</v>
      </c>
      <c r="D30" s="43">
        <v>1.1240000000000001</v>
      </c>
      <c r="E30" s="43">
        <v>1.1279999999999999</v>
      </c>
      <c r="F30" s="43">
        <v>1.1319999999999999</v>
      </c>
      <c r="G30" s="43">
        <v>1.1359999999999999</v>
      </c>
      <c r="H30" s="43">
        <v>1.139</v>
      </c>
      <c r="I30" s="43">
        <v>1.143</v>
      </c>
      <c r="J30" s="43">
        <v>1.147</v>
      </c>
      <c r="K30" s="43">
        <v>1.151</v>
      </c>
      <c r="L30" s="43">
        <v>1.155</v>
      </c>
      <c r="M30" s="43">
        <v>1.1579999999999999</v>
      </c>
    </row>
    <row r="31" spans="1:13">
      <c r="A31" s="42">
        <v>69</v>
      </c>
      <c r="B31" s="43">
        <v>1.1619999999999999</v>
      </c>
      <c r="C31" s="43">
        <v>1.167</v>
      </c>
      <c r="D31" s="43">
        <v>1.171</v>
      </c>
      <c r="E31" s="43">
        <v>1.175</v>
      </c>
      <c r="F31" s="43">
        <v>1.179</v>
      </c>
      <c r="G31" s="43">
        <v>1.1830000000000001</v>
      </c>
      <c r="H31" s="43">
        <v>1.1870000000000001</v>
      </c>
      <c r="I31" s="43">
        <v>1.1919999999999999</v>
      </c>
      <c r="J31" s="43">
        <v>1.196</v>
      </c>
      <c r="K31" s="43">
        <v>1.2</v>
      </c>
      <c r="L31" s="43">
        <v>1.204</v>
      </c>
      <c r="M31" s="43">
        <v>1.208</v>
      </c>
    </row>
    <row r="32" spans="1:13">
      <c r="A32" s="42">
        <v>70</v>
      </c>
      <c r="B32" s="43">
        <v>1.2130000000000001</v>
      </c>
      <c r="C32" s="43">
        <v>1.2170000000000001</v>
      </c>
      <c r="D32" s="43">
        <v>1.222</v>
      </c>
      <c r="E32" s="43">
        <v>1.2270000000000001</v>
      </c>
      <c r="F32" s="43">
        <v>1.2310000000000001</v>
      </c>
      <c r="G32" s="43">
        <v>1.236</v>
      </c>
      <c r="H32" s="43">
        <v>1.24</v>
      </c>
      <c r="I32" s="43">
        <v>1.2450000000000001</v>
      </c>
      <c r="J32" s="43">
        <v>1.2490000000000001</v>
      </c>
      <c r="K32" s="43">
        <v>1.254</v>
      </c>
      <c r="L32" s="43">
        <v>1.2589999999999999</v>
      </c>
      <c r="M32" s="43">
        <v>1.2629999999999999</v>
      </c>
    </row>
    <row r="33" spans="1:13">
      <c r="A33" s="42">
        <v>71</v>
      </c>
      <c r="B33" s="43">
        <v>1.268</v>
      </c>
      <c r="C33" s="43">
        <v>1.2729999999999999</v>
      </c>
      <c r="D33" s="43">
        <v>1.278</v>
      </c>
      <c r="E33" s="43">
        <v>1.2829999999999999</v>
      </c>
      <c r="F33" s="43">
        <v>1.288</v>
      </c>
      <c r="G33" s="43">
        <v>1.2929999999999999</v>
      </c>
      <c r="H33" s="43">
        <v>1.298</v>
      </c>
      <c r="I33" s="43">
        <v>1.3029999999999999</v>
      </c>
      <c r="J33" s="43">
        <v>1.3080000000000001</v>
      </c>
      <c r="K33" s="43">
        <v>1.3129999999999999</v>
      </c>
      <c r="L33" s="43">
        <v>1.3180000000000001</v>
      </c>
      <c r="M33" s="43">
        <v>1.323</v>
      </c>
    </row>
    <row r="34" spans="1:13">
      <c r="A34" s="42">
        <v>72</v>
      </c>
      <c r="B34" s="43">
        <v>1.329</v>
      </c>
      <c r="C34" s="43">
        <v>1.3340000000000001</v>
      </c>
      <c r="D34" s="43">
        <v>1.34</v>
      </c>
      <c r="E34" s="43">
        <v>1.345</v>
      </c>
      <c r="F34" s="43">
        <v>1.351</v>
      </c>
      <c r="G34" s="43">
        <v>1.3560000000000001</v>
      </c>
      <c r="H34" s="43">
        <v>1.3620000000000001</v>
      </c>
      <c r="I34" s="43">
        <v>1.367</v>
      </c>
      <c r="J34" s="43">
        <v>1.373</v>
      </c>
      <c r="K34" s="43">
        <v>1.3779999999999999</v>
      </c>
      <c r="L34" s="43">
        <v>1.3839999999999999</v>
      </c>
      <c r="M34" s="43">
        <v>1.389</v>
      </c>
    </row>
    <row r="35" spans="1:13">
      <c r="A35" s="42">
        <v>73</v>
      </c>
      <c r="B35" s="43">
        <v>1.395</v>
      </c>
      <c r="C35" s="43">
        <v>1.401</v>
      </c>
      <c r="D35" s="43">
        <v>1.407</v>
      </c>
      <c r="E35" s="43">
        <v>1.413</v>
      </c>
      <c r="F35" s="43">
        <v>1.419</v>
      </c>
      <c r="G35" s="43">
        <v>1.425</v>
      </c>
      <c r="H35" s="43">
        <v>1.431</v>
      </c>
      <c r="I35" s="43">
        <v>1.4370000000000001</v>
      </c>
      <c r="J35" s="43">
        <v>1.4430000000000001</v>
      </c>
      <c r="K35" s="43">
        <v>1.4490000000000001</v>
      </c>
      <c r="L35" s="43">
        <v>1.4550000000000001</v>
      </c>
      <c r="M35" s="43">
        <v>1.4610000000000001</v>
      </c>
    </row>
    <row r="36" spans="1:13">
      <c r="A36" s="42">
        <v>74</v>
      </c>
      <c r="B36" s="43">
        <v>1.468</v>
      </c>
      <c r="C36" s="43">
        <v>1.474</v>
      </c>
      <c r="D36" s="43">
        <v>1.4810000000000001</v>
      </c>
      <c r="E36" s="43">
        <v>1.488</v>
      </c>
      <c r="F36" s="43">
        <v>1.494</v>
      </c>
      <c r="G36" s="43">
        <v>1.5009999999999999</v>
      </c>
      <c r="H36" s="43">
        <v>1.508</v>
      </c>
      <c r="I36" s="43">
        <v>1.514</v>
      </c>
      <c r="J36" s="43">
        <v>1.5209999999999999</v>
      </c>
      <c r="K36" s="43">
        <v>1.528</v>
      </c>
      <c r="L36" s="43">
        <v>1.534</v>
      </c>
      <c r="M36" s="43">
        <v>1.5409999999999999</v>
      </c>
    </row>
    <row r="37" spans="1:13">
      <c r="A37" s="42">
        <v>75</v>
      </c>
      <c r="B37" s="43">
        <v>1.544</v>
      </c>
      <c r="C37" s="43"/>
      <c r="D37" s="43"/>
      <c r="E37" s="43"/>
      <c r="F37" s="43"/>
      <c r="G37" s="43"/>
      <c r="H37" s="43"/>
      <c r="I37" s="43"/>
      <c r="J37" s="43"/>
      <c r="K37" s="43"/>
      <c r="L37" s="43"/>
      <c r="M37" s="43"/>
    </row>
  </sheetData>
  <sheetProtection algorithmName="SHA-512" hashValue="uqCmVbKpa5tOvPhOOuMzmJO7/80pvRpdyr6RpixPKpXAe7GU/gtuMlbibXjWOqppGntUsk+Yr1+WVdjbNxGXaQ==" saltValue="7m0OphKuK1yPFAeFreYnEw==" spinCount="100000" sheet="1" objects="1" scenarios="1"/>
  <conditionalFormatting sqref="A6:A21">
    <cfRule type="expression" dxfId="675" priority="5" stopIfTrue="1">
      <formula>MOD(ROW(),2)=0</formula>
    </cfRule>
    <cfRule type="expression" dxfId="674" priority="6" stopIfTrue="1">
      <formula>MOD(ROW(),2)&lt;&gt;0</formula>
    </cfRule>
  </conditionalFormatting>
  <conditionalFormatting sqref="B6:M21">
    <cfRule type="expression" dxfId="673" priority="7" stopIfTrue="1">
      <formula>MOD(ROW(),2)=0</formula>
    </cfRule>
    <cfRule type="expression" dxfId="672" priority="8" stopIfTrue="1">
      <formula>MOD(ROW(),2)&lt;&gt;0</formula>
    </cfRule>
  </conditionalFormatting>
  <conditionalFormatting sqref="A26:A37">
    <cfRule type="expression" dxfId="671" priority="1" stopIfTrue="1">
      <formula>MOD(ROW(),2)=0</formula>
    </cfRule>
    <cfRule type="expression" dxfId="670" priority="2" stopIfTrue="1">
      <formula>MOD(ROW(),2)&lt;&gt;0</formula>
    </cfRule>
  </conditionalFormatting>
  <conditionalFormatting sqref="B26:M37">
    <cfRule type="expression" dxfId="669" priority="3" stopIfTrue="1">
      <formula>MOD(ROW(),2)=0</formula>
    </cfRule>
    <cfRule type="expression" dxfId="668" priority="4" stopIfTrue="1">
      <formula>MOD(ROW(),2)&lt;&gt;0</formula>
    </cfRule>
  </conditionalFormatting>
  <pageMargins left="0.7" right="0.7" top="0.75" bottom="0.75" header="0.3" footer="0.3"/>
  <tableParts count="1">
    <tablePart r:id="rId1"/>
  </tablePart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BC35B-787B-4D16-B2BA-0DFF801F0550}">
  <sheetPr codeName="Sheet67"/>
  <dimension ref="A1:M37"/>
  <sheetViews>
    <sheetView showGridLines="0" workbookViewId="0">
      <selection activeCell="A6" sqref="A6"/>
    </sheetView>
  </sheetViews>
  <sheetFormatPr defaultRowHeight="12.6"/>
  <cols>
    <col min="1" max="1" width="31.5703125" customWidth="1"/>
    <col min="2" max="13"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LRF - x-413</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171</v>
      </c>
      <c r="C8" s="62"/>
      <c r="D8" s="62"/>
      <c r="E8" s="62"/>
      <c r="F8" s="62"/>
      <c r="G8" s="62"/>
      <c r="H8" s="62"/>
      <c r="I8" s="62"/>
      <c r="J8" s="62"/>
      <c r="K8" s="62"/>
      <c r="L8" s="62"/>
      <c r="M8" s="62"/>
    </row>
    <row r="9" spans="1:13">
      <c r="A9" s="61" t="s">
        <v>150</v>
      </c>
      <c r="B9" s="62" t="s">
        <v>346</v>
      </c>
      <c r="C9" s="62"/>
      <c r="D9" s="62"/>
      <c r="E9" s="62"/>
      <c r="F9" s="62"/>
      <c r="G9" s="62"/>
      <c r="H9" s="62"/>
      <c r="I9" s="62"/>
      <c r="J9" s="62"/>
      <c r="K9" s="62"/>
      <c r="L9" s="62"/>
      <c r="M9" s="62"/>
    </row>
    <row r="10" spans="1:13">
      <c r="A10" s="61" t="s">
        <v>6</v>
      </c>
      <c r="B10" s="62" t="s">
        <v>357</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318</v>
      </c>
      <c r="C12" s="62"/>
      <c r="D12" s="62"/>
      <c r="E12" s="62"/>
      <c r="F12" s="62"/>
      <c r="G12" s="62"/>
      <c r="H12" s="62"/>
      <c r="I12" s="62"/>
      <c r="J12" s="62"/>
      <c r="K12" s="62"/>
      <c r="L12" s="62"/>
      <c r="M12" s="62"/>
    </row>
    <row r="13" spans="1:13">
      <c r="A13" s="61" t="s">
        <v>555</v>
      </c>
      <c r="B13" s="62">
        <v>1</v>
      </c>
      <c r="C13" s="62"/>
      <c r="D13" s="62"/>
      <c r="E13" s="62"/>
      <c r="F13" s="62"/>
      <c r="G13" s="62"/>
      <c r="H13" s="62"/>
      <c r="I13" s="62"/>
      <c r="J13" s="62"/>
      <c r="K13" s="62"/>
      <c r="L13" s="62"/>
      <c r="M13" s="62"/>
    </row>
    <row r="14" spans="1:13">
      <c r="A14" s="61" t="s">
        <v>154</v>
      </c>
      <c r="B14" s="62">
        <v>413</v>
      </c>
      <c r="C14" s="62"/>
      <c r="D14" s="62"/>
      <c r="E14" s="62"/>
      <c r="F14" s="62"/>
      <c r="G14" s="62"/>
      <c r="H14" s="62"/>
      <c r="I14" s="62"/>
      <c r="J14" s="62"/>
      <c r="K14" s="62"/>
      <c r="L14" s="62"/>
      <c r="M14" s="62"/>
    </row>
    <row r="15" spans="1:13">
      <c r="A15" s="61" t="s">
        <v>556</v>
      </c>
      <c r="B15" s="62" t="s">
        <v>358</v>
      </c>
      <c r="C15" s="62"/>
      <c r="D15" s="62"/>
      <c r="E15" s="62"/>
      <c r="F15" s="62"/>
      <c r="G15" s="62"/>
      <c r="H15" s="62"/>
      <c r="I15" s="62"/>
      <c r="J15" s="62"/>
      <c r="K15" s="62"/>
      <c r="L15" s="62"/>
      <c r="M15" s="62"/>
    </row>
    <row r="16" spans="1:13">
      <c r="A16" s="61" t="s">
        <v>156</v>
      </c>
      <c r="B16" s="62" t="s">
        <v>359</v>
      </c>
      <c r="C16" s="62"/>
      <c r="D16" s="62"/>
      <c r="E16" s="62"/>
      <c r="F16" s="62"/>
      <c r="G16" s="62"/>
      <c r="H16" s="62"/>
      <c r="I16" s="62"/>
      <c r="J16" s="62"/>
      <c r="K16" s="62"/>
      <c r="L16" s="62"/>
      <c r="M16" s="62"/>
    </row>
    <row r="17" spans="1:13">
      <c r="A17" s="63" t="s">
        <v>557</v>
      </c>
      <c r="B17" s="62"/>
      <c r="C17" s="62"/>
      <c r="D17" s="62"/>
      <c r="E17" s="62"/>
      <c r="F17" s="62"/>
      <c r="G17" s="62"/>
      <c r="H17" s="62"/>
      <c r="I17" s="62"/>
      <c r="J17" s="62"/>
      <c r="K17" s="62"/>
      <c r="L17" s="62"/>
      <c r="M17" s="62"/>
    </row>
    <row r="18" spans="1:13">
      <c r="A18" s="61" t="s">
        <v>158</v>
      </c>
      <c r="B18" s="64">
        <v>45107</v>
      </c>
      <c r="C18" s="64"/>
      <c r="D18" s="64"/>
      <c r="E18" s="64"/>
      <c r="F18" s="64"/>
      <c r="G18" s="64"/>
      <c r="H18" s="64"/>
      <c r="I18" s="64"/>
      <c r="J18" s="64"/>
      <c r="K18" s="64"/>
      <c r="L18" s="64"/>
      <c r="M18" s="64"/>
    </row>
    <row r="19" spans="1:13">
      <c r="A19" s="61" t="s">
        <v>159</v>
      </c>
      <c r="B19" s="64">
        <v>45110</v>
      </c>
      <c r="C19" s="64"/>
      <c r="D19" s="64"/>
      <c r="E19" s="64"/>
      <c r="F19" s="64"/>
      <c r="G19" s="64"/>
      <c r="H19" s="64"/>
      <c r="I19" s="64"/>
      <c r="J19" s="64"/>
      <c r="K19" s="64"/>
      <c r="L19" s="64"/>
      <c r="M19" s="64"/>
    </row>
    <row r="20" spans="1:13">
      <c r="A20" s="61" t="s">
        <v>160</v>
      </c>
      <c r="B20" s="62" t="s">
        <v>170</v>
      </c>
      <c r="C20" s="62"/>
      <c r="D20" s="62"/>
      <c r="E20" s="62"/>
      <c r="F20" s="62"/>
      <c r="G20" s="62"/>
      <c r="H20" s="62"/>
      <c r="I20" s="62"/>
      <c r="J20" s="62"/>
      <c r="K20" s="62"/>
      <c r="L20" s="62"/>
      <c r="M20" s="62"/>
    </row>
    <row r="21" spans="1:13">
      <c r="A21" s="61" t="s">
        <v>558</v>
      </c>
      <c r="B21" s="62" t="s">
        <v>83</v>
      </c>
      <c r="C21" s="62"/>
      <c r="D21" s="62"/>
      <c r="E21" s="62"/>
      <c r="F21" s="62"/>
      <c r="G21" s="62"/>
      <c r="H21" s="62"/>
      <c r="I21" s="62"/>
      <c r="J21" s="62"/>
      <c r="K21" s="62"/>
      <c r="L21" s="62"/>
      <c r="M21" s="62"/>
    </row>
    <row r="23" spans="1:13">
      <c r="A23" s="23" t="str">
        <f>HYPERLINK("#'Factor List'!A1", "Back to Factor List")</f>
        <v>Back to Factor List</v>
      </c>
      <c r="B23" s="23" t="str">
        <f>HYPERLINK("#'Assumptions'!A1", "Assumptions")</f>
        <v>Assumptions</v>
      </c>
    </row>
    <row r="26" spans="1:13" ht="12.95">
      <c r="A26" s="46" t="s">
        <v>571</v>
      </c>
      <c r="B26" s="46">
        <v>0</v>
      </c>
      <c r="C26" s="46">
        <v>1</v>
      </c>
      <c r="D26" s="46">
        <v>2</v>
      </c>
      <c r="E26" s="46">
        <v>3</v>
      </c>
      <c r="F26" s="46">
        <v>4</v>
      </c>
      <c r="G26" s="46">
        <v>5</v>
      </c>
      <c r="H26" s="46">
        <v>6</v>
      </c>
      <c r="I26" s="46">
        <v>7</v>
      </c>
      <c r="J26" s="46">
        <v>8</v>
      </c>
      <c r="K26" s="46">
        <v>9</v>
      </c>
      <c r="L26" s="46">
        <v>10</v>
      </c>
      <c r="M26" s="46">
        <v>11</v>
      </c>
    </row>
    <row r="27" spans="1:13">
      <c r="A27" s="42">
        <v>65</v>
      </c>
      <c r="B27" s="43">
        <v>1.002</v>
      </c>
      <c r="C27" s="43">
        <v>1.0069999999999999</v>
      </c>
      <c r="D27" s="43">
        <v>1.0109999999999999</v>
      </c>
      <c r="E27" s="43">
        <v>1.016</v>
      </c>
      <c r="F27" s="43">
        <v>1.02</v>
      </c>
      <c r="G27" s="43">
        <v>1.024</v>
      </c>
      <c r="H27" s="43">
        <v>1.0289999999999999</v>
      </c>
      <c r="I27" s="43">
        <v>1.0329999999999999</v>
      </c>
      <c r="J27" s="43">
        <v>1.038</v>
      </c>
      <c r="K27" s="43">
        <v>1.042</v>
      </c>
      <c r="L27" s="43">
        <v>1.0469999999999999</v>
      </c>
      <c r="M27" s="43">
        <v>1.0509999999999999</v>
      </c>
    </row>
    <row r="28" spans="1:13">
      <c r="A28" s="42">
        <v>66</v>
      </c>
      <c r="B28" s="43">
        <v>1.056</v>
      </c>
      <c r="C28" s="43">
        <v>1.06</v>
      </c>
      <c r="D28" s="43">
        <v>1.0649999999999999</v>
      </c>
      <c r="E28" s="43">
        <v>1.07</v>
      </c>
      <c r="F28" s="43">
        <v>1.075</v>
      </c>
      <c r="G28" s="43">
        <v>1.08</v>
      </c>
      <c r="H28" s="43">
        <v>1.085</v>
      </c>
      <c r="I28" s="43">
        <v>1.089</v>
      </c>
      <c r="J28" s="43">
        <v>1.0940000000000001</v>
      </c>
      <c r="K28" s="43">
        <v>1.099</v>
      </c>
      <c r="L28" s="43">
        <v>1.1040000000000001</v>
      </c>
      <c r="M28" s="43">
        <v>1.109</v>
      </c>
    </row>
    <row r="29" spans="1:13">
      <c r="A29" s="42">
        <v>67</v>
      </c>
      <c r="B29" s="43">
        <v>1.1140000000000001</v>
      </c>
      <c r="C29" s="43">
        <v>1.119</v>
      </c>
      <c r="D29" s="43">
        <v>1.1240000000000001</v>
      </c>
      <c r="E29" s="43">
        <v>1.1299999999999999</v>
      </c>
      <c r="F29" s="43">
        <v>1.135</v>
      </c>
      <c r="G29" s="43">
        <v>1.1399999999999999</v>
      </c>
      <c r="H29" s="43">
        <v>1.1459999999999999</v>
      </c>
      <c r="I29" s="43">
        <v>1.151</v>
      </c>
      <c r="J29" s="43">
        <v>1.1559999999999999</v>
      </c>
      <c r="K29" s="43">
        <v>1.161</v>
      </c>
      <c r="L29" s="43">
        <v>1.167</v>
      </c>
      <c r="M29" s="43">
        <v>1.1719999999999999</v>
      </c>
    </row>
    <row r="30" spans="1:13">
      <c r="A30" s="42">
        <v>68</v>
      </c>
      <c r="B30" s="43">
        <v>1.1779999999999999</v>
      </c>
      <c r="C30" s="43">
        <v>1.1830000000000001</v>
      </c>
      <c r="D30" s="43">
        <v>1.1890000000000001</v>
      </c>
      <c r="E30" s="43">
        <v>1.1950000000000001</v>
      </c>
      <c r="F30" s="43">
        <v>1.2010000000000001</v>
      </c>
      <c r="G30" s="43">
        <v>1.2070000000000001</v>
      </c>
      <c r="H30" s="43">
        <v>1.212</v>
      </c>
      <c r="I30" s="43">
        <v>1.218</v>
      </c>
      <c r="J30" s="43">
        <v>1.224</v>
      </c>
      <c r="K30" s="43">
        <v>1.23</v>
      </c>
      <c r="L30" s="43">
        <v>1.236</v>
      </c>
      <c r="M30" s="43">
        <v>1.2410000000000001</v>
      </c>
    </row>
    <row r="31" spans="1:13">
      <c r="A31" s="42">
        <v>69</v>
      </c>
      <c r="B31" s="43">
        <v>1.248</v>
      </c>
      <c r="C31" s="43">
        <v>1.254</v>
      </c>
      <c r="D31" s="43">
        <v>1.26</v>
      </c>
      <c r="E31" s="43">
        <v>1.2669999999999999</v>
      </c>
      <c r="F31" s="43">
        <v>1.2729999999999999</v>
      </c>
      <c r="G31" s="43">
        <v>1.28</v>
      </c>
      <c r="H31" s="43">
        <v>1.286</v>
      </c>
      <c r="I31" s="43">
        <v>1.292</v>
      </c>
      <c r="J31" s="43">
        <v>1.2989999999999999</v>
      </c>
      <c r="K31" s="43">
        <v>1.3049999999999999</v>
      </c>
      <c r="L31" s="43">
        <v>1.3120000000000001</v>
      </c>
      <c r="M31" s="43">
        <v>1.3180000000000001</v>
      </c>
    </row>
    <row r="32" spans="1:13">
      <c r="A32" s="42">
        <v>70</v>
      </c>
      <c r="B32" s="43">
        <v>1.325</v>
      </c>
      <c r="C32" s="43">
        <v>1.3320000000000001</v>
      </c>
      <c r="D32" s="43">
        <v>1.339</v>
      </c>
      <c r="E32" s="43">
        <v>1.3460000000000001</v>
      </c>
      <c r="F32" s="43">
        <v>1.353</v>
      </c>
      <c r="G32" s="43">
        <v>1.36</v>
      </c>
      <c r="H32" s="43">
        <v>1.367</v>
      </c>
      <c r="I32" s="43">
        <v>1.3740000000000001</v>
      </c>
      <c r="J32" s="43">
        <v>1.381</v>
      </c>
      <c r="K32" s="43">
        <v>1.3879999999999999</v>
      </c>
      <c r="L32" s="43">
        <v>1.395</v>
      </c>
      <c r="M32" s="43">
        <v>1.4019999999999999</v>
      </c>
    </row>
    <row r="33" spans="1:13">
      <c r="A33" s="42">
        <v>71</v>
      </c>
      <c r="B33" s="43">
        <v>1.409</v>
      </c>
      <c r="C33" s="43">
        <v>1.417</v>
      </c>
      <c r="D33" s="43">
        <v>1.425</v>
      </c>
      <c r="E33" s="43">
        <v>1.4330000000000001</v>
      </c>
      <c r="F33" s="43">
        <v>1.44</v>
      </c>
      <c r="G33" s="43">
        <v>1.448</v>
      </c>
      <c r="H33" s="43">
        <v>1.456</v>
      </c>
      <c r="I33" s="43">
        <v>1.464</v>
      </c>
      <c r="J33" s="43">
        <v>1.4710000000000001</v>
      </c>
      <c r="K33" s="43">
        <v>1.4790000000000001</v>
      </c>
      <c r="L33" s="43">
        <v>1.4870000000000001</v>
      </c>
      <c r="M33" s="43">
        <v>1.4950000000000001</v>
      </c>
    </row>
    <row r="34" spans="1:13">
      <c r="A34" s="42">
        <v>72</v>
      </c>
      <c r="B34" s="43">
        <v>1.5029999999999999</v>
      </c>
      <c r="C34" s="43">
        <v>1.5109999999999999</v>
      </c>
      <c r="D34" s="43">
        <v>1.52</v>
      </c>
      <c r="E34" s="43">
        <v>1.528</v>
      </c>
      <c r="F34" s="43">
        <v>1.5369999999999999</v>
      </c>
      <c r="G34" s="43">
        <v>1.546</v>
      </c>
      <c r="H34" s="43">
        <v>1.554</v>
      </c>
      <c r="I34" s="43">
        <v>1.5629999999999999</v>
      </c>
      <c r="J34" s="43">
        <v>1.571</v>
      </c>
      <c r="K34" s="43">
        <v>1.58</v>
      </c>
      <c r="L34" s="43">
        <v>1.5880000000000001</v>
      </c>
      <c r="M34" s="43">
        <v>1.597</v>
      </c>
    </row>
    <row r="35" spans="1:13">
      <c r="A35" s="42">
        <v>73</v>
      </c>
      <c r="B35" s="43">
        <v>1.6060000000000001</v>
      </c>
      <c r="C35" s="43">
        <v>1.615</v>
      </c>
      <c r="D35" s="43">
        <v>1.625</v>
      </c>
      <c r="E35" s="43">
        <v>1.6339999999999999</v>
      </c>
      <c r="F35" s="43">
        <v>1.6439999999999999</v>
      </c>
      <c r="G35" s="43">
        <v>1.653</v>
      </c>
      <c r="H35" s="43">
        <v>1.6619999999999999</v>
      </c>
      <c r="I35" s="43">
        <v>1.6719999999999999</v>
      </c>
      <c r="J35" s="43">
        <v>1.681</v>
      </c>
      <c r="K35" s="43">
        <v>1.6910000000000001</v>
      </c>
      <c r="L35" s="43">
        <v>1.7</v>
      </c>
      <c r="M35" s="43">
        <v>1.71</v>
      </c>
    </row>
    <row r="36" spans="1:13">
      <c r="A36" s="42">
        <v>74</v>
      </c>
      <c r="B36" s="43">
        <v>1.72</v>
      </c>
      <c r="C36" s="43">
        <v>1.73</v>
      </c>
      <c r="D36" s="43">
        <v>1.74</v>
      </c>
      <c r="E36" s="43">
        <v>1.7509999999999999</v>
      </c>
      <c r="F36" s="43">
        <v>1.7609999999999999</v>
      </c>
      <c r="G36" s="43">
        <v>1.772</v>
      </c>
      <c r="H36" s="43">
        <v>1.782</v>
      </c>
      <c r="I36" s="43">
        <v>1.7929999999999999</v>
      </c>
      <c r="J36" s="43">
        <v>1.8029999999999999</v>
      </c>
      <c r="K36" s="43">
        <v>1.8129999999999999</v>
      </c>
      <c r="L36" s="43">
        <v>1.8240000000000001</v>
      </c>
      <c r="M36" s="43">
        <v>1.8340000000000001</v>
      </c>
    </row>
    <row r="37" spans="1:13">
      <c r="A37" s="42">
        <v>75</v>
      </c>
      <c r="B37" s="43">
        <v>1.84</v>
      </c>
      <c r="C37" s="43"/>
      <c r="D37" s="43"/>
      <c r="E37" s="43"/>
      <c r="F37" s="43"/>
      <c r="G37" s="43"/>
      <c r="H37" s="43"/>
      <c r="I37" s="43"/>
      <c r="J37" s="43"/>
      <c r="K37" s="43"/>
      <c r="L37" s="43"/>
      <c r="M37" s="43"/>
    </row>
  </sheetData>
  <sheetProtection algorithmName="SHA-512" hashValue="kZHWJDn/RFpHNSX5VMS1NXk8NlFrr2aUIXjhFFEUegtPR/kyunwapA7OGLyn46b+ziEYZpLLpcswzy/fbTzF/g==" saltValue="TFOdwUJvLZnmeh4oJwkDoQ==" spinCount="100000" sheet="1" objects="1" scenarios="1"/>
  <conditionalFormatting sqref="A6:A21">
    <cfRule type="expression" dxfId="663" priority="5" stopIfTrue="1">
      <formula>MOD(ROW(),2)=0</formula>
    </cfRule>
    <cfRule type="expression" dxfId="662" priority="6" stopIfTrue="1">
      <formula>MOD(ROW(),2)&lt;&gt;0</formula>
    </cfRule>
  </conditionalFormatting>
  <conditionalFormatting sqref="B6:M21">
    <cfRule type="expression" dxfId="661" priority="7" stopIfTrue="1">
      <formula>MOD(ROW(),2)=0</formula>
    </cfRule>
    <cfRule type="expression" dxfId="660" priority="8" stopIfTrue="1">
      <formula>MOD(ROW(),2)&lt;&gt;0</formula>
    </cfRule>
  </conditionalFormatting>
  <conditionalFormatting sqref="A26:A37">
    <cfRule type="expression" dxfId="659" priority="1" stopIfTrue="1">
      <formula>MOD(ROW(),2)=0</formula>
    </cfRule>
    <cfRule type="expression" dxfId="658" priority="2" stopIfTrue="1">
      <formula>MOD(ROW(),2)&lt;&gt;0</formula>
    </cfRule>
  </conditionalFormatting>
  <conditionalFormatting sqref="B26:M37">
    <cfRule type="expression" dxfId="657" priority="3" stopIfTrue="1">
      <formula>MOD(ROW(),2)=0</formula>
    </cfRule>
    <cfRule type="expression" dxfId="656" priority="4" stopIfTrue="1">
      <formula>MOD(ROW(),2)&lt;&gt;0</formula>
    </cfRule>
  </conditionalFormatting>
  <pageMargins left="0.7" right="0.7" top="0.75" bottom="0.75" header="0.3" footer="0.3"/>
  <tableParts count="1">
    <tablePart r:id="rId1"/>
  </tablePart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C2D07-4FC9-40C2-BE6F-6EDB348E904C}">
  <sheetPr codeName="Sheet68"/>
  <dimension ref="A1:M42"/>
  <sheetViews>
    <sheetView showGridLines="0" workbookViewId="0">
      <selection activeCell="A6" sqref="A6"/>
    </sheetView>
  </sheetViews>
  <sheetFormatPr defaultRowHeight="12.6"/>
  <cols>
    <col min="1" max="1" width="31.5703125" customWidth="1"/>
    <col min="2" max="13"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LRF - x-414</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171</v>
      </c>
      <c r="C8" s="62"/>
      <c r="D8" s="62"/>
      <c r="E8" s="62"/>
      <c r="F8" s="62"/>
      <c r="G8" s="62"/>
      <c r="H8" s="62"/>
      <c r="I8" s="62"/>
      <c r="J8" s="62"/>
      <c r="K8" s="62"/>
      <c r="L8" s="62"/>
      <c r="M8" s="62"/>
    </row>
    <row r="9" spans="1:13">
      <c r="A9" s="61" t="s">
        <v>150</v>
      </c>
      <c r="B9" s="62" t="s">
        <v>346</v>
      </c>
      <c r="C9" s="62"/>
      <c r="D9" s="62"/>
      <c r="E9" s="62"/>
      <c r="F9" s="62"/>
      <c r="G9" s="62"/>
      <c r="H9" s="62"/>
      <c r="I9" s="62"/>
      <c r="J9" s="62"/>
      <c r="K9" s="62"/>
      <c r="L9" s="62"/>
      <c r="M9" s="62"/>
    </row>
    <row r="10" spans="1:13">
      <c r="A10" s="61" t="s">
        <v>6</v>
      </c>
      <c r="B10" s="62" t="s">
        <v>360</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318</v>
      </c>
      <c r="C12" s="62"/>
      <c r="D12" s="62"/>
      <c r="E12" s="62"/>
      <c r="F12" s="62"/>
      <c r="G12" s="62"/>
      <c r="H12" s="62"/>
      <c r="I12" s="62"/>
      <c r="J12" s="62"/>
      <c r="K12" s="62"/>
      <c r="L12" s="62"/>
      <c r="M12" s="62"/>
    </row>
    <row r="13" spans="1:13">
      <c r="A13" s="61" t="s">
        <v>555</v>
      </c>
      <c r="B13" s="62">
        <v>1</v>
      </c>
      <c r="C13" s="62"/>
      <c r="D13" s="62"/>
      <c r="E13" s="62"/>
      <c r="F13" s="62"/>
      <c r="G13" s="62"/>
      <c r="H13" s="62"/>
      <c r="I13" s="62"/>
      <c r="J13" s="62"/>
      <c r="K13" s="62"/>
      <c r="L13" s="62"/>
      <c r="M13" s="62"/>
    </row>
    <row r="14" spans="1:13">
      <c r="A14" s="61" t="s">
        <v>154</v>
      </c>
      <c r="B14" s="62">
        <v>414</v>
      </c>
      <c r="C14" s="62"/>
      <c r="D14" s="62"/>
      <c r="E14" s="62"/>
      <c r="F14" s="62"/>
      <c r="G14" s="62"/>
      <c r="H14" s="62"/>
      <c r="I14" s="62"/>
      <c r="J14" s="62"/>
      <c r="K14" s="62"/>
      <c r="L14" s="62"/>
      <c r="M14" s="62"/>
    </row>
    <row r="15" spans="1:13">
      <c r="A15" s="61" t="s">
        <v>556</v>
      </c>
      <c r="B15" s="62" t="s">
        <v>361</v>
      </c>
      <c r="C15" s="62"/>
      <c r="D15" s="62"/>
      <c r="E15" s="62"/>
      <c r="F15" s="62"/>
      <c r="G15" s="62"/>
      <c r="H15" s="62"/>
      <c r="I15" s="62"/>
      <c r="J15" s="62"/>
      <c r="K15" s="62"/>
      <c r="L15" s="62"/>
      <c r="M15" s="62"/>
    </row>
    <row r="16" spans="1:13">
      <c r="A16" s="61" t="s">
        <v>156</v>
      </c>
      <c r="B16" s="62" t="s">
        <v>362</v>
      </c>
      <c r="C16" s="62"/>
      <c r="D16" s="62"/>
      <c r="E16" s="62"/>
      <c r="F16" s="62"/>
      <c r="G16" s="62"/>
      <c r="H16" s="62"/>
      <c r="I16" s="62"/>
      <c r="J16" s="62"/>
      <c r="K16" s="62"/>
      <c r="L16" s="62"/>
      <c r="M16" s="62"/>
    </row>
    <row r="17" spans="1:13">
      <c r="A17" s="63" t="s">
        <v>557</v>
      </c>
      <c r="B17" s="62"/>
      <c r="C17" s="62"/>
      <c r="D17" s="62"/>
      <c r="E17" s="62"/>
      <c r="F17" s="62"/>
      <c r="G17" s="62"/>
      <c r="H17" s="62"/>
      <c r="I17" s="62"/>
      <c r="J17" s="62"/>
      <c r="K17" s="62"/>
      <c r="L17" s="62"/>
      <c r="M17" s="62"/>
    </row>
    <row r="18" spans="1:13">
      <c r="A18" s="61" t="s">
        <v>158</v>
      </c>
      <c r="B18" s="64">
        <v>45107</v>
      </c>
      <c r="C18" s="64"/>
      <c r="D18" s="64"/>
      <c r="E18" s="64"/>
      <c r="F18" s="64"/>
      <c r="G18" s="64"/>
      <c r="H18" s="64"/>
      <c r="I18" s="64"/>
      <c r="J18" s="64"/>
      <c r="K18" s="64"/>
      <c r="L18" s="64"/>
      <c r="M18" s="64"/>
    </row>
    <row r="19" spans="1:13">
      <c r="A19" s="61" t="s">
        <v>159</v>
      </c>
      <c r="B19" s="64">
        <v>45110</v>
      </c>
      <c r="C19" s="64"/>
      <c r="D19" s="64"/>
      <c r="E19" s="64"/>
      <c r="F19" s="64"/>
      <c r="G19" s="64"/>
      <c r="H19" s="64"/>
      <c r="I19" s="64"/>
      <c r="J19" s="64"/>
      <c r="K19" s="64"/>
      <c r="L19" s="64"/>
      <c r="M19" s="64"/>
    </row>
    <row r="20" spans="1:13">
      <c r="A20" s="61" t="s">
        <v>160</v>
      </c>
      <c r="B20" s="62" t="s">
        <v>170</v>
      </c>
      <c r="C20" s="62"/>
      <c r="D20" s="62"/>
      <c r="E20" s="62"/>
      <c r="F20" s="62"/>
      <c r="G20" s="62"/>
      <c r="H20" s="62"/>
      <c r="I20" s="62"/>
      <c r="J20" s="62"/>
      <c r="K20" s="62"/>
      <c r="L20" s="62"/>
      <c r="M20" s="62"/>
    </row>
    <row r="21" spans="1:13">
      <c r="A21" s="61" t="s">
        <v>558</v>
      </c>
      <c r="B21" s="62" t="s">
        <v>83</v>
      </c>
      <c r="C21" s="62"/>
      <c r="D21" s="62"/>
      <c r="E21" s="62"/>
      <c r="F21" s="62"/>
      <c r="G21" s="62"/>
      <c r="H21" s="62"/>
      <c r="I21" s="62"/>
      <c r="J21" s="62"/>
      <c r="K21" s="62"/>
      <c r="L21" s="62"/>
      <c r="M21" s="62"/>
    </row>
    <row r="23" spans="1:13">
      <c r="A23" s="23" t="str">
        <f>HYPERLINK("#'Factor List'!A1", "Back to Factor List")</f>
        <v>Back to Factor List</v>
      </c>
      <c r="B23" s="23" t="str">
        <f>HYPERLINK("#'Assumptions'!A1", "Assumptions")</f>
        <v>Assumptions</v>
      </c>
    </row>
    <row r="26" spans="1:13" ht="12.95">
      <c r="A26" s="46" t="s">
        <v>571</v>
      </c>
      <c r="B26" s="46">
        <v>0</v>
      </c>
      <c r="C26" s="46">
        <v>1</v>
      </c>
      <c r="D26" s="46">
        <v>2</v>
      </c>
      <c r="E26" s="46">
        <v>3</v>
      </c>
      <c r="F26" s="46">
        <v>4</v>
      </c>
      <c r="G26" s="46">
        <v>5</v>
      </c>
      <c r="H26" s="46">
        <v>6</v>
      </c>
      <c r="I26" s="46">
        <v>7</v>
      </c>
      <c r="J26" s="46">
        <v>8</v>
      </c>
      <c r="K26" s="46">
        <v>9</v>
      </c>
      <c r="L26" s="46">
        <v>10</v>
      </c>
      <c r="M26" s="46">
        <v>11</v>
      </c>
    </row>
    <row r="27" spans="1:13">
      <c r="A27" s="42">
        <v>60</v>
      </c>
      <c r="B27" s="43">
        <v>1.002</v>
      </c>
      <c r="C27" s="43">
        <v>1.0049999999999999</v>
      </c>
      <c r="D27" s="43">
        <v>1.0089999999999999</v>
      </c>
      <c r="E27" s="43">
        <v>1.012</v>
      </c>
      <c r="F27" s="43">
        <v>1.016</v>
      </c>
      <c r="G27" s="43">
        <v>1.0189999999999999</v>
      </c>
      <c r="H27" s="43">
        <v>1.0229999999999999</v>
      </c>
      <c r="I27" s="43">
        <v>1.0269999999999999</v>
      </c>
      <c r="J27" s="43">
        <v>1.03</v>
      </c>
      <c r="K27" s="43">
        <v>1.034</v>
      </c>
      <c r="L27" s="43">
        <v>1.0369999999999999</v>
      </c>
      <c r="M27" s="43">
        <v>1.0409999999999999</v>
      </c>
    </row>
    <row r="28" spans="1:13">
      <c r="A28" s="42">
        <v>61</v>
      </c>
      <c r="B28" s="43">
        <v>1.044</v>
      </c>
      <c r="C28" s="43">
        <v>1.048</v>
      </c>
      <c r="D28" s="43">
        <v>1.052</v>
      </c>
      <c r="E28" s="43">
        <v>1.056</v>
      </c>
      <c r="F28" s="43">
        <v>1.0589999999999999</v>
      </c>
      <c r="G28" s="43">
        <v>1.0629999999999999</v>
      </c>
      <c r="H28" s="43">
        <v>1.0669999999999999</v>
      </c>
      <c r="I28" s="43">
        <v>1.071</v>
      </c>
      <c r="J28" s="43">
        <v>1.075</v>
      </c>
      <c r="K28" s="43">
        <v>1.0780000000000001</v>
      </c>
      <c r="L28" s="43">
        <v>1.0820000000000001</v>
      </c>
      <c r="M28" s="43">
        <v>1.0860000000000001</v>
      </c>
    </row>
    <row r="29" spans="1:13">
      <c r="A29" s="42">
        <v>62</v>
      </c>
      <c r="B29" s="43">
        <v>1.0900000000000001</v>
      </c>
      <c r="C29" s="43">
        <v>1.0940000000000001</v>
      </c>
      <c r="D29" s="43">
        <v>1.0980000000000001</v>
      </c>
      <c r="E29" s="43">
        <v>1.1020000000000001</v>
      </c>
      <c r="F29" s="43">
        <v>1.1060000000000001</v>
      </c>
      <c r="G29" s="43">
        <v>1.1100000000000001</v>
      </c>
      <c r="H29" s="43">
        <v>1.1140000000000001</v>
      </c>
      <c r="I29" s="43">
        <v>1.1180000000000001</v>
      </c>
      <c r="J29" s="43">
        <v>1.1220000000000001</v>
      </c>
      <c r="K29" s="43">
        <v>1.1259999999999999</v>
      </c>
      <c r="L29" s="43">
        <v>1.1299999999999999</v>
      </c>
      <c r="M29" s="43">
        <v>1.1339999999999999</v>
      </c>
    </row>
    <row r="30" spans="1:13">
      <c r="A30" s="42">
        <v>63</v>
      </c>
      <c r="B30" s="43">
        <v>1.139</v>
      </c>
      <c r="C30" s="43">
        <v>1.143</v>
      </c>
      <c r="D30" s="43">
        <v>1.147</v>
      </c>
      <c r="E30" s="43">
        <v>1.1519999999999999</v>
      </c>
      <c r="F30" s="43">
        <v>1.1559999999999999</v>
      </c>
      <c r="G30" s="43">
        <v>1.1599999999999999</v>
      </c>
      <c r="H30" s="43">
        <v>1.165</v>
      </c>
      <c r="I30" s="43">
        <v>1.169</v>
      </c>
      <c r="J30" s="43">
        <v>1.173</v>
      </c>
      <c r="K30" s="43">
        <v>1.1779999999999999</v>
      </c>
      <c r="L30" s="43">
        <v>1.1819999999999999</v>
      </c>
      <c r="M30" s="43">
        <v>1.1859999999999999</v>
      </c>
    </row>
    <row r="31" spans="1:13">
      <c r="A31" s="42">
        <v>64</v>
      </c>
      <c r="B31" s="43">
        <v>1.1910000000000001</v>
      </c>
      <c r="C31" s="43">
        <v>1.196</v>
      </c>
      <c r="D31" s="43">
        <v>1.2</v>
      </c>
      <c r="E31" s="43">
        <v>1.2050000000000001</v>
      </c>
      <c r="F31" s="43">
        <v>1.21</v>
      </c>
      <c r="G31" s="43">
        <v>1.214</v>
      </c>
      <c r="H31" s="43">
        <v>1.2190000000000001</v>
      </c>
      <c r="I31" s="43">
        <v>1.224</v>
      </c>
      <c r="J31" s="43">
        <v>1.2290000000000001</v>
      </c>
      <c r="K31" s="43">
        <v>1.2330000000000001</v>
      </c>
      <c r="L31" s="43">
        <v>1.238</v>
      </c>
      <c r="M31" s="43">
        <v>1.2430000000000001</v>
      </c>
    </row>
    <row r="32" spans="1:13">
      <c r="A32" s="42">
        <v>65</v>
      </c>
      <c r="B32" s="43">
        <v>1.2470000000000001</v>
      </c>
      <c r="C32" s="43">
        <v>1.2529999999999999</v>
      </c>
      <c r="D32" s="43">
        <v>1.258</v>
      </c>
      <c r="E32" s="43">
        <v>1.2629999999999999</v>
      </c>
      <c r="F32" s="43">
        <v>1.268</v>
      </c>
      <c r="G32" s="43">
        <v>1.2729999999999999</v>
      </c>
      <c r="H32" s="43">
        <v>1.278</v>
      </c>
      <c r="I32" s="43">
        <v>1.2829999999999999</v>
      </c>
      <c r="J32" s="43">
        <v>1.288</v>
      </c>
      <c r="K32" s="43">
        <v>1.2929999999999999</v>
      </c>
      <c r="L32" s="43">
        <v>1.298</v>
      </c>
      <c r="M32" s="43">
        <v>1.3029999999999999</v>
      </c>
    </row>
    <row r="33" spans="1:13">
      <c r="A33" s="42">
        <v>66</v>
      </c>
      <c r="B33" s="43">
        <v>1.3080000000000001</v>
      </c>
      <c r="C33" s="43">
        <v>1.3140000000000001</v>
      </c>
      <c r="D33" s="43">
        <v>1.319</v>
      </c>
      <c r="E33" s="43">
        <v>1.325</v>
      </c>
      <c r="F33" s="43">
        <v>1.33</v>
      </c>
      <c r="G33" s="43">
        <v>1.335</v>
      </c>
      <c r="H33" s="43">
        <v>1.341</v>
      </c>
      <c r="I33" s="43">
        <v>1.3460000000000001</v>
      </c>
      <c r="J33" s="43">
        <v>1.3520000000000001</v>
      </c>
      <c r="K33" s="43">
        <v>1.357</v>
      </c>
      <c r="L33" s="43">
        <v>1.363</v>
      </c>
      <c r="M33" s="43">
        <v>1.3680000000000001</v>
      </c>
    </row>
    <row r="34" spans="1:13">
      <c r="A34" s="42">
        <v>67</v>
      </c>
      <c r="B34" s="43">
        <v>1.3740000000000001</v>
      </c>
      <c r="C34" s="43">
        <v>1.38</v>
      </c>
      <c r="D34" s="43">
        <v>1.385</v>
      </c>
      <c r="E34" s="43">
        <v>1.391</v>
      </c>
      <c r="F34" s="43">
        <v>1.397</v>
      </c>
      <c r="G34" s="43">
        <v>1.403</v>
      </c>
      <c r="H34" s="43">
        <v>1.409</v>
      </c>
      <c r="I34" s="43">
        <v>1.415</v>
      </c>
      <c r="J34" s="43">
        <v>1.421</v>
      </c>
      <c r="K34" s="43">
        <v>1.427</v>
      </c>
      <c r="L34" s="43">
        <v>1.4319999999999999</v>
      </c>
      <c r="M34" s="43">
        <v>1.4379999999999999</v>
      </c>
    </row>
    <row r="35" spans="1:13">
      <c r="A35" s="42">
        <v>68</v>
      </c>
      <c r="B35" s="43">
        <v>1.444</v>
      </c>
      <c r="C35" s="43">
        <v>1.4510000000000001</v>
      </c>
      <c r="D35" s="43">
        <v>1.4570000000000001</v>
      </c>
      <c r="E35" s="43">
        <v>1.4630000000000001</v>
      </c>
      <c r="F35" s="43">
        <v>1.47</v>
      </c>
      <c r="G35" s="43">
        <v>1.476</v>
      </c>
      <c r="H35" s="43">
        <v>1.482</v>
      </c>
      <c r="I35" s="43">
        <v>1.4890000000000001</v>
      </c>
      <c r="J35" s="43">
        <v>1.4950000000000001</v>
      </c>
      <c r="K35" s="43">
        <v>1.5009999999999999</v>
      </c>
      <c r="L35" s="43">
        <v>1.508</v>
      </c>
      <c r="M35" s="43">
        <v>1.514</v>
      </c>
    </row>
    <row r="36" spans="1:13">
      <c r="A36" s="42">
        <v>69</v>
      </c>
      <c r="B36" s="43">
        <v>1.5209999999999999</v>
      </c>
      <c r="C36" s="43">
        <v>1.5269999999999999</v>
      </c>
      <c r="D36" s="43">
        <v>1.534</v>
      </c>
      <c r="E36" s="43">
        <v>1.5409999999999999</v>
      </c>
      <c r="F36" s="43">
        <v>1.548</v>
      </c>
      <c r="G36" s="43">
        <v>1.5549999999999999</v>
      </c>
      <c r="H36" s="43">
        <v>1.5620000000000001</v>
      </c>
      <c r="I36" s="43">
        <v>1.569</v>
      </c>
      <c r="J36" s="43">
        <v>1.575</v>
      </c>
      <c r="K36" s="43">
        <v>1.5820000000000001</v>
      </c>
      <c r="L36" s="43">
        <v>1.589</v>
      </c>
      <c r="M36" s="43">
        <v>1.5960000000000001</v>
      </c>
    </row>
    <row r="37" spans="1:13">
      <c r="A37" s="42">
        <v>70</v>
      </c>
      <c r="B37" s="43">
        <v>1.603</v>
      </c>
      <c r="C37" s="43">
        <v>1.611</v>
      </c>
      <c r="D37" s="43">
        <v>1.6180000000000001</v>
      </c>
      <c r="E37" s="43">
        <v>1.625</v>
      </c>
      <c r="F37" s="43">
        <v>1.633</v>
      </c>
      <c r="G37" s="43">
        <v>1.64</v>
      </c>
      <c r="H37" s="43">
        <v>1.6479999999999999</v>
      </c>
      <c r="I37" s="43">
        <v>1.655</v>
      </c>
      <c r="J37" s="43">
        <v>1.663</v>
      </c>
      <c r="K37" s="43">
        <v>1.67</v>
      </c>
      <c r="L37" s="43">
        <v>1.677</v>
      </c>
      <c r="M37" s="43">
        <v>1.6850000000000001</v>
      </c>
    </row>
    <row r="38" spans="1:13">
      <c r="A38" s="42">
        <v>71</v>
      </c>
      <c r="B38" s="43">
        <v>1.6919999999999999</v>
      </c>
      <c r="C38" s="43">
        <v>1.7010000000000001</v>
      </c>
      <c r="D38" s="43">
        <v>1.7090000000000001</v>
      </c>
      <c r="E38" s="43">
        <v>1.7170000000000001</v>
      </c>
      <c r="F38" s="43">
        <v>1.7250000000000001</v>
      </c>
      <c r="G38" s="43">
        <v>1.7330000000000001</v>
      </c>
      <c r="H38" s="43">
        <v>1.7410000000000001</v>
      </c>
      <c r="I38" s="43">
        <v>1.7490000000000001</v>
      </c>
      <c r="J38" s="43">
        <v>1.7569999999999999</v>
      </c>
      <c r="K38" s="43">
        <v>1.7649999999999999</v>
      </c>
      <c r="L38" s="43">
        <v>1.7729999999999999</v>
      </c>
      <c r="M38" s="43">
        <v>1.7809999999999999</v>
      </c>
    </row>
    <row r="39" spans="1:13">
      <c r="A39" s="42">
        <v>72</v>
      </c>
      <c r="B39" s="43">
        <v>1.7889999999999999</v>
      </c>
      <c r="C39" s="43">
        <v>1.798</v>
      </c>
      <c r="D39" s="43">
        <v>1.8069999999999999</v>
      </c>
      <c r="E39" s="43">
        <v>1.8149999999999999</v>
      </c>
      <c r="F39" s="43">
        <v>1.8240000000000001</v>
      </c>
      <c r="G39" s="43">
        <v>1.833</v>
      </c>
      <c r="H39" s="43">
        <v>1.8420000000000001</v>
      </c>
      <c r="I39" s="43">
        <v>1.85</v>
      </c>
      <c r="J39" s="43">
        <v>1.859</v>
      </c>
      <c r="K39" s="43">
        <v>1.8680000000000001</v>
      </c>
      <c r="L39" s="43">
        <v>1.877</v>
      </c>
      <c r="M39" s="43">
        <v>1.885</v>
      </c>
    </row>
    <row r="40" spans="1:13">
      <c r="A40" s="42">
        <v>73</v>
      </c>
      <c r="B40" s="43">
        <v>1.8939999999999999</v>
      </c>
      <c r="C40" s="43">
        <v>1.9039999999999999</v>
      </c>
      <c r="D40" s="43">
        <v>1.913</v>
      </c>
      <c r="E40" s="43">
        <v>1.923</v>
      </c>
      <c r="F40" s="43">
        <v>1.9319999999999999</v>
      </c>
      <c r="G40" s="43">
        <v>1.9419999999999999</v>
      </c>
      <c r="H40" s="43">
        <v>1.9510000000000001</v>
      </c>
      <c r="I40" s="43">
        <v>1.9610000000000001</v>
      </c>
      <c r="J40" s="43">
        <v>1.97</v>
      </c>
      <c r="K40" s="43">
        <v>1.98</v>
      </c>
      <c r="L40" s="43">
        <v>1.9890000000000001</v>
      </c>
      <c r="M40" s="43">
        <v>1.9990000000000001</v>
      </c>
    </row>
    <row r="41" spans="1:13">
      <c r="A41" s="42">
        <v>74</v>
      </c>
      <c r="B41" s="43">
        <v>2.008</v>
      </c>
      <c r="C41" s="43">
        <v>2.0190000000000001</v>
      </c>
      <c r="D41" s="43">
        <v>2.0289999999999999</v>
      </c>
      <c r="E41" s="43">
        <v>2.0390000000000001</v>
      </c>
      <c r="F41" s="43">
        <v>2.0499999999999998</v>
      </c>
      <c r="G41" s="43">
        <v>2.06</v>
      </c>
      <c r="H41" s="43">
        <v>2.0699999999999998</v>
      </c>
      <c r="I41" s="43">
        <v>2.081</v>
      </c>
      <c r="J41" s="43">
        <v>2.0910000000000002</v>
      </c>
      <c r="K41" s="43">
        <v>2.101</v>
      </c>
      <c r="L41" s="43">
        <v>2.1110000000000002</v>
      </c>
      <c r="M41" s="43">
        <v>2.1219999999999999</v>
      </c>
    </row>
    <row r="42" spans="1:13">
      <c r="A42" s="42">
        <v>75</v>
      </c>
      <c r="B42" s="43">
        <v>2.1269999999999998</v>
      </c>
      <c r="C42" s="43"/>
      <c r="D42" s="43"/>
      <c r="E42" s="43"/>
      <c r="F42" s="43"/>
      <c r="G42" s="43"/>
      <c r="H42" s="43"/>
      <c r="I42" s="43"/>
      <c r="J42" s="43"/>
      <c r="K42" s="43"/>
      <c r="L42" s="43"/>
      <c r="M42" s="43"/>
    </row>
  </sheetData>
  <sheetProtection algorithmName="SHA-512" hashValue="uB5mqMnwc1lxje3swOEkPlN0F2jegGT2cyShxwzz44coFgr87wHJEkBMRZcDGynIAK+MNCRumtGzk+gbBmnFeg==" saltValue="KFoCculJohS5p2NYP8KHrA==" spinCount="100000" sheet="1" objects="1" scenarios="1"/>
  <conditionalFormatting sqref="A6:A21">
    <cfRule type="expression" dxfId="651" priority="5" stopIfTrue="1">
      <formula>MOD(ROW(),2)=0</formula>
    </cfRule>
    <cfRule type="expression" dxfId="650" priority="6" stopIfTrue="1">
      <formula>MOD(ROW(),2)&lt;&gt;0</formula>
    </cfRule>
  </conditionalFormatting>
  <conditionalFormatting sqref="B6:M21">
    <cfRule type="expression" dxfId="649" priority="7" stopIfTrue="1">
      <formula>MOD(ROW(),2)=0</formula>
    </cfRule>
    <cfRule type="expression" dxfId="648" priority="8" stopIfTrue="1">
      <formula>MOD(ROW(),2)&lt;&gt;0</formula>
    </cfRule>
  </conditionalFormatting>
  <conditionalFormatting sqref="A26:A42">
    <cfRule type="expression" dxfId="647" priority="1" stopIfTrue="1">
      <formula>MOD(ROW(),2)=0</formula>
    </cfRule>
    <cfRule type="expression" dxfId="646" priority="2" stopIfTrue="1">
      <formula>MOD(ROW(),2)&lt;&gt;0</formula>
    </cfRule>
  </conditionalFormatting>
  <conditionalFormatting sqref="B26:M42">
    <cfRule type="expression" dxfId="645" priority="3" stopIfTrue="1">
      <formula>MOD(ROW(),2)=0</formula>
    </cfRule>
    <cfRule type="expression" dxfId="644" priority="4" stopIfTrue="1">
      <formula>MOD(ROW(),2)&lt;&gt;0</formula>
    </cfRule>
  </conditionalFormatting>
  <pageMargins left="0.7" right="0.7" top="0.75" bottom="0.75" header="0.3" footer="0.3"/>
  <tableParts count="1">
    <tablePart r:id="rId1"/>
  </tablePart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3A17C-B70D-40A9-AF35-D95297C00DC8}">
  <sheetPr codeName="Sheet69"/>
  <dimension ref="A1:B27"/>
  <sheetViews>
    <sheetView showGridLines="0" topLeftCell="A3" workbookViewId="0">
      <selection activeCell="A6" sqref="A6"/>
    </sheetView>
  </sheetViews>
  <sheetFormatPr defaultColWidth="8.7109375" defaultRowHeight="12.6"/>
  <cols>
    <col min="1" max="1" width="33.5703125" style="67" customWidth="1"/>
    <col min="2" max="2" width="40.5703125" style="67" customWidth="1"/>
    <col min="3" max="16384" width="8.7109375" style="67"/>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ERF - x-415</v>
      </c>
    </row>
    <row r="4" spans="1:2" customFormat="1"/>
    <row r="5" spans="1:2" customFormat="1"/>
    <row r="6" spans="1:2" customFormat="1">
      <c r="A6" s="61" t="s">
        <v>552</v>
      </c>
      <c r="B6" s="62" t="s">
        <v>553</v>
      </c>
    </row>
    <row r="7" spans="1:2" customFormat="1">
      <c r="A7" s="61" t="s">
        <v>554</v>
      </c>
      <c r="B7" s="62" t="s">
        <v>162</v>
      </c>
    </row>
    <row r="8" spans="1:2" customFormat="1">
      <c r="A8" s="61" t="s">
        <v>149</v>
      </c>
      <c r="B8" s="62" t="s">
        <v>171</v>
      </c>
    </row>
    <row r="9" spans="1:2" customFormat="1">
      <c r="A9" s="61" t="s">
        <v>150</v>
      </c>
      <c r="B9" s="62" t="s">
        <v>316</v>
      </c>
    </row>
    <row r="10" spans="1:2" customFormat="1" ht="50.1">
      <c r="A10" s="61" t="s">
        <v>6</v>
      </c>
      <c r="B10" s="62" t="s">
        <v>363</v>
      </c>
    </row>
    <row r="11" spans="1:2" customFormat="1">
      <c r="A11" s="61" t="s">
        <v>151</v>
      </c>
      <c r="B11" s="62" t="s">
        <v>241</v>
      </c>
    </row>
    <row r="12" spans="1:2" customFormat="1">
      <c r="A12" s="61" t="s">
        <v>152</v>
      </c>
      <c r="B12" s="62" t="s">
        <v>318</v>
      </c>
    </row>
    <row r="13" spans="1:2" customFormat="1">
      <c r="A13" s="61" t="s">
        <v>555</v>
      </c>
      <c r="B13" s="62">
        <v>1</v>
      </c>
    </row>
    <row r="14" spans="1:2" customFormat="1">
      <c r="A14" s="61" t="s">
        <v>154</v>
      </c>
      <c r="B14" s="62">
        <v>415</v>
      </c>
    </row>
    <row r="15" spans="1:2" customFormat="1">
      <c r="A15" s="61" t="s">
        <v>556</v>
      </c>
      <c r="B15" s="62" t="s">
        <v>364</v>
      </c>
    </row>
    <row r="16" spans="1:2" customFormat="1">
      <c r="A16" s="61" t="s">
        <v>156</v>
      </c>
      <c r="B16" s="62" t="s">
        <v>365</v>
      </c>
    </row>
    <row r="17" spans="1:2" customFormat="1">
      <c r="A17" s="63" t="s">
        <v>557</v>
      </c>
      <c r="B17" s="62"/>
    </row>
    <row r="18" spans="1:2" customFormat="1">
      <c r="A18" s="61" t="s">
        <v>158</v>
      </c>
      <c r="B18" s="64">
        <v>45107</v>
      </c>
    </row>
    <row r="19" spans="1:2" customFormat="1">
      <c r="A19" s="61" t="s">
        <v>159</v>
      </c>
      <c r="B19" s="64">
        <v>45110</v>
      </c>
    </row>
    <row r="20" spans="1:2" customFormat="1">
      <c r="A20" s="61" t="s">
        <v>160</v>
      </c>
      <c r="B20" s="62" t="s">
        <v>170</v>
      </c>
    </row>
    <row r="21" spans="1:2" customFormat="1">
      <c r="A21" s="61" t="s">
        <v>558</v>
      </c>
      <c r="B21" s="62" t="s">
        <v>83</v>
      </c>
    </row>
    <row r="22" spans="1:2" customFormat="1"/>
    <row r="23" spans="1:2" customFormat="1">
      <c r="A23" s="23" t="str">
        <f>HYPERLINK("#'Factor List'!A1", "Back to Factor List")</f>
        <v>Back to Factor List</v>
      </c>
      <c r="B23" s="23" t="str">
        <f>HYPERLINK("#'Assumptions'!A1", "Assumptions")</f>
        <v>Assumptions</v>
      </c>
    </row>
    <row r="24" spans="1:2" customFormat="1"/>
    <row r="26" spans="1:2" ht="12.95">
      <c r="A26" s="71" t="s">
        <v>575</v>
      </c>
      <c r="B26" s="82" t="s">
        <v>576</v>
      </c>
    </row>
    <row r="27" spans="1:2">
      <c r="A27" s="83" t="s">
        <v>365</v>
      </c>
      <c r="B27" s="84">
        <v>1.2</v>
      </c>
    </row>
  </sheetData>
  <sheetProtection algorithmName="SHA-512" hashValue="0JidiIrKVO2YszZn/6D2dwLx3qa3Wc1CAfgAVgyQHiuTktXC10t2IDtn8WGa/9ltEJTbk8+L0aTXqPkTQKpp7w==" saltValue="SbVWeB9JkgvMPGXQrx60yQ==" spinCount="100000" sheet="1" objects="1" scenarios="1"/>
  <conditionalFormatting sqref="A6:A21">
    <cfRule type="expression" dxfId="639" priority="5" stopIfTrue="1">
      <formula>MOD(ROW(),2)=0</formula>
    </cfRule>
    <cfRule type="expression" dxfId="638" priority="6" stopIfTrue="1">
      <formula>MOD(ROW(),2)&lt;&gt;0</formula>
    </cfRule>
  </conditionalFormatting>
  <conditionalFormatting sqref="B6:B21">
    <cfRule type="expression" dxfId="637" priority="7" stopIfTrue="1">
      <formula>MOD(ROW(),2)=0</formula>
    </cfRule>
    <cfRule type="expression" dxfId="636" priority="8" stopIfTrue="1">
      <formula>MOD(ROW(),2)&lt;&gt;0</formula>
    </cfRule>
  </conditionalFormatting>
  <conditionalFormatting sqref="A26:A27">
    <cfRule type="expression" dxfId="635" priority="1" stopIfTrue="1">
      <formula>MOD(ROW(),2)=0</formula>
    </cfRule>
    <cfRule type="expression" dxfId="634" priority="2" stopIfTrue="1">
      <formula>MOD(ROW(),2)&lt;&gt;0</formula>
    </cfRule>
  </conditionalFormatting>
  <conditionalFormatting sqref="B26:B27">
    <cfRule type="expression" dxfId="633" priority="3" stopIfTrue="1">
      <formula>MOD(ROW(),2)=0</formula>
    </cfRule>
    <cfRule type="expression" dxfId="632" priority="4" stopIfTrue="1">
      <formula>MOD(ROW(),2)&lt;&gt;0</formula>
    </cfRule>
  </conditionalFormatting>
  <pageMargins left="0.7" right="0.7" top="0.75" bottom="0.75" header="0.3" footer="0.3"/>
  <tableParts count="1">
    <tablePart r:id="rId1"/>
  </tablePart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EC2A1-C990-4ADE-B239-2204F6784199}">
  <sheetPr codeName="Sheet70"/>
  <dimension ref="A1:B36"/>
  <sheetViews>
    <sheetView showGridLines="0" workbookViewId="0">
      <selection activeCell="A6" sqref="A6"/>
    </sheetView>
  </sheetViews>
  <sheetFormatPr defaultColWidth="8.7109375" defaultRowHeight="12.6"/>
  <cols>
    <col min="1" max="1" width="33.5703125" style="67" customWidth="1"/>
    <col min="2" max="2" width="40.5703125" style="67" customWidth="1"/>
    <col min="3" max="16384" width="8.7109375" style="67"/>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ERF - x-416</v>
      </c>
    </row>
    <row r="4" spans="1:2" customFormat="1"/>
    <row r="5" spans="1:2" customFormat="1"/>
    <row r="6" spans="1:2" customFormat="1">
      <c r="A6" s="61" t="s">
        <v>552</v>
      </c>
      <c r="B6" s="62" t="s">
        <v>553</v>
      </c>
    </row>
    <row r="7" spans="1:2" customFormat="1">
      <c r="A7" s="61" t="s">
        <v>554</v>
      </c>
      <c r="B7" s="62" t="s">
        <v>162</v>
      </c>
    </row>
    <row r="8" spans="1:2" customFormat="1">
      <c r="A8" s="61" t="s">
        <v>149</v>
      </c>
      <c r="B8" s="62" t="s">
        <v>171</v>
      </c>
    </row>
    <row r="9" spans="1:2" customFormat="1">
      <c r="A9" s="61" t="s">
        <v>150</v>
      </c>
      <c r="B9" s="62" t="s">
        <v>316</v>
      </c>
    </row>
    <row r="10" spans="1:2" customFormat="1" ht="75">
      <c r="A10" s="61" t="s">
        <v>6</v>
      </c>
      <c r="B10" s="62" t="s">
        <v>366</v>
      </c>
    </row>
    <row r="11" spans="1:2" customFormat="1">
      <c r="A11" s="61" t="s">
        <v>151</v>
      </c>
      <c r="B11" s="62" t="s">
        <v>241</v>
      </c>
    </row>
    <row r="12" spans="1:2" customFormat="1" ht="37.5">
      <c r="A12" s="61" t="s">
        <v>152</v>
      </c>
      <c r="B12" s="62" t="s">
        <v>367</v>
      </c>
    </row>
    <row r="13" spans="1:2" customFormat="1">
      <c r="A13" s="61" t="s">
        <v>555</v>
      </c>
      <c r="B13" s="62">
        <v>1</v>
      </c>
    </row>
    <row r="14" spans="1:2" customFormat="1">
      <c r="A14" s="61" t="s">
        <v>154</v>
      </c>
      <c r="B14" s="62">
        <v>416</v>
      </c>
    </row>
    <row r="15" spans="1:2" customFormat="1">
      <c r="A15" s="61" t="s">
        <v>556</v>
      </c>
      <c r="B15" s="62" t="s">
        <v>368</v>
      </c>
    </row>
    <row r="16" spans="1:2" customFormat="1">
      <c r="A16" s="61" t="s">
        <v>156</v>
      </c>
      <c r="B16" s="62" t="s">
        <v>369</v>
      </c>
    </row>
    <row r="17" spans="1:2" customFormat="1">
      <c r="A17" s="63" t="s">
        <v>557</v>
      </c>
      <c r="B17" s="62"/>
    </row>
    <row r="18" spans="1:2" customFormat="1">
      <c r="A18" s="61" t="s">
        <v>158</v>
      </c>
      <c r="B18" s="64">
        <v>45107</v>
      </c>
    </row>
    <row r="19" spans="1:2" customFormat="1">
      <c r="A19" s="61" t="s">
        <v>159</v>
      </c>
      <c r="B19" s="64">
        <v>45110</v>
      </c>
    </row>
    <row r="20" spans="1:2" customFormat="1">
      <c r="A20" s="61" t="s">
        <v>160</v>
      </c>
      <c r="B20" s="62" t="s">
        <v>170</v>
      </c>
    </row>
    <row r="21" spans="1:2" customFormat="1">
      <c r="A21" s="61" t="s">
        <v>558</v>
      </c>
      <c r="B21" s="62" t="s">
        <v>83</v>
      </c>
    </row>
    <row r="22" spans="1:2" customFormat="1"/>
    <row r="23" spans="1:2" customFormat="1">
      <c r="A23" s="23" t="str">
        <f>HYPERLINK("#'Factor List'!A1", "Back to Factor List")</f>
        <v>Back to Factor List</v>
      </c>
      <c r="B23" s="23" t="str">
        <f>HYPERLINK("#'Assumptions'!A1", "Assumptions")</f>
        <v>Assumptions</v>
      </c>
    </row>
    <row r="24" spans="1:2" customFormat="1"/>
    <row r="26" spans="1:2" ht="26.1">
      <c r="A26" s="71" t="s">
        <v>367</v>
      </c>
      <c r="B26" s="82" t="s">
        <v>577</v>
      </c>
    </row>
    <row r="27" spans="1:2" ht="12.95">
      <c r="A27" s="71">
        <v>1</v>
      </c>
      <c r="B27" s="85">
        <v>1.02</v>
      </c>
    </row>
    <row r="28" spans="1:2" ht="12.95">
      <c r="A28" s="71">
        <v>2</v>
      </c>
      <c r="B28" s="85">
        <v>1.0449999999999999</v>
      </c>
    </row>
    <row r="29" spans="1:2" ht="12.95">
      <c r="A29" s="71">
        <v>3</v>
      </c>
      <c r="B29" s="85">
        <v>1.0649999999999999</v>
      </c>
    </row>
    <row r="30" spans="1:2" ht="12.95">
      <c r="A30" s="71">
        <v>4</v>
      </c>
      <c r="B30" s="85">
        <v>1.0900000000000001</v>
      </c>
    </row>
    <row r="31" spans="1:2" ht="12.95">
      <c r="A31" s="71">
        <v>5</v>
      </c>
      <c r="B31" s="85">
        <v>1.115</v>
      </c>
    </row>
    <row r="32" spans="1:2" ht="12.95">
      <c r="A32" s="71">
        <v>6</v>
      </c>
      <c r="B32" s="85">
        <v>1.1399999999999999</v>
      </c>
    </row>
    <row r="33" spans="1:2" ht="12.95">
      <c r="A33" s="71">
        <v>7</v>
      </c>
      <c r="B33" s="85">
        <v>1.165</v>
      </c>
    </row>
    <row r="34" spans="1:2" ht="12.95">
      <c r="A34" s="71">
        <v>8</v>
      </c>
      <c r="B34" s="85">
        <v>1.19</v>
      </c>
    </row>
    <row r="35" spans="1:2" ht="12.95">
      <c r="A35" s="71">
        <v>9</v>
      </c>
      <c r="B35" s="85">
        <v>1.2150000000000001</v>
      </c>
    </row>
    <row r="36" spans="1:2" ht="12.95">
      <c r="A36" s="71">
        <v>10</v>
      </c>
      <c r="B36" s="85">
        <v>1.2450000000000001</v>
      </c>
    </row>
  </sheetData>
  <sheetProtection algorithmName="SHA-512" hashValue="3qP8YmIl3J4QYLnkWvcvzGc3KcolLob08hgB78LxxRKZvPzaAREyLDgkQUGcNiUrtVEVQBr22dlN/UKS51bunw==" saltValue="ROIppwTOMfLTMFxJlb0eGQ==" spinCount="100000" sheet="1" objects="1" scenarios="1"/>
  <conditionalFormatting sqref="A6:A21">
    <cfRule type="expression" dxfId="627" priority="5" stopIfTrue="1">
      <formula>MOD(ROW(),2)=0</formula>
    </cfRule>
    <cfRule type="expression" dxfId="626" priority="6" stopIfTrue="1">
      <formula>MOD(ROW(),2)&lt;&gt;0</formula>
    </cfRule>
  </conditionalFormatting>
  <conditionalFormatting sqref="B6:B21">
    <cfRule type="expression" dxfId="625" priority="7" stopIfTrue="1">
      <formula>MOD(ROW(),2)=0</formula>
    </cfRule>
    <cfRule type="expression" dxfId="624" priority="8" stopIfTrue="1">
      <formula>MOD(ROW(),2)&lt;&gt;0</formula>
    </cfRule>
  </conditionalFormatting>
  <conditionalFormatting sqref="A26:A36">
    <cfRule type="expression" dxfId="623" priority="1" stopIfTrue="1">
      <formula>MOD(ROW(),2)=0</formula>
    </cfRule>
    <cfRule type="expression" dxfId="622" priority="2" stopIfTrue="1">
      <formula>MOD(ROW(),2)&lt;&gt;0</formula>
    </cfRule>
  </conditionalFormatting>
  <conditionalFormatting sqref="B26:B36">
    <cfRule type="expression" dxfId="621" priority="3" stopIfTrue="1">
      <formula>MOD(ROW(),2)=0</formula>
    </cfRule>
    <cfRule type="expression" dxfId="620" priority="4" stopIfTrue="1">
      <formula>MOD(ROW(),2)&lt;&gt;0</formula>
    </cfRule>
  </conditionalFormatting>
  <pageMargins left="0.7" right="0.7" top="0.75" bottom="0.75" header="0.3" footer="0.3"/>
  <tableParts count="1">
    <tablePart r:id="rId1"/>
  </tablePart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6876A-192B-46C6-97F6-E327A2FBE311}">
  <sheetPr codeName="Sheet71"/>
  <dimension ref="A1:B72"/>
  <sheetViews>
    <sheetView showGridLines="0" workbookViewId="0">
      <selection activeCell="A6" sqref="A6"/>
    </sheetView>
  </sheetViews>
  <sheetFormatPr defaultRowHeight="12.6"/>
  <cols>
    <col min="1" max="1" width="31.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Triv Comm - x-501</v>
      </c>
    </row>
    <row r="6" spans="1:2">
      <c r="A6" s="61" t="s">
        <v>552</v>
      </c>
      <c r="B6" s="62" t="s">
        <v>553</v>
      </c>
    </row>
    <row r="7" spans="1:2">
      <c r="A7" s="61" t="s">
        <v>554</v>
      </c>
      <c r="B7" s="62" t="s">
        <v>162</v>
      </c>
    </row>
    <row r="8" spans="1:2">
      <c r="A8" s="61" t="s">
        <v>149</v>
      </c>
      <c r="B8" s="62" t="s">
        <v>270</v>
      </c>
    </row>
    <row r="9" spans="1:2">
      <c r="A9" s="61" t="s">
        <v>150</v>
      </c>
      <c r="B9" s="62" t="s">
        <v>370</v>
      </c>
    </row>
    <row r="10" spans="1:2" ht="37.5">
      <c r="A10" s="61" t="s">
        <v>6</v>
      </c>
      <c r="B10" s="62" t="s">
        <v>371</v>
      </c>
    </row>
    <row r="11" spans="1:2">
      <c r="A11" s="61" t="s">
        <v>151</v>
      </c>
      <c r="B11" s="62" t="s">
        <v>241</v>
      </c>
    </row>
    <row r="12" spans="1:2">
      <c r="A12" s="61" t="s">
        <v>152</v>
      </c>
      <c r="B12" s="62" t="s">
        <v>167</v>
      </c>
    </row>
    <row r="13" spans="1:2">
      <c r="A13" s="61" t="s">
        <v>555</v>
      </c>
      <c r="B13" s="62">
        <v>0</v>
      </c>
    </row>
    <row r="14" spans="1:2">
      <c r="A14" s="61" t="s">
        <v>154</v>
      </c>
      <c r="B14" s="62">
        <v>501</v>
      </c>
    </row>
    <row r="15" spans="1:2">
      <c r="A15" s="61" t="s">
        <v>556</v>
      </c>
      <c r="B15" s="62" t="s">
        <v>372</v>
      </c>
    </row>
    <row r="16" spans="1:2">
      <c r="A16" s="61" t="s">
        <v>156</v>
      </c>
      <c r="B16" s="62" t="s">
        <v>373</v>
      </c>
    </row>
    <row r="17" spans="1:2">
      <c r="A17" s="63" t="s">
        <v>557</v>
      </c>
      <c r="B17" s="62"/>
    </row>
    <row r="18" spans="1:2">
      <c r="A18" s="61" t="s">
        <v>158</v>
      </c>
      <c r="B18" s="64">
        <v>45135</v>
      </c>
    </row>
    <row r="19" spans="1:2">
      <c r="A19" s="61" t="s">
        <v>159</v>
      </c>
      <c r="B19" s="64">
        <v>45135</v>
      </c>
    </row>
    <row r="20" spans="1:2">
      <c r="A20" s="61" t="s">
        <v>160</v>
      </c>
      <c r="B20" s="62" t="s">
        <v>170</v>
      </c>
    </row>
    <row r="21" spans="1:2">
      <c r="A21" s="61" t="s">
        <v>558</v>
      </c>
      <c r="B21" s="62" t="s">
        <v>83</v>
      </c>
    </row>
    <row r="23" spans="1:2">
      <c r="A23" s="23" t="str">
        <f>HYPERLINK("#'Factor List'!A1", "Back to Factor List")</f>
        <v>Back to Factor List</v>
      </c>
      <c r="B23" s="23" t="str">
        <f>HYPERLINK("#'Assumptions'!A1", "Assumptions")</f>
        <v>Assumptions</v>
      </c>
    </row>
    <row r="26" spans="1:2" ht="12.95">
      <c r="A26" s="46" t="s">
        <v>559</v>
      </c>
      <c r="B26" s="46" t="s">
        <v>578</v>
      </c>
    </row>
    <row r="27" spans="1:2">
      <c r="A27" s="42">
        <v>55</v>
      </c>
      <c r="B27" s="48">
        <v>25.8</v>
      </c>
    </row>
    <row r="28" spans="1:2">
      <c r="A28" s="42">
        <v>56</v>
      </c>
      <c r="B28" s="48">
        <v>25.2</v>
      </c>
    </row>
    <row r="29" spans="1:2">
      <c r="A29" s="42">
        <v>57</v>
      </c>
      <c r="B29" s="48">
        <v>24.6</v>
      </c>
    </row>
    <row r="30" spans="1:2">
      <c r="A30" s="42">
        <v>58</v>
      </c>
      <c r="B30" s="48">
        <v>24</v>
      </c>
    </row>
    <row r="31" spans="1:2">
      <c r="A31" s="42">
        <v>59</v>
      </c>
      <c r="B31" s="48">
        <v>23.4</v>
      </c>
    </row>
    <row r="32" spans="1:2">
      <c r="A32" s="42">
        <v>60</v>
      </c>
      <c r="B32" s="48">
        <v>22.8</v>
      </c>
    </row>
    <row r="33" spans="1:2">
      <c r="A33" s="42">
        <v>61</v>
      </c>
      <c r="B33" s="48">
        <v>22.2</v>
      </c>
    </row>
    <row r="34" spans="1:2">
      <c r="A34" s="42">
        <v>62</v>
      </c>
      <c r="B34" s="48">
        <v>21.6</v>
      </c>
    </row>
    <row r="35" spans="1:2">
      <c r="A35" s="42">
        <v>63</v>
      </c>
      <c r="B35" s="48">
        <v>20.9</v>
      </c>
    </row>
    <row r="36" spans="1:2">
      <c r="A36" s="42">
        <v>64</v>
      </c>
      <c r="B36" s="48">
        <v>20.3</v>
      </c>
    </row>
    <row r="37" spans="1:2">
      <c r="A37" s="42">
        <v>65</v>
      </c>
      <c r="B37" s="48">
        <v>19.7</v>
      </c>
    </row>
    <row r="38" spans="1:2">
      <c r="A38" s="42">
        <v>66</v>
      </c>
      <c r="B38" s="48">
        <v>19</v>
      </c>
    </row>
    <row r="39" spans="1:2">
      <c r="A39" s="42">
        <v>67</v>
      </c>
      <c r="B39" s="48">
        <v>18.399999999999999</v>
      </c>
    </row>
    <row r="40" spans="1:2">
      <c r="A40" s="42">
        <v>68</v>
      </c>
      <c r="B40" s="48">
        <v>17.7</v>
      </c>
    </row>
    <row r="41" spans="1:2">
      <c r="A41" s="42">
        <v>69</v>
      </c>
      <c r="B41" s="48">
        <v>17.100000000000001</v>
      </c>
    </row>
    <row r="42" spans="1:2">
      <c r="A42" s="42">
        <v>70</v>
      </c>
      <c r="B42" s="48">
        <v>16.399999999999999</v>
      </c>
    </row>
    <row r="43" spans="1:2">
      <c r="A43" s="42">
        <v>71</v>
      </c>
      <c r="B43" s="48">
        <v>15.8</v>
      </c>
    </row>
    <row r="44" spans="1:2">
      <c r="A44" s="42">
        <v>72</v>
      </c>
      <c r="B44" s="48">
        <v>15.1</v>
      </c>
    </row>
    <row r="45" spans="1:2">
      <c r="A45" s="42">
        <v>73</v>
      </c>
      <c r="B45" s="48">
        <v>14.5</v>
      </c>
    </row>
    <row r="46" spans="1:2">
      <c r="A46" s="42">
        <v>74</v>
      </c>
      <c r="B46" s="48">
        <v>13.8</v>
      </c>
    </row>
    <row r="47" spans="1:2">
      <c r="A47" s="42">
        <v>75</v>
      </c>
      <c r="B47" s="48">
        <v>13.1</v>
      </c>
    </row>
    <row r="48" spans="1:2">
      <c r="A48" s="42">
        <v>76</v>
      </c>
      <c r="B48" s="48">
        <v>12.5</v>
      </c>
    </row>
    <row r="49" spans="1:2">
      <c r="A49" s="42">
        <v>77</v>
      </c>
      <c r="B49" s="48">
        <v>11.9</v>
      </c>
    </row>
    <row r="50" spans="1:2">
      <c r="A50" s="42">
        <v>78</v>
      </c>
      <c r="B50" s="48">
        <v>11.3</v>
      </c>
    </row>
    <row r="51" spans="1:2">
      <c r="A51" s="42">
        <v>79</v>
      </c>
      <c r="B51" s="48">
        <v>10.7</v>
      </c>
    </row>
    <row r="52" spans="1:2">
      <c r="A52" s="42">
        <v>80</v>
      </c>
      <c r="B52" s="48">
        <v>10.1</v>
      </c>
    </row>
    <row r="53" spans="1:2">
      <c r="A53" s="42">
        <v>81</v>
      </c>
      <c r="B53" s="48">
        <v>9.5</v>
      </c>
    </row>
    <row r="54" spans="1:2">
      <c r="A54" s="42">
        <v>82</v>
      </c>
      <c r="B54" s="48">
        <v>9</v>
      </c>
    </row>
    <row r="55" spans="1:2">
      <c r="A55" s="42">
        <v>83</v>
      </c>
      <c r="B55" s="48">
        <v>8.5</v>
      </c>
    </row>
    <row r="56" spans="1:2">
      <c r="A56" s="42">
        <v>84</v>
      </c>
      <c r="B56" s="48">
        <v>8</v>
      </c>
    </row>
    <row r="57" spans="1:2">
      <c r="A57" s="42">
        <v>85</v>
      </c>
      <c r="B57" s="48">
        <v>7.6</v>
      </c>
    </row>
    <row r="58" spans="1:2">
      <c r="A58" s="42">
        <v>86</v>
      </c>
      <c r="B58" s="48">
        <v>7.2</v>
      </c>
    </row>
    <row r="59" spans="1:2">
      <c r="A59" s="42">
        <v>87</v>
      </c>
      <c r="B59" s="48">
        <v>6.8</v>
      </c>
    </row>
    <row r="60" spans="1:2">
      <c r="A60" s="42">
        <v>88</v>
      </c>
      <c r="B60" s="48">
        <v>6.5</v>
      </c>
    </row>
    <row r="61" spans="1:2">
      <c r="A61" s="42">
        <v>89</v>
      </c>
      <c r="B61" s="48">
        <v>6.3</v>
      </c>
    </row>
    <row r="62" spans="1:2">
      <c r="A62" s="42">
        <v>90</v>
      </c>
      <c r="B62" s="48">
        <v>6</v>
      </c>
    </row>
    <row r="63" spans="1:2">
      <c r="A63" s="42">
        <v>91</v>
      </c>
      <c r="B63" s="48">
        <v>5.8</v>
      </c>
    </row>
    <row r="64" spans="1:2">
      <c r="A64" s="42">
        <v>92</v>
      </c>
      <c r="B64" s="48">
        <v>5.6</v>
      </c>
    </row>
    <row r="65" spans="1:2">
      <c r="A65" s="42">
        <v>93</v>
      </c>
      <c r="B65" s="48">
        <v>5.5</v>
      </c>
    </row>
    <row r="66" spans="1:2">
      <c r="A66" s="42">
        <v>94</v>
      </c>
      <c r="B66" s="48">
        <v>5.3</v>
      </c>
    </row>
    <row r="67" spans="1:2">
      <c r="A67" s="42">
        <v>95</v>
      </c>
      <c r="B67" s="48">
        <v>5.3</v>
      </c>
    </row>
    <row r="68" spans="1:2">
      <c r="A68" s="42">
        <v>96</v>
      </c>
      <c r="B68" s="48">
        <v>5.2</v>
      </c>
    </row>
    <row r="69" spans="1:2">
      <c r="A69" s="42">
        <v>97</v>
      </c>
      <c r="B69" s="48">
        <v>5.0999999999999996</v>
      </c>
    </row>
    <row r="70" spans="1:2">
      <c r="A70" s="42">
        <v>98</v>
      </c>
      <c r="B70" s="48">
        <v>5.0999999999999996</v>
      </c>
    </row>
    <row r="71" spans="1:2">
      <c r="A71" s="42">
        <v>99</v>
      </c>
      <c r="B71" s="48">
        <v>5</v>
      </c>
    </row>
    <row r="72" spans="1:2">
      <c r="A72" s="42">
        <v>100</v>
      </c>
      <c r="B72" s="48">
        <v>5</v>
      </c>
    </row>
  </sheetData>
  <sheetProtection algorithmName="SHA-512" hashValue="p61eB+kUaOUCMRkoLskbt5HPxc22QDTh6BGUCxccQUwGjWLBU5se+p5Ou6lzZ4VNP8aPcxS9Ef/f73yucIpYpQ==" saltValue="tPK4CfrvPlRGtUbaLsR7PA==" spinCount="100000" sheet="1" objects="1" scenarios="1"/>
  <conditionalFormatting sqref="A6:A21">
    <cfRule type="expression" dxfId="615" priority="5" stopIfTrue="1">
      <formula>MOD(ROW(),2)=0</formula>
    </cfRule>
    <cfRule type="expression" dxfId="614" priority="6" stopIfTrue="1">
      <formula>MOD(ROW(),2)&lt;&gt;0</formula>
    </cfRule>
  </conditionalFormatting>
  <conditionalFormatting sqref="B6:B21">
    <cfRule type="expression" dxfId="613" priority="7" stopIfTrue="1">
      <formula>MOD(ROW(),2)=0</formula>
    </cfRule>
    <cfRule type="expression" dxfId="612" priority="8" stopIfTrue="1">
      <formula>MOD(ROW(),2)&lt;&gt;0</formula>
    </cfRule>
  </conditionalFormatting>
  <conditionalFormatting sqref="A26:A72">
    <cfRule type="expression" dxfId="611" priority="1" stopIfTrue="1">
      <formula>MOD(ROW(),2)=0</formula>
    </cfRule>
    <cfRule type="expression" dxfId="610" priority="2" stopIfTrue="1">
      <formula>MOD(ROW(),2)&lt;&gt;0</formula>
    </cfRule>
  </conditionalFormatting>
  <conditionalFormatting sqref="B26:B72">
    <cfRule type="expression" dxfId="609" priority="3" stopIfTrue="1">
      <formula>MOD(ROW(),2)=0</formula>
    </cfRule>
    <cfRule type="expression" dxfId="608" priority="4" stopIfTrue="1">
      <formula>MOD(ROW(),2)&lt;&gt;0</formula>
    </cfRule>
  </conditionalFormatting>
  <pageMargins left="0.7" right="0.7" top="0.75" bottom="0.75" header="0.3" footer="0.3"/>
  <tableParts count="1">
    <tablePart r:id="rId1"/>
  </tablePart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1F421-50E6-4A8C-A79B-957FD2DA2762}">
  <sheetPr codeName="Sheet72"/>
  <dimension ref="A1:B107"/>
  <sheetViews>
    <sheetView showGridLines="0" workbookViewId="0">
      <selection activeCell="A6" sqref="A6"/>
    </sheetView>
  </sheetViews>
  <sheetFormatPr defaultRowHeight="12.6"/>
  <cols>
    <col min="1" max="1" width="31.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Triv Comm - x-502</v>
      </c>
    </row>
    <row r="6" spans="1:2">
      <c r="A6" s="61" t="s">
        <v>552</v>
      </c>
      <c r="B6" s="62" t="s">
        <v>553</v>
      </c>
    </row>
    <row r="7" spans="1:2">
      <c r="A7" s="61" t="s">
        <v>554</v>
      </c>
      <c r="B7" s="62" t="s">
        <v>162</v>
      </c>
    </row>
    <row r="8" spans="1:2">
      <c r="A8" s="61" t="s">
        <v>149</v>
      </c>
      <c r="B8" s="62" t="s">
        <v>270</v>
      </c>
    </row>
    <row r="9" spans="1:2">
      <c r="A9" s="61" t="s">
        <v>150</v>
      </c>
      <c r="B9" s="62" t="s">
        <v>370</v>
      </c>
    </row>
    <row r="10" spans="1:2" ht="37.5">
      <c r="A10" s="61" t="s">
        <v>6</v>
      </c>
      <c r="B10" s="62" t="s">
        <v>374</v>
      </c>
    </row>
    <row r="11" spans="1:2">
      <c r="A11" s="61" t="s">
        <v>151</v>
      </c>
      <c r="B11" s="62" t="s">
        <v>241</v>
      </c>
    </row>
    <row r="12" spans="1:2">
      <c r="A12" s="61" t="s">
        <v>152</v>
      </c>
      <c r="B12" s="62" t="s">
        <v>167</v>
      </c>
    </row>
    <row r="13" spans="1:2">
      <c r="A13" s="61" t="s">
        <v>555</v>
      </c>
      <c r="B13" s="62">
        <v>0</v>
      </c>
    </row>
    <row r="14" spans="1:2">
      <c r="A14" s="61" t="s">
        <v>154</v>
      </c>
      <c r="B14" s="62">
        <v>502</v>
      </c>
    </row>
    <row r="15" spans="1:2">
      <c r="A15" s="61" t="s">
        <v>556</v>
      </c>
      <c r="B15" s="62" t="s">
        <v>375</v>
      </c>
    </row>
    <row r="16" spans="1:2">
      <c r="A16" s="61" t="s">
        <v>156</v>
      </c>
      <c r="B16" s="62" t="s">
        <v>376</v>
      </c>
    </row>
    <row r="17" spans="1:2">
      <c r="A17" s="63" t="s">
        <v>557</v>
      </c>
      <c r="B17" s="62"/>
    </row>
    <row r="18" spans="1:2">
      <c r="A18" s="61" t="s">
        <v>158</v>
      </c>
      <c r="B18" s="64">
        <v>45135</v>
      </c>
    </row>
    <row r="19" spans="1:2">
      <c r="A19" s="61" t="s">
        <v>159</v>
      </c>
      <c r="B19" s="64">
        <v>45135</v>
      </c>
    </row>
    <row r="20" spans="1:2">
      <c r="A20" s="61" t="s">
        <v>160</v>
      </c>
      <c r="B20" s="62" t="s">
        <v>170</v>
      </c>
    </row>
    <row r="21" spans="1:2">
      <c r="A21" s="61" t="s">
        <v>558</v>
      </c>
      <c r="B21" s="62" t="s">
        <v>83</v>
      </c>
    </row>
    <row r="23" spans="1:2">
      <c r="A23" s="23" t="str">
        <f>HYPERLINK("#'Factor List'!A1", "Back to Factor List")</f>
        <v>Back to Factor List</v>
      </c>
      <c r="B23" s="23" t="str">
        <f>HYPERLINK("#'Assumptions'!A1", "Assumptions")</f>
        <v>Assumptions</v>
      </c>
    </row>
    <row r="26" spans="1:2" ht="12.95">
      <c r="A26" s="46" t="s">
        <v>559</v>
      </c>
      <c r="B26" s="46" t="s">
        <v>578</v>
      </c>
    </row>
    <row r="27" spans="1:2">
      <c r="A27" s="42">
        <v>20</v>
      </c>
      <c r="B27" s="48">
        <v>40.299999999999997</v>
      </c>
    </row>
    <row r="28" spans="1:2">
      <c r="A28" s="42">
        <v>21</v>
      </c>
      <c r="B28" s="48">
        <v>39.9</v>
      </c>
    </row>
    <row r="29" spans="1:2">
      <c r="A29" s="42">
        <v>22</v>
      </c>
      <c r="B29" s="48">
        <v>39.6</v>
      </c>
    </row>
    <row r="30" spans="1:2">
      <c r="A30" s="42">
        <v>23</v>
      </c>
      <c r="B30" s="48">
        <v>39.200000000000003</v>
      </c>
    </row>
    <row r="31" spans="1:2">
      <c r="A31" s="42">
        <v>24</v>
      </c>
      <c r="B31" s="48">
        <v>38.9</v>
      </c>
    </row>
    <row r="32" spans="1:2">
      <c r="A32" s="42">
        <v>25</v>
      </c>
      <c r="B32" s="48">
        <v>38.5</v>
      </c>
    </row>
    <row r="33" spans="1:2">
      <c r="A33" s="42">
        <v>26</v>
      </c>
      <c r="B33" s="48">
        <v>38.1</v>
      </c>
    </row>
    <row r="34" spans="1:2">
      <c r="A34" s="42">
        <v>27</v>
      </c>
      <c r="B34" s="48">
        <v>37.700000000000003</v>
      </c>
    </row>
    <row r="35" spans="1:2">
      <c r="A35" s="42">
        <v>28</v>
      </c>
      <c r="B35" s="48">
        <v>37.299999999999997</v>
      </c>
    </row>
    <row r="36" spans="1:2">
      <c r="A36" s="42">
        <v>29</v>
      </c>
      <c r="B36" s="48">
        <v>37</v>
      </c>
    </row>
    <row r="37" spans="1:2">
      <c r="A37" s="42">
        <v>30</v>
      </c>
      <c r="B37" s="48">
        <v>36.6</v>
      </c>
    </row>
    <row r="38" spans="1:2">
      <c r="A38" s="42">
        <v>31</v>
      </c>
      <c r="B38" s="48">
        <v>36.200000000000003</v>
      </c>
    </row>
    <row r="39" spans="1:2">
      <c r="A39" s="42">
        <v>32</v>
      </c>
      <c r="B39" s="48">
        <v>35.700000000000003</v>
      </c>
    </row>
    <row r="40" spans="1:2">
      <c r="A40" s="42">
        <v>33</v>
      </c>
      <c r="B40" s="48">
        <v>35.299999999999997</v>
      </c>
    </row>
    <row r="41" spans="1:2">
      <c r="A41" s="42">
        <v>34</v>
      </c>
      <c r="B41" s="48">
        <v>34.9</v>
      </c>
    </row>
    <row r="42" spans="1:2">
      <c r="A42" s="42">
        <v>35</v>
      </c>
      <c r="B42" s="48">
        <v>34.5</v>
      </c>
    </row>
    <row r="43" spans="1:2">
      <c r="A43" s="42">
        <v>36</v>
      </c>
      <c r="B43" s="48">
        <v>34</v>
      </c>
    </row>
    <row r="44" spans="1:2">
      <c r="A44" s="42">
        <v>37</v>
      </c>
      <c r="B44" s="48">
        <v>33.6</v>
      </c>
    </row>
    <row r="45" spans="1:2">
      <c r="A45" s="42">
        <v>38</v>
      </c>
      <c r="B45" s="48">
        <v>33.1</v>
      </c>
    </row>
    <row r="46" spans="1:2">
      <c r="A46" s="42">
        <v>39</v>
      </c>
      <c r="B46" s="48">
        <v>32.700000000000003</v>
      </c>
    </row>
    <row r="47" spans="1:2">
      <c r="A47" s="42">
        <v>40</v>
      </c>
      <c r="B47" s="48">
        <v>32.200000000000003</v>
      </c>
    </row>
    <row r="48" spans="1:2">
      <c r="A48" s="42">
        <v>41</v>
      </c>
      <c r="B48" s="48">
        <v>31.7</v>
      </c>
    </row>
    <row r="49" spans="1:2">
      <c r="A49" s="42">
        <v>42</v>
      </c>
      <c r="B49" s="48">
        <v>31.2</v>
      </c>
    </row>
    <row r="50" spans="1:2">
      <c r="A50" s="42">
        <v>43</v>
      </c>
      <c r="B50" s="48">
        <v>30.8</v>
      </c>
    </row>
    <row r="51" spans="1:2">
      <c r="A51" s="42">
        <v>44</v>
      </c>
      <c r="B51" s="48">
        <v>30.3</v>
      </c>
    </row>
    <row r="52" spans="1:2">
      <c r="A52" s="42">
        <v>45</v>
      </c>
      <c r="B52" s="48">
        <v>29.8</v>
      </c>
    </row>
    <row r="53" spans="1:2">
      <c r="A53" s="42">
        <v>46</v>
      </c>
      <c r="B53" s="48">
        <v>29.2</v>
      </c>
    </row>
    <row r="54" spans="1:2">
      <c r="A54" s="42">
        <v>47</v>
      </c>
      <c r="B54" s="48">
        <v>28.7</v>
      </c>
    </row>
    <row r="55" spans="1:2">
      <c r="A55" s="42">
        <v>48</v>
      </c>
      <c r="B55" s="48">
        <v>28.2</v>
      </c>
    </row>
    <row r="56" spans="1:2">
      <c r="A56" s="42">
        <v>49</v>
      </c>
      <c r="B56" s="48">
        <v>27.7</v>
      </c>
    </row>
    <row r="57" spans="1:2">
      <c r="A57" s="42">
        <v>50</v>
      </c>
      <c r="B57" s="48">
        <v>27.1</v>
      </c>
    </row>
    <row r="58" spans="1:2">
      <c r="A58" s="42">
        <v>51</v>
      </c>
      <c r="B58" s="48">
        <v>26.6</v>
      </c>
    </row>
    <row r="59" spans="1:2">
      <c r="A59" s="42">
        <v>52</v>
      </c>
      <c r="B59" s="48">
        <v>26</v>
      </c>
    </row>
    <row r="60" spans="1:2">
      <c r="A60" s="42">
        <v>53</v>
      </c>
      <c r="B60" s="48">
        <v>25.5</v>
      </c>
    </row>
    <row r="61" spans="1:2">
      <c r="A61" s="42">
        <v>54</v>
      </c>
      <c r="B61" s="48">
        <v>24.9</v>
      </c>
    </row>
    <row r="62" spans="1:2">
      <c r="A62" s="42">
        <v>55</v>
      </c>
      <c r="B62" s="48">
        <v>24.3</v>
      </c>
    </row>
    <row r="63" spans="1:2">
      <c r="A63" s="42">
        <v>56</v>
      </c>
      <c r="B63" s="48">
        <v>23.7</v>
      </c>
    </row>
    <row r="64" spans="1:2">
      <c r="A64" s="42">
        <v>57</v>
      </c>
      <c r="B64" s="48">
        <v>23.1</v>
      </c>
    </row>
    <row r="65" spans="1:2">
      <c r="A65" s="42">
        <v>58</v>
      </c>
      <c r="B65" s="48">
        <v>22.5</v>
      </c>
    </row>
    <row r="66" spans="1:2">
      <c r="A66" s="42">
        <v>59</v>
      </c>
      <c r="B66" s="48">
        <v>21.9</v>
      </c>
    </row>
    <row r="67" spans="1:2">
      <c r="A67" s="42">
        <v>60</v>
      </c>
      <c r="B67" s="48">
        <v>21.3</v>
      </c>
    </row>
    <row r="68" spans="1:2">
      <c r="A68" s="42">
        <v>61</v>
      </c>
      <c r="B68" s="48">
        <v>20.7</v>
      </c>
    </row>
    <row r="69" spans="1:2">
      <c r="A69" s="42">
        <v>62</v>
      </c>
      <c r="B69" s="48">
        <v>20</v>
      </c>
    </row>
    <row r="70" spans="1:2">
      <c r="A70" s="42">
        <v>63</v>
      </c>
      <c r="B70" s="48">
        <v>19.399999999999999</v>
      </c>
    </row>
    <row r="71" spans="1:2">
      <c r="A71" s="42">
        <v>64</v>
      </c>
      <c r="B71" s="48">
        <v>18.8</v>
      </c>
    </row>
    <row r="72" spans="1:2">
      <c r="A72" s="42">
        <v>65</v>
      </c>
      <c r="B72" s="48">
        <v>18.100000000000001</v>
      </c>
    </row>
    <row r="73" spans="1:2">
      <c r="A73" s="42">
        <v>66</v>
      </c>
      <c r="B73" s="48">
        <v>17.5</v>
      </c>
    </row>
    <row r="74" spans="1:2">
      <c r="A74" s="42">
        <v>67</v>
      </c>
      <c r="B74" s="48">
        <v>16.8</v>
      </c>
    </row>
    <row r="75" spans="1:2">
      <c r="A75" s="42">
        <v>68</v>
      </c>
      <c r="B75" s="48">
        <v>16.2</v>
      </c>
    </row>
    <row r="76" spans="1:2">
      <c r="A76" s="42">
        <v>69</v>
      </c>
      <c r="B76" s="48">
        <v>15.6</v>
      </c>
    </row>
    <row r="77" spans="1:2">
      <c r="A77" s="42">
        <v>70</v>
      </c>
      <c r="B77" s="48">
        <v>14.9</v>
      </c>
    </row>
    <row r="78" spans="1:2">
      <c r="A78" s="42">
        <v>71</v>
      </c>
      <c r="B78" s="48">
        <v>14.3</v>
      </c>
    </row>
    <row r="79" spans="1:2">
      <c r="A79" s="42">
        <v>72</v>
      </c>
      <c r="B79" s="48">
        <v>13.6</v>
      </c>
    </row>
    <row r="80" spans="1:2">
      <c r="A80" s="42">
        <v>73</v>
      </c>
      <c r="B80" s="48">
        <v>13</v>
      </c>
    </row>
    <row r="81" spans="1:2">
      <c r="A81" s="42">
        <v>74</v>
      </c>
      <c r="B81" s="48">
        <v>12.3</v>
      </c>
    </row>
    <row r="82" spans="1:2">
      <c r="A82" s="42">
        <v>75</v>
      </c>
      <c r="B82" s="48">
        <v>11.7</v>
      </c>
    </row>
    <row r="83" spans="1:2">
      <c r="A83" s="42">
        <v>76</v>
      </c>
      <c r="B83" s="48">
        <v>11.1</v>
      </c>
    </row>
    <row r="84" spans="1:2">
      <c r="A84" s="42">
        <v>77</v>
      </c>
      <c r="B84" s="48">
        <v>10.4</v>
      </c>
    </row>
    <row r="85" spans="1:2">
      <c r="A85" s="42">
        <v>78</v>
      </c>
      <c r="B85" s="48">
        <v>9.8000000000000007</v>
      </c>
    </row>
    <row r="86" spans="1:2">
      <c r="A86" s="42">
        <v>79</v>
      </c>
      <c r="B86" s="48">
        <v>9.1999999999999993</v>
      </c>
    </row>
    <row r="87" spans="1:2">
      <c r="A87" s="42">
        <v>80</v>
      </c>
      <c r="B87" s="48">
        <v>8.6</v>
      </c>
    </row>
    <row r="88" spans="1:2">
      <c r="A88" s="42">
        <v>81</v>
      </c>
      <c r="B88" s="48">
        <v>8.1</v>
      </c>
    </row>
    <row r="89" spans="1:2">
      <c r="A89" s="42">
        <v>82</v>
      </c>
      <c r="B89" s="48">
        <v>7.5</v>
      </c>
    </row>
    <row r="90" spans="1:2">
      <c r="A90" s="42">
        <v>83</v>
      </c>
      <c r="B90" s="48">
        <v>7</v>
      </c>
    </row>
    <row r="91" spans="1:2">
      <c r="A91" s="42">
        <v>84</v>
      </c>
      <c r="B91" s="48">
        <v>6.5</v>
      </c>
    </row>
    <row r="92" spans="1:2">
      <c r="A92" s="42">
        <v>85</v>
      </c>
      <c r="B92" s="48">
        <v>6</v>
      </c>
    </row>
    <row r="93" spans="1:2">
      <c r="A93" s="42">
        <v>86</v>
      </c>
      <c r="B93" s="48">
        <v>5.6</v>
      </c>
    </row>
    <row r="94" spans="1:2">
      <c r="A94" s="42">
        <v>87</v>
      </c>
      <c r="B94" s="48">
        <v>5.2</v>
      </c>
    </row>
    <row r="95" spans="1:2">
      <c r="A95" s="42">
        <v>88</v>
      </c>
      <c r="B95" s="48">
        <v>4.7</v>
      </c>
    </row>
    <row r="96" spans="1:2">
      <c r="A96" s="42">
        <v>89</v>
      </c>
      <c r="B96" s="48">
        <v>4.4000000000000004</v>
      </c>
    </row>
    <row r="97" spans="1:2">
      <c r="A97" s="42">
        <v>90</v>
      </c>
      <c r="B97" s="48">
        <v>4</v>
      </c>
    </row>
    <row r="98" spans="1:2">
      <c r="A98" s="42">
        <v>91</v>
      </c>
      <c r="B98" s="48">
        <v>3.7</v>
      </c>
    </row>
    <row r="99" spans="1:2">
      <c r="A99" s="42">
        <v>92</v>
      </c>
      <c r="B99" s="48">
        <v>3.4</v>
      </c>
    </row>
    <row r="100" spans="1:2">
      <c r="A100" s="42">
        <v>93</v>
      </c>
      <c r="B100" s="48">
        <v>3.1</v>
      </c>
    </row>
    <row r="101" spans="1:2">
      <c r="A101" s="42">
        <v>94</v>
      </c>
      <c r="B101" s="48">
        <v>2.9</v>
      </c>
    </row>
    <row r="102" spans="1:2">
      <c r="A102" s="42">
        <v>95</v>
      </c>
      <c r="B102" s="48">
        <v>2.7</v>
      </c>
    </row>
    <row r="103" spans="1:2">
      <c r="A103" s="42">
        <v>96</v>
      </c>
      <c r="B103" s="48">
        <v>2.5</v>
      </c>
    </row>
    <row r="104" spans="1:2">
      <c r="A104" s="42">
        <v>97</v>
      </c>
      <c r="B104" s="48">
        <v>2.2999999999999998</v>
      </c>
    </row>
    <row r="105" spans="1:2">
      <c r="A105" s="42">
        <v>98</v>
      </c>
      <c r="B105" s="48">
        <v>2.2000000000000002</v>
      </c>
    </row>
    <row r="106" spans="1:2">
      <c r="A106" s="42">
        <v>99</v>
      </c>
      <c r="B106" s="48">
        <v>2.1</v>
      </c>
    </row>
    <row r="107" spans="1:2">
      <c r="A107" s="42">
        <v>100</v>
      </c>
      <c r="B107" s="48">
        <v>2</v>
      </c>
    </row>
  </sheetData>
  <sheetProtection algorithmName="SHA-512" hashValue="OacTMmFf6VeQXU/ROjMxhN0WqnJ61dkHpPWcdlJ3zZqCZrdGL24OJfbH7Wh5Q2qW5G1tQ3hCcP47oyR0RTmaYg==" saltValue="iykUxZwI8SKSdco47oYq/w==" spinCount="100000" sheet="1" objects="1" scenarios="1"/>
  <conditionalFormatting sqref="A6:A21">
    <cfRule type="expression" dxfId="603" priority="5" stopIfTrue="1">
      <formula>MOD(ROW(),2)=0</formula>
    </cfRule>
    <cfRule type="expression" dxfId="602" priority="6" stopIfTrue="1">
      <formula>MOD(ROW(),2)&lt;&gt;0</formula>
    </cfRule>
  </conditionalFormatting>
  <conditionalFormatting sqref="B6:B21">
    <cfRule type="expression" dxfId="601" priority="7" stopIfTrue="1">
      <formula>MOD(ROW(),2)=0</formula>
    </cfRule>
    <cfRule type="expression" dxfId="600" priority="8" stopIfTrue="1">
      <formula>MOD(ROW(),2)&lt;&gt;0</formula>
    </cfRule>
  </conditionalFormatting>
  <conditionalFormatting sqref="A26:A107">
    <cfRule type="expression" dxfId="599" priority="1" stopIfTrue="1">
      <formula>MOD(ROW(),2)=0</formula>
    </cfRule>
    <cfRule type="expression" dxfId="598" priority="2" stopIfTrue="1">
      <formula>MOD(ROW(),2)&lt;&gt;0</formula>
    </cfRule>
  </conditionalFormatting>
  <conditionalFormatting sqref="B26:B107">
    <cfRule type="expression" dxfId="597" priority="3" stopIfTrue="1">
      <formula>MOD(ROW(),2)=0</formula>
    </cfRule>
    <cfRule type="expression" dxfId="596" priority="4" stopIfTrue="1">
      <formula>MOD(ROW(),2)&lt;&gt;0</formula>
    </cfRule>
  </conditionalFormatting>
  <pageMargins left="0.7" right="0.7" top="0.75" bottom="0.75" header="0.3" footer="0.3"/>
  <tableParts count="1">
    <tablePart r:id="rId1"/>
  </tablePart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BC400-B106-4B8F-BE57-ACA5B57344D9}">
  <sheetPr codeName="Sheet73"/>
  <dimension ref="A1:B72"/>
  <sheetViews>
    <sheetView showGridLines="0" workbookViewId="0">
      <selection activeCell="A6" sqref="A6"/>
    </sheetView>
  </sheetViews>
  <sheetFormatPr defaultRowHeight="12.6"/>
  <cols>
    <col min="1" max="1" width="31.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Triv Comm - x-503</v>
      </c>
    </row>
    <row r="6" spans="1:2">
      <c r="A6" s="61" t="s">
        <v>552</v>
      </c>
      <c r="B6" s="62" t="s">
        <v>553</v>
      </c>
    </row>
    <row r="7" spans="1:2">
      <c r="A7" s="61" t="s">
        <v>554</v>
      </c>
      <c r="B7" s="62" t="s">
        <v>162</v>
      </c>
    </row>
    <row r="8" spans="1:2">
      <c r="A8" s="61" t="s">
        <v>149</v>
      </c>
      <c r="B8" s="62" t="s">
        <v>270</v>
      </c>
    </row>
    <row r="9" spans="1:2">
      <c r="A9" s="61" t="s">
        <v>150</v>
      </c>
      <c r="B9" s="62" t="s">
        <v>370</v>
      </c>
    </row>
    <row r="10" spans="1:2" ht="37.5">
      <c r="A10" s="61" t="s">
        <v>6</v>
      </c>
      <c r="B10" s="62" t="s">
        <v>377</v>
      </c>
    </row>
    <row r="11" spans="1:2">
      <c r="A11" s="61" t="s">
        <v>151</v>
      </c>
      <c r="B11" s="62" t="s">
        <v>241</v>
      </c>
    </row>
    <row r="12" spans="1:2">
      <c r="A12" s="61" t="s">
        <v>152</v>
      </c>
      <c r="B12" s="62" t="s">
        <v>167</v>
      </c>
    </row>
    <row r="13" spans="1:2">
      <c r="A13" s="61" t="s">
        <v>555</v>
      </c>
      <c r="B13" s="62">
        <v>0</v>
      </c>
    </row>
    <row r="14" spans="1:2">
      <c r="A14" s="61" t="s">
        <v>154</v>
      </c>
      <c r="B14" s="62">
        <v>503</v>
      </c>
    </row>
    <row r="15" spans="1:2">
      <c r="A15" s="61" t="s">
        <v>556</v>
      </c>
      <c r="B15" s="62" t="s">
        <v>378</v>
      </c>
    </row>
    <row r="16" spans="1:2">
      <c r="A16" s="61" t="s">
        <v>156</v>
      </c>
      <c r="B16" s="62" t="s">
        <v>379</v>
      </c>
    </row>
    <row r="17" spans="1:2">
      <c r="A17" s="63" t="s">
        <v>557</v>
      </c>
      <c r="B17" s="62"/>
    </row>
    <row r="18" spans="1:2">
      <c r="A18" s="61" t="s">
        <v>158</v>
      </c>
      <c r="B18" s="64">
        <v>45135</v>
      </c>
    </row>
    <row r="19" spans="1:2">
      <c r="A19" s="61" t="s">
        <v>159</v>
      </c>
      <c r="B19" s="64">
        <v>45135</v>
      </c>
    </row>
    <row r="20" spans="1:2">
      <c r="A20" s="61" t="s">
        <v>160</v>
      </c>
      <c r="B20" s="62" t="s">
        <v>170</v>
      </c>
    </row>
    <row r="21" spans="1:2">
      <c r="A21" s="61" t="s">
        <v>558</v>
      </c>
      <c r="B21" s="62" t="s">
        <v>83</v>
      </c>
    </row>
    <row r="23" spans="1:2">
      <c r="A23" s="23" t="str">
        <f>HYPERLINK("#'Factor List'!A1", "Back to Factor List")</f>
        <v>Back to Factor List</v>
      </c>
      <c r="B23" s="23" t="str">
        <f>HYPERLINK("#'Assumptions'!A1", "Assumptions")</f>
        <v>Assumptions</v>
      </c>
    </row>
    <row r="26" spans="1:2" ht="12.95">
      <c r="A26" s="46" t="s">
        <v>559</v>
      </c>
      <c r="B26" s="46" t="s">
        <v>578</v>
      </c>
    </row>
    <row r="27" spans="1:2">
      <c r="A27" s="42">
        <v>55</v>
      </c>
      <c r="B27" s="48">
        <v>24.3</v>
      </c>
    </row>
    <row r="28" spans="1:2">
      <c r="A28" s="42">
        <v>56</v>
      </c>
      <c r="B28" s="48">
        <v>23.8</v>
      </c>
    </row>
    <row r="29" spans="1:2">
      <c r="A29" s="42">
        <v>57</v>
      </c>
      <c r="B29" s="48">
        <v>23.2</v>
      </c>
    </row>
    <row r="30" spans="1:2">
      <c r="A30" s="42">
        <v>58</v>
      </c>
      <c r="B30" s="48">
        <v>22.6</v>
      </c>
    </row>
    <row r="31" spans="1:2">
      <c r="A31" s="42">
        <v>59</v>
      </c>
      <c r="B31" s="48">
        <v>22</v>
      </c>
    </row>
    <row r="32" spans="1:2">
      <c r="A32" s="42">
        <v>60</v>
      </c>
      <c r="B32" s="48">
        <v>21.3</v>
      </c>
    </row>
    <row r="33" spans="1:2">
      <c r="A33" s="42">
        <v>61</v>
      </c>
      <c r="B33" s="48">
        <v>20.7</v>
      </c>
    </row>
    <row r="34" spans="1:2">
      <c r="A34" s="42">
        <v>62</v>
      </c>
      <c r="B34" s="48">
        <v>20.100000000000001</v>
      </c>
    </row>
    <row r="35" spans="1:2">
      <c r="A35" s="42">
        <v>63</v>
      </c>
      <c r="B35" s="48">
        <v>19.5</v>
      </c>
    </row>
    <row r="36" spans="1:2">
      <c r="A36" s="42">
        <v>64</v>
      </c>
      <c r="B36" s="48">
        <v>18.899999999999999</v>
      </c>
    </row>
    <row r="37" spans="1:2">
      <c r="A37" s="42">
        <v>65</v>
      </c>
      <c r="B37" s="48">
        <v>18.2</v>
      </c>
    </row>
    <row r="38" spans="1:2">
      <c r="A38" s="42">
        <v>66</v>
      </c>
      <c r="B38" s="48">
        <v>17.600000000000001</v>
      </c>
    </row>
    <row r="39" spans="1:2">
      <c r="A39" s="42">
        <v>67</v>
      </c>
      <c r="B39" s="48">
        <v>16.899999999999999</v>
      </c>
    </row>
    <row r="40" spans="1:2">
      <c r="A40" s="42">
        <v>68</v>
      </c>
      <c r="B40" s="48">
        <v>16.3</v>
      </c>
    </row>
    <row r="41" spans="1:2">
      <c r="A41" s="42">
        <v>69</v>
      </c>
      <c r="B41" s="48">
        <v>15.7</v>
      </c>
    </row>
    <row r="42" spans="1:2">
      <c r="A42" s="42">
        <v>70</v>
      </c>
      <c r="B42" s="48">
        <v>15</v>
      </c>
    </row>
    <row r="43" spans="1:2">
      <c r="A43" s="42">
        <v>71</v>
      </c>
      <c r="B43" s="48">
        <v>14.4</v>
      </c>
    </row>
    <row r="44" spans="1:2">
      <c r="A44" s="42">
        <v>72</v>
      </c>
      <c r="B44" s="48">
        <v>13.8</v>
      </c>
    </row>
    <row r="45" spans="1:2">
      <c r="A45" s="42">
        <v>73</v>
      </c>
      <c r="B45" s="48">
        <v>13.2</v>
      </c>
    </row>
    <row r="46" spans="1:2">
      <c r="A46" s="42">
        <v>74</v>
      </c>
      <c r="B46" s="48">
        <v>12.5</v>
      </c>
    </row>
    <row r="47" spans="1:2">
      <c r="A47" s="42">
        <v>75</v>
      </c>
      <c r="B47" s="48">
        <v>11.9</v>
      </c>
    </row>
    <row r="48" spans="1:2">
      <c r="A48" s="42">
        <v>76</v>
      </c>
      <c r="B48" s="48">
        <v>11.4</v>
      </c>
    </row>
    <row r="49" spans="1:2">
      <c r="A49" s="42">
        <v>77</v>
      </c>
      <c r="B49" s="48">
        <v>10.8</v>
      </c>
    </row>
    <row r="50" spans="1:2">
      <c r="A50" s="42">
        <v>78</v>
      </c>
      <c r="B50" s="48">
        <v>10.199999999999999</v>
      </c>
    </row>
    <row r="51" spans="1:2">
      <c r="A51" s="42">
        <v>79</v>
      </c>
      <c r="B51" s="48">
        <v>9.6999999999999993</v>
      </c>
    </row>
    <row r="52" spans="1:2">
      <c r="A52" s="42">
        <v>80</v>
      </c>
      <c r="B52" s="48">
        <v>9.1999999999999993</v>
      </c>
    </row>
    <row r="53" spans="1:2">
      <c r="A53" s="42">
        <v>81</v>
      </c>
      <c r="B53" s="48">
        <v>8.6999999999999993</v>
      </c>
    </row>
    <row r="54" spans="1:2">
      <c r="A54" s="42">
        <v>82</v>
      </c>
      <c r="B54" s="48">
        <v>8.1999999999999993</v>
      </c>
    </row>
    <row r="55" spans="1:2">
      <c r="A55" s="42">
        <v>83</v>
      </c>
      <c r="B55" s="48">
        <v>7.8</v>
      </c>
    </row>
    <row r="56" spans="1:2">
      <c r="A56" s="42">
        <v>84</v>
      </c>
      <c r="B56" s="48">
        <v>7.4</v>
      </c>
    </row>
    <row r="57" spans="1:2">
      <c r="A57" s="42">
        <v>85</v>
      </c>
      <c r="B57" s="48">
        <v>7</v>
      </c>
    </row>
    <row r="58" spans="1:2">
      <c r="A58" s="42">
        <v>86</v>
      </c>
      <c r="B58" s="48">
        <v>6.7</v>
      </c>
    </row>
    <row r="59" spans="1:2">
      <c r="A59" s="42">
        <v>87</v>
      </c>
      <c r="B59" s="48">
        <v>6.4</v>
      </c>
    </row>
    <row r="60" spans="1:2">
      <c r="A60" s="42">
        <v>88</v>
      </c>
      <c r="B60" s="48">
        <v>6.1</v>
      </c>
    </row>
    <row r="61" spans="1:2">
      <c r="A61" s="42">
        <v>89</v>
      </c>
      <c r="B61" s="48">
        <v>5.9</v>
      </c>
    </row>
    <row r="62" spans="1:2">
      <c r="A62" s="42">
        <v>90</v>
      </c>
      <c r="B62" s="48">
        <v>5.7</v>
      </c>
    </row>
    <row r="63" spans="1:2">
      <c r="A63" s="42">
        <v>91</v>
      </c>
      <c r="B63" s="48">
        <v>5.5</v>
      </c>
    </row>
    <row r="64" spans="1:2">
      <c r="A64" s="42">
        <v>92</v>
      </c>
      <c r="B64" s="48">
        <v>5.4</v>
      </c>
    </row>
    <row r="65" spans="1:2">
      <c r="A65" s="42">
        <v>93</v>
      </c>
      <c r="B65" s="48">
        <v>5.3</v>
      </c>
    </row>
    <row r="66" spans="1:2">
      <c r="A66" s="42">
        <v>94</v>
      </c>
      <c r="B66" s="48">
        <v>5.2</v>
      </c>
    </row>
    <row r="67" spans="1:2">
      <c r="A67" s="42">
        <v>95</v>
      </c>
      <c r="B67" s="48">
        <v>5.0999999999999996</v>
      </c>
    </row>
    <row r="68" spans="1:2">
      <c r="A68" s="42">
        <v>96</v>
      </c>
      <c r="B68" s="48">
        <v>5</v>
      </c>
    </row>
    <row r="69" spans="1:2">
      <c r="A69" s="42">
        <v>97</v>
      </c>
      <c r="B69" s="48">
        <v>5</v>
      </c>
    </row>
    <row r="70" spans="1:2">
      <c r="A70" s="42">
        <v>98</v>
      </c>
      <c r="B70" s="48">
        <v>5</v>
      </c>
    </row>
    <row r="71" spans="1:2">
      <c r="A71" s="42">
        <v>99</v>
      </c>
      <c r="B71" s="48">
        <v>4.9000000000000004</v>
      </c>
    </row>
    <row r="72" spans="1:2">
      <c r="A72" s="42">
        <v>100</v>
      </c>
      <c r="B72" s="48">
        <v>4.9000000000000004</v>
      </c>
    </row>
  </sheetData>
  <sheetProtection algorithmName="SHA-512" hashValue="YQ5mpOoz7teeF2iFwDO8xLntKkzMl4xuOOqe7SanF+zEo9PwawkHnNNyQBFFDLtbM6yjieoccM7T3upGezrHnA==" saltValue="hf5pdgvsPwSIqOGi5M4b3Q==" spinCount="100000" sheet="1" objects="1" scenarios="1"/>
  <conditionalFormatting sqref="A6:A21">
    <cfRule type="expression" dxfId="591" priority="5" stopIfTrue="1">
      <formula>MOD(ROW(),2)=0</formula>
    </cfRule>
    <cfRule type="expression" dxfId="590" priority="6" stopIfTrue="1">
      <formula>MOD(ROW(),2)&lt;&gt;0</formula>
    </cfRule>
  </conditionalFormatting>
  <conditionalFormatting sqref="B6:B21">
    <cfRule type="expression" dxfId="589" priority="7" stopIfTrue="1">
      <formula>MOD(ROW(),2)=0</formula>
    </cfRule>
    <cfRule type="expression" dxfId="588" priority="8" stopIfTrue="1">
      <formula>MOD(ROW(),2)&lt;&gt;0</formula>
    </cfRule>
  </conditionalFormatting>
  <conditionalFormatting sqref="A26:A72">
    <cfRule type="expression" dxfId="587" priority="1" stopIfTrue="1">
      <formula>MOD(ROW(),2)=0</formula>
    </cfRule>
    <cfRule type="expression" dxfId="586" priority="2" stopIfTrue="1">
      <formula>MOD(ROW(),2)&lt;&gt;0</formula>
    </cfRule>
  </conditionalFormatting>
  <conditionalFormatting sqref="B26:B72">
    <cfRule type="expression" dxfId="585" priority="3" stopIfTrue="1">
      <formula>MOD(ROW(),2)=0</formula>
    </cfRule>
    <cfRule type="expression" dxfId="584" priority="4" stopIfTrue="1">
      <formula>MOD(ROW(),2)&lt;&gt;0</formula>
    </cfRule>
  </conditionalFormatting>
  <pageMargins left="0.7" right="0.7" top="0.75" bottom="0.75" header="0.3" footer="0.3"/>
  <tableParts count="1">
    <tablePart r:id="rId1"/>
  </tablePart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0D6C4-9CFD-4D14-9002-DE36BCCFB131}">
  <sheetPr codeName="Sheet74"/>
  <dimension ref="A1:B47"/>
  <sheetViews>
    <sheetView showGridLines="0" workbookViewId="0">
      <selection activeCell="A6" sqref="A6"/>
    </sheetView>
  </sheetViews>
  <sheetFormatPr defaultRowHeight="12.6"/>
  <cols>
    <col min="1" max="1" width="31.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Inverse Comm - x-504</v>
      </c>
    </row>
    <row r="6" spans="1:2">
      <c r="A6" s="61" t="s">
        <v>552</v>
      </c>
      <c r="B6" s="62" t="s">
        <v>553</v>
      </c>
    </row>
    <row r="7" spans="1:2">
      <c r="A7" s="61" t="s">
        <v>554</v>
      </c>
      <c r="B7" s="62" t="s">
        <v>162</v>
      </c>
    </row>
    <row r="8" spans="1:2">
      <c r="A8" s="61" t="s">
        <v>149</v>
      </c>
      <c r="B8" s="62" t="s">
        <v>171</v>
      </c>
    </row>
    <row r="9" spans="1:2">
      <c r="A9" s="61" t="s">
        <v>150</v>
      </c>
      <c r="B9" s="62" t="s">
        <v>380</v>
      </c>
    </row>
    <row r="10" spans="1:2" ht="24.95">
      <c r="A10" s="61" t="s">
        <v>6</v>
      </c>
      <c r="B10" s="62" t="s">
        <v>381</v>
      </c>
    </row>
    <row r="11" spans="1:2">
      <c r="A11" s="61" t="s">
        <v>151</v>
      </c>
      <c r="B11" s="62" t="s">
        <v>241</v>
      </c>
    </row>
    <row r="12" spans="1:2">
      <c r="A12" s="61" t="s">
        <v>152</v>
      </c>
      <c r="B12" s="62" t="s">
        <v>167</v>
      </c>
    </row>
    <row r="13" spans="1:2">
      <c r="A13" s="61" t="s">
        <v>555</v>
      </c>
      <c r="B13" s="62">
        <v>1</v>
      </c>
    </row>
    <row r="14" spans="1:2">
      <c r="A14" s="61" t="s">
        <v>154</v>
      </c>
      <c r="B14" s="62">
        <v>504</v>
      </c>
    </row>
    <row r="15" spans="1:2">
      <c r="A15" s="61" t="s">
        <v>556</v>
      </c>
      <c r="B15" s="62" t="s">
        <v>382</v>
      </c>
    </row>
    <row r="16" spans="1:2">
      <c r="A16" s="61" t="s">
        <v>156</v>
      </c>
      <c r="B16" s="62" t="s">
        <v>373</v>
      </c>
    </row>
    <row r="17" spans="1:2">
      <c r="A17" s="63" t="s">
        <v>557</v>
      </c>
      <c r="B17" s="62"/>
    </row>
    <row r="18" spans="1:2">
      <c r="A18" s="61" t="s">
        <v>158</v>
      </c>
      <c r="B18" s="64">
        <v>45135</v>
      </c>
    </row>
    <row r="19" spans="1:2">
      <c r="A19" s="61" t="s">
        <v>159</v>
      </c>
      <c r="B19" s="64">
        <v>45135</v>
      </c>
    </row>
    <row r="20" spans="1:2">
      <c r="A20" s="61" t="s">
        <v>160</v>
      </c>
      <c r="B20" s="62" t="s">
        <v>170</v>
      </c>
    </row>
    <row r="21" spans="1:2">
      <c r="A21" s="61" t="s">
        <v>558</v>
      </c>
      <c r="B21" s="62" t="s">
        <v>83</v>
      </c>
    </row>
    <row r="23" spans="1:2">
      <c r="A23" s="23" t="str">
        <f>HYPERLINK("#'Factor List'!A1", "Back to Factor List")</f>
        <v>Back to Factor List</v>
      </c>
      <c r="B23" s="23" t="str">
        <f>HYPERLINK("#'Assumptions'!A1", "Assumptions")</f>
        <v>Assumptions</v>
      </c>
    </row>
    <row r="26" spans="1:2" ht="12.95">
      <c r="A26" s="46" t="s">
        <v>559</v>
      </c>
      <c r="B26" s="46" t="s">
        <v>578</v>
      </c>
    </row>
    <row r="27" spans="1:2">
      <c r="A27" s="42">
        <v>75</v>
      </c>
      <c r="B27" s="48">
        <v>12.4</v>
      </c>
    </row>
    <row r="28" spans="1:2">
      <c r="A28" s="42">
        <v>76</v>
      </c>
      <c r="B28" s="48">
        <v>11.8</v>
      </c>
    </row>
    <row r="29" spans="1:2">
      <c r="A29" s="42">
        <v>77</v>
      </c>
      <c r="B29" s="48">
        <v>11.2</v>
      </c>
    </row>
    <row r="30" spans="1:2">
      <c r="A30" s="42">
        <v>78</v>
      </c>
      <c r="B30" s="48">
        <v>10.6</v>
      </c>
    </row>
    <row r="31" spans="1:2">
      <c r="A31" s="42">
        <v>79</v>
      </c>
      <c r="B31" s="48">
        <v>10.1</v>
      </c>
    </row>
    <row r="32" spans="1:2">
      <c r="A32" s="42">
        <v>80</v>
      </c>
      <c r="B32" s="48">
        <v>9.5</v>
      </c>
    </row>
    <row r="33" spans="1:2">
      <c r="A33" s="42">
        <v>81</v>
      </c>
      <c r="B33" s="48">
        <v>9</v>
      </c>
    </row>
    <row r="34" spans="1:2">
      <c r="A34" s="42">
        <v>82</v>
      </c>
      <c r="B34" s="48">
        <v>8.5</v>
      </c>
    </row>
    <row r="35" spans="1:2">
      <c r="A35" s="42">
        <v>83</v>
      </c>
      <c r="B35" s="48">
        <v>8</v>
      </c>
    </row>
    <row r="36" spans="1:2">
      <c r="A36" s="42">
        <v>84</v>
      </c>
      <c r="B36" s="48">
        <v>7.6</v>
      </c>
    </row>
    <row r="37" spans="1:2">
      <c r="A37" s="42">
        <v>85</v>
      </c>
      <c r="B37" s="48">
        <v>7.2</v>
      </c>
    </row>
    <row r="38" spans="1:2">
      <c r="A38" s="42">
        <v>86</v>
      </c>
      <c r="B38" s="48">
        <v>6.9</v>
      </c>
    </row>
    <row r="39" spans="1:2">
      <c r="A39" s="42">
        <v>87</v>
      </c>
      <c r="B39" s="48">
        <v>6.5</v>
      </c>
    </row>
    <row r="40" spans="1:2">
      <c r="A40" s="42">
        <v>88</v>
      </c>
      <c r="B40" s="48">
        <v>6.2</v>
      </c>
    </row>
    <row r="41" spans="1:2">
      <c r="A41" s="42">
        <v>89</v>
      </c>
      <c r="B41" s="48">
        <v>6</v>
      </c>
    </row>
    <row r="42" spans="1:2">
      <c r="A42" s="42">
        <v>90</v>
      </c>
      <c r="B42" s="48">
        <v>5.8</v>
      </c>
    </row>
    <row r="43" spans="1:2">
      <c r="A43" s="42">
        <v>91</v>
      </c>
      <c r="B43" s="48">
        <v>5.6</v>
      </c>
    </row>
    <row r="44" spans="1:2">
      <c r="A44" s="42">
        <v>92</v>
      </c>
      <c r="B44" s="48">
        <v>5.4</v>
      </c>
    </row>
    <row r="45" spans="1:2">
      <c r="A45" s="42">
        <v>93</v>
      </c>
      <c r="B45" s="48">
        <v>5.3</v>
      </c>
    </row>
    <row r="46" spans="1:2">
      <c r="A46" s="42">
        <v>94</v>
      </c>
      <c r="B46" s="48">
        <v>5.2</v>
      </c>
    </row>
    <row r="47" spans="1:2">
      <c r="A47" s="42">
        <v>95</v>
      </c>
      <c r="B47" s="48">
        <v>5.0999999999999996</v>
      </c>
    </row>
  </sheetData>
  <sheetProtection algorithmName="SHA-512" hashValue="FOVSEZ1VWGsE39m0gJ/wCCUljrPwEsH4mGIIPj4fSLf5RB3bTiLQq/p6SQKiwmafmRLI9Q7JjVITcMn3HzJRaw==" saltValue="wX/r28Zih301M4VP40ZRXg==" spinCount="100000" sheet="1" objects="1" scenarios="1"/>
  <conditionalFormatting sqref="A6:A21">
    <cfRule type="expression" dxfId="579" priority="5" stopIfTrue="1">
      <formula>MOD(ROW(),2)=0</formula>
    </cfRule>
    <cfRule type="expression" dxfId="578" priority="6" stopIfTrue="1">
      <formula>MOD(ROW(),2)&lt;&gt;0</formula>
    </cfRule>
  </conditionalFormatting>
  <conditionalFormatting sqref="B6:B21">
    <cfRule type="expression" dxfId="577" priority="7" stopIfTrue="1">
      <formula>MOD(ROW(),2)=0</formula>
    </cfRule>
    <cfRule type="expression" dxfId="576" priority="8" stopIfTrue="1">
      <formula>MOD(ROW(),2)&lt;&gt;0</formula>
    </cfRule>
  </conditionalFormatting>
  <conditionalFormatting sqref="A26:A47">
    <cfRule type="expression" dxfId="575" priority="1" stopIfTrue="1">
      <formula>MOD(ROW(),2)=0</formula>
    </cfRule>
    <cfRule type="expression" dxfId="574" priority="2" stopIfTrue="1">
      <formula>MOD(ROW(),2)&lt;&gt;0</formula>
    </cfRule>
  </conditionalFormatting>
  <conditionalFormatting sqref="B26:B47">
    <cfRule type="expression" dxfId="573" priority="3" stopIfTrue="1">
      <formula>MOD(ROW(),2)=0</formula>
    </cfRule>
    <cfRule type="expression" dxfId="572" priority="4" stopIfTrue="1">
      <formula>MOD(ROW(),2)&lt;&gt;0</formula>
    </cfRule>
  </conditionalFormatting>
  <pageMargins left="0.7" right="0.7" top="0.75" bottom="0.75" header="0.3" footer="0.3"/>
  <tableParts count="1">
    <tablePart r:id="rId1"/>
  </tablePart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03D41-AE02-4698-8B9F-12FCD995E8DC}">
  <sheetPr codeName="Sheet75"/>
  <dimension ref="A1:B46"/>
  <sheetViews>
    <sheetView showGridLines="0" workbookViewId="0">
      <selection activeCell="A6" sqref="A6"/>
    </sheetView>
  </sheetViews>
  <sheetFormatPr defaultRowHeight="12.6"/>
  <cols>
    <col min="1" max="1" width="31.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Inverse Comm - x-505</v>
      </c>
    </row>
    <row r="6" spans="1:2">
      <c r="A6" s="61" t="s">
        <v>552</v>
      </c>
      <c r="B6" s="62" t="s">
        <v>553</v>
      </c>
    </row>
    <row r="7" spans="1:2">
      <c r="A7" s="61" t="s">
        <v>554</v>
      </c>
      <c r="B7" s="62" t="s">
        <v>162</v>
      </c>
    </row>
    <row r="8" spans="1:2">
      <c r="A8" s="61" t="s">
        <v>149</v>
      </c>
      <c r="B8" s="62" t="s">
        <v>163</v>
      </c>
    </row>
    <row r="9" spans="1:2">
      <c r="A9" s="61" t="s">
        <v>150</v>
      </c>
      <c r="B9" s="62" t="s">
        <v>380</v>
      </c>
    </row>
    <row r="10" spans="1:2" ht="37.5">
      <c r="A10" s="61" t="s">
        <v>6</v>
      </c>
      <c r="B10" s="62" t="s">
        <v>383</v>
      </c>
    </row>
    <row r="11" spans="1:2">
      <c r="A11" s="61" t="s">
        <v>151</v>
      </c>
      <c r="B11" s="62" t="s">
        <v>241</v>
      </c>
    </row>
    <row r="12" spans="1:2">
      <c r="A12" s="61" t="s">
        <v>152</v>
      </c>
      <c r="B12" s="62" t="s">
        <v>167</v>
      </c>
    </row>
    <row r="13" spans="1:2">
      <c r="A13" s="61" t="s">
        <v>555</v>
      </c>
      <c r="B13" s="62">
        <v>0</v>
      </c>
    </row>
    <row r="14" spans="1:2">
      <c r="A14" s="61" t="s">
        <v>154</v>
      </c>
      <c r="B14" s="62">
        <v>505</v>
      </c>
    </row>
    <row r="15" spans="1:2">
      <c r="A15" s="61" t="s">
        <v>556</v>
      </c>
      <c r="B15" s="62" t="s">
        <v>384</v>
      </c>
    </row>
    <row r="16" spans="1:2">
      <c r="A16" s="61" t="s">
        <v>156</v>
      </c>
      <c r="B16" s="62" t="s">
        <v>376</v>
      </c>
    </row>
    <row r="17" spans="1:2">
      <c r="A17" s="63" t="s">
        <v>557</v>
      </c>
      <c r="B17" s="62"/>
    </row>
    <row r="18" spans="1:2">
      <c r="A18" s="61" t="s">
        <v>158</v>
      </c>
      <c r="B18" s="64">
        <v>45135</v>
      </c>
    </row>
    <row r="19" spans="1:2">
      <c r="A19" s="61" t="s">
        <v>159</v>
      </c>
      <c r="B19" s="64">
        <v>45135</v>
      </c>
    </row>
    <row r="20" spans="1:2">
      <c r="A20" s="61" t="s">
        <v>160</v>
      </c>
      <c r="B20" s="62" t="s">
        <v>170</v>
      </c>
    </row>
    <row r="21" spans="1:2">
      <c r="A21" s="61" t="s">
        <v>558</v>
      </c>
      <c r="B21" s="62" t="s">
        <v>83</v>
      </c>
    </row>
    <row r="23" spans="1:2">
      <c r="A23" s="23" t="str">
        <f>HYPERLINK("#'Factor List'!A1", "Back to Factor List")</f>
        <v>Back to Factor List</v>
      </c>
      <c r="B23" s="23" t="str">
        <f>HYPERLINK("#'Assumptions'!A1", "Assumptions")</f>
        <v>Assumptions</v>
      </c>
    </row>
    <row r="26" spans="1:2" ht="12.95">
      <c r="A26" s="46" t="s">
        <v>559</v>
      </c>
      <c r="B26" s="46" t="s">
        <v>578</v>
      </c>
    </row>
    <row r="27" spans="1:2">
      <c r="A27" s="42">
        <v>55</v>
      </c>
      <c r="B27" s="48">
        <v>24.9</v>
      </c>
    </row>
    <row r="28" spans="1:2">
      <c r="A28" s="42">
        <v>56</v>
      </c>
      <c r="B28" s="48">
        <v>24.3</v>
      </c>
    </row>
    <row r="29" spans="1:2">
      <c r="A29" s="42">
        <v>57</v>
      </c>
      <c r="B29" s="48">
        <v>23.7</v>
      </c>
    </row>
    <row r="30" spans="1:2">
      <c r="A30" s="42">
        <v>58</v>
      </c>
      <c r="B30" s="48">
        <v>23.1</v>
      </c>
    </row>
    <row r="31" spans="1:2">
      <c r="A31" s="42">
        <v>59</v>
      </c>
      <c r="B31" s="48">
        <v>22.5</v>
      </c>
    </row>
    <row r="32" spans="1:2">
      <c r="A32" s="42">
        <v>60</v>
      </c>
      <c r="B32" s="48">
        <v>21.9</v>
      </c>
    </row>
    <row r="33" spans="1:2">
      <c r="A33" s="42">
        <v>61</v>
      </c>
      <c r="B33" s="48">
        <v>21.3</v>
      </c>
    </row>
    <row r="34" spans="1:2">
      <c r="A34" s="42">
        <v>62</v>
      </c>
      <c r="B34" s="48">
        <v>20.7</v>
      </c>
    </row>
    <row r="35" spans="1:2">
      <c r="A35" s="42">
        <v>63</v>
      </c>
      <c r="B35" s="48">
        <v>20.100000000000001</v>
      </c>
    </row>
    <row r="36" spans="1:2">
      <c r="A36" s="42">
        <v>64</v>
      </c>
      <c r="B36" s="48">
        <v>19.399999999999999</v>
      </c>
    </row>
    <row r="37" spans="1:2">
      <c r="A37" s="42">
        <v>65</v>
      </c>
      <c r="B37" s="48">
        <v>18.8</v>
      </c>
    </row>
    <row r="38" spans="1:2">
      <c r="A38" s="42">
        <v>66</v>
      </c>
      <c r="B38" s="48">
        <v>18.2</v>
      </c>
    </row>
    <row r="39" spans="1:2">
      <c r="A39" s="42">
        <v>67</v>
      </c>
      <c r="B39" s="48">
        <v>17.5</v>
      </c>
    </row>
    <row r="40" spans="1:2">
      <c r="A40" s="42">
        <v>68</v>
      </c>
      <c r="B40" s="48">
        <v>16.899999999999999</v>
      </c>
    </row>
    <row r="41" spans="1:2">
      <c r="A41" s="42">
        <v>69</v>
      </c>
      <c r="B41" s="48">
        <v>16.2</v>
      </c>
    </row>
    <row r="42" spans="1:2">
      <c r="A42" s="42">
        <v>70</v>
      </c>
      <c r="B42" s="48">
        <v>15.6</v>
      </c>
    </row>
    <row r="43" spans="1:2">
      <c r="A43" s="42">
        <v>71</v>
      </c>
      <c r="B43" s="48">
        <v>14.9</v>
      </c>
    </row>
    <row r="44" spans="1:2">
      <c r="A44" s="42">
        <v>72</v>
      </c>
      <c r="B44" s="48">
        <v>14.3</v>
      </c>
    </row>
    <row r="45" spans="1:2">
      <c r="A45" s="42">
        <v>73</v>
      </c>
      <c r="B45" s="48">
        <v>13.7</v>
      </c>
    </row>
    <row r="46" spans="1:2">
      <c r="A46" s="42">
        <v>74</v>
      </c>
      <c r="B46" s="48">
        <v>13</v>
      </c>
    </row>
  </sheetData>
  <sheetProtection algorithmName="SHA-512" hashValue="c8z/lBfm2ts/U0wxBZZYRirhnj7/xSQGxtNFqlorj34NyYS5HQWRryB8SE5rwGpwmTCvhHAL+9dWIRuQvavGyA==" saltValue="RlK8qXtrigRSJpUzk2rmng==" spinCount="100000" sheet="1" objects="1" scenarios="1"/>
  <conditionalFormatting sqref="A6:A21">
    <cfRule type="expression" dxfId="567" priority="5" stopIfTrue="1">
      <formula>MOD(ROW(),2)=0</formula>
    </cfRule>
    <cfRule type="expression" dxfId="566" priority="6" stopIfTrue="1">
      <formula>MOD(ROW(),2)&lt;&gt;0</formula>
    </cfRule>
  </conditionalFormatting>
  <conditionalFormatting sqref="B6:B21">
    <cfRule type="expression" dxfId="565" priority="7" stopIfTrue="1">
      <formula>MOD(ROW(),2)=0</formula>
    </cfRule>
    <cfRule type="expression" dxfId="564" priority="8" stopIfTrue="1">
      <formula>MOD(ROW(),2)&lt;&gt;0</formula>
    </cfRule>
  </conditionalFormatting>
  <conditionalFormatting sqref="A26:A46">
    <cfRule type="expression" dxfId="563" priority="1" stopIfTrue="1">
      <formula>MOD(ROW(),2)=0</formula>
    </cfRule>
    <cfRule type="expression" dxfId="562" priority="2" stopIfTrue="1">
      <formula>MOD(ROW(),2)&lt;&gt;0</formula>
    </cfRule>
  </conditionalFormatting>
  <conditionalFormatting sqref="B26:B46">
    <cfRule type="expression" dxfId="561" priority="3" stopIfTrue="1">
      <formula>MOD(ROW(),2)=0</formula>
    </cfRule>
    <cfRule type="expression" dxfId="560" priority="4" stopIfTrue="1">
      <formula>MOD(ROW(),2)&lt;&gt;0</formula>
    </cfRule>
  </conditionalFormatting>
  <pageMargins left="0.7" right="0.7" top="0.75" bottom="0.75" header="0.3" footer="0.3"/>
  <tableParts count="1">
    <tablePart r:id="rId1"/>
  </tablePart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7CEF5-E3A3-4223-BC75-0F2964874AD3}">
  <sheetPr codeName="Sheet76"/>
  <dimension ref="A1:C81"/>
  <sheetViews>
    <sheetView showGridLines="0" workbookViewId="0">
      <selection activeCell="A6" sqref="A6"/>
    </sheetView>
  </sheetViews>
  <sheetFormatPr defaultRowHeight="12.6"/>
  <cols>
    <col min="1" max="1" width="31.5703125" customWidth="1"/>
    <col min="2" max="3" width="22.5703125" customWidth="1"/>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Scheme pays AA - x-601</v>
      </c>
    </row>
    <row r="6" spans="1:3">
      <c r="A6" s="61" t="s">
        <v>552</v>
      </c>
      <c r="B6" s="62" t="s">
        <v>553</v>
      </c>
      <c r="C6" s="62"/>
    </row>
    <row r="7" spans="1:3">
      <c r="A7" s="61" t="s">
        <v>554</v>
      </c>
      <c r="B7" s="62" t="s">
        <v>162</v>
      </c>
      <c r="C7" s="62"/>
    </row>
    <row r="8" spans="1:3">
      <c r="A8" s="61" t="s">
        <v>149</v>
      </c>
      <c r="B8" s="62" t="s">
        <v>171</v>
      </c>
      <c r="C8" s="62"/>
    </row>
    <row r="9" spans="1:3">
      <c r="A9" s="61" t="s">
        <v>150</v>
      </c>
      <c r="B9" s="62" t="s">
        <v>385</v>
      </c>
      <c r="C9" s="62"/>
    </row>
    <row r="10" spans="1:3" ht="24.95">
      <c r="A10" s="61" t="s">
        <v>6</v>
      </c>
      <c r="B10" s="62" t="s">
        <v>386</v>
      </c>
      <c r="C10" s="62"/>
    </row>
    <row r="11" spans="1:3">
      <c r="A11" s="61" t="s">
        <v>151</v>
      </c>
      <c r="B11" s="62" t="s">
        <v>241</v>
      </c>
      <c r="C11" s="62"/>
    </row>
    <row r="12" spans="1:3">
      <c r="A12" s="61" t="s">
        <v>152</v>
      </c>
      <c r="B12" s="62" t="s">
        <v>175</v>
      </c>
      <c r="C12" s="62"/>
    </row>
    <row r="13" spans="1:3">
      <c r="A13" s="61" t="s">
        <v>555</v>
      </c>
      <c r="B13" s="62">
        <v>1</v>
      </c>
      <c r="C13" s="62"/>
    </row>
    <row r="14" spans="1:3">
      <c r="A14" s="61" t="s">
        <v>154</v>
      </c>
      <c r="B14" s="62">
        <v>601</v>
      </c>
      <c r="C14" s="62"/>
    </row>
    <row r="15" spans="1:3">
      <c r="A15" s="61" t="s">
        <v>556</v>
      </c>
      <c r="B15" s="62" t="s">
        <v>387</v>
      </c>
      <c r="C15" s="62"/>
    </row>
    <row r="16" spans="1:3">
      <c r="A16" s="61" t="s">
        <v>156</v>
      </c>
      <c r="B16" s="62" t="s">
        <v>388</v>
      </c>
      <c r="C16" s="62"/>
    </row>
    <row r="17" spans="1:3">
      <c r="A17" s="63" t="s">
        <v>557</v>
      </c>
      <c r="B17" s="62"/>
      <c r="C17" s="62"/>
    </row>
    <row r="18" spans="1:3">
      <c r="A18" s="61" t="s">
        <v>158</v>
      </c>
      <c r="B18" s="64">
        <v>45135</v>
      </c>
      <c r="C18" s="64"/>
    </row>
    <row r="19" spans="1:3">
      <c r="A19" s="61" t="s">
        <v>159</v>
      </c>
      <c r="B19" s="64">
        <v>45135</v>
      </c>
      <c r="C19" s="64"/>
    </row>
    <row r="20" spans="1:3">
      <c r="A20" s="61" t="s">
        <v>160</v>
      </c>
      <c r="B20" s="62" t="s">
        <v>170</v>
      </c>
      <c r="C20" s="62"/>
    </row>
    <row r="21" spans="1:3">
      <c r="A21" s="61" t="s">
        <v>558</v>
      </c>
      <c r="B21" s="62" t="s">
        <v>83</v>
      </c>
      <c r="C21" s="62"/>
    </row>
    <row r="23" spans="1:3">
      <c r="A23" s="23" t="str">
        <f>HYPERLINK("#'Factor List'!A1", "Back to Factor List")</f>
        <v>Back to Factor List</v>
      </c>
      <c r="B23" s="23" t="str">
        <f>HYPERLINK("#'Assumptions'!A1", "Assumptions")</f>
        <v>Assumptions</v>
      </c>
    </row>
    <row r="26" spans="1:3" ht="39">
      <c r="A26" s="46" t="s">
        <v>559</v>
      </c>
      <c r="B26" s="46" t="s">
        <v>579</v>
      </c>
      <c r="C26" s="46" t="s">
        <v>580</v>
      </c>
    </row>
    <row r="27" spans="1:3">
      <c r="A27" s="42">
        <v>20</v>
      </c>
      <c r="B27" s="47">
        <v>12.08</v>
      </c>
      <c r="C27" s="47">
        <v>0.51</v>
      </c>
    </row>
    <row r="28" spans="1:3">
      <c r="A28" s="42">
        <v>21</v>
      </c>
      <c r="B28" s="47">
        <v>12.26</v>
      </c>
      <c r="C28" s="47">
        <v>0.52</v>
      </c>
    </row>
    <row r="29" spans="1:3">
      <c r="A29" s="42">
        <v>22</v>
      </c>
      <c r="B29" s="47">
        <v>12.45</v>
      </c>
      <c r="C29" s="47">
        <v>0.53</v>
      </c>
    </row>
    <row r="30" spans="1:3">
      <c r="A30" s="42">
        <v>23</v>
      </c>
      <c r="B30" s="47">
        <v>12.64</v>
      </c>
      <c r="C30" s="47">
        <v>0.54</v>
      </c>
    </row>
    <row r="31" spans="1:3">
      <c r="A31" s="42">
        <v>24</v>
      </c>
      <c r="B31" s="47">
        <v>12.82</v>
      </c>
      <c r="C31" s="47">
        <v>0.55000000000000004</v>
      </c>
    </row>
    <row r="32" spans="1:3">
      <c r="A32" s="42">
        <v>25</v>
      </c>
      <c r="B32" s="47">
        <v>13.02</v>
      </c>
      <c r="C32" s="47">
        <v>0.56000000000000005</v>
      </c>
    </row>
    <row r="33" spans="1:3">
      <c r="A33" s="42">
        <v>26</v>
      </c>
      <c r="B33" s="47">
        <v>13.21</v>
      </c>
      <c r="C33" s="47">
        <v>0.56999999999999995</v>
      </c>
    </row>
    <row r="34" spans="1:3">
      <c r="A34" s="42">
        <v>27</v>
      </c>
      <c r="B34" s="47">
        <v>13.41</v>
      </c>
      <c r="C34" s="47">
        <v>0.57999999999999996</v>
      </c>
    </row>
    <row r="35" spans="1:3">
      <c r="A35" s="42">
        <v>28</v>
      </c>
      <c r="B35" s="47">
        <v>13.61</v>
      </c>
      <c r="C35" s="47">
        <v>0.59</v>
      </c>
    </row>
    <row r="36" spans="1:3">
      <c r="A36" s="42">
        <v>29</v>
      </c>
      <c r="B36" s="47">
        <v>13.82</v>
      </c>
      <c r="C36" s="47">
        <v>0.6</v>
      </c>
    </row>
    <row r="37" spans="1:3">
      <c r="A37" s="42">
        <v>30</v>
      </c>
      <c r="B37" s="47">
        <v>14.02</v>
      </c>
      <c r="C37" s="47">
        <v>0.61</v>
      </c>
    </row>
    <row r="38" spans="1:3">
      <c r="A38" s="42">
        <v>31</v>
      </c>
      <c r="B38" s="47">
        <v>14.24</v>
      </c>
      <c r="C38" s="47">
        <v>0.62</v>
      </c>
    </row>
    <row r="39" spans="1:3">
      <c r="A39" s="42">
        <v>32</v>
      </c>
      <c r="B39" s="47">
        <v>14.45</v>
      </c>
      <c r="C39" s="47">
        <v>0.63</v>
      </c>
    </row>
    <row r="40" spans="1:3">
      <c r="A40" s="42">
        <v>33</v>
      </c>
      <c r="B40" s="47">
        <v>14.67</v>
      </c>
      <c r="C40" s="47">
        <v>0.64</v>
      </c>
    </row>
    <row r="41" spans="1:3">
      <c r="A41" s="42">
        <v>34</v>
      </c>
      <c r="B41" s="47">
        <v>14.89</v>
      </c>
      <c r="C41" s="47">
        <v>0.65</v>
      </c>
    </row>
    <row r="42" spans="1:3">
      <c r="A42" s="42">
        <v>35</v>
      </c>
      <c r="B42" s="47">
        <v>15.12</v>
      </c>
      <c r="C42" s="47">
        <v>0.66</v>
      </c>
    </row>
    <row r="43" spans="1:3">
      <c r="A43" s="42">
        <v>36</v>
      </c>
      <c r="B43" s="47">
        <v>15.34</v>
      </c>
      <c r="C43" s="47">
        <v>0.67</v>
      </c>
    </row>
    <row r="44" spans="1:3">
      <c r="A44" s="42">
        <v>37</v>
      </c>
      <c r="B44" s="47">
        <v>15.58</v>
      </c>
      <c r="C44" s="47">
        <v>0.68</v>
      </c>
    </row>
    <row r="45" spans="1:3">
      <c r="A45" s="42">
        <v>38</v>
      </c>
      <c r="B45" s="47">
        <v>15.81</v>
      </c>
      <c r="C45" s="47">
        <v>0.7</v>
      </c>
    </row>
    <row r="46" spans="1:3">
      <c r="A46" s="42">
        <v>39</v>
      </c>
      <c r="B46" s="47">
        <v>16.05</v>
      </c>
      <c r="C46" s="47">
        <v>0.71</v>
      </c>
    </row>
    <row r="47" spans="1:3">
      <c r="A47" s="42">
        <v>40</v>
      </c>
      <c r="B47" s="47">
        <v>16.3</v>
      </c>
      <c r="C47" s="47">
        <v>0.72</v>
      </c>
    </row>
    <row r="48" spans="1:3">
      <c r="A48" s="42">
        <v>41</v>
      </c>
      <c r="B48" s="47">
        <v>16.55</v>
      </c>
      <c r="C48" s="47">
        <v>0.73</v>
      </c>
    </row>
    <row r="49" spans="1:3">
      <c r="A49" s="42">
        <v>42</v>
      </c>
      <c r="B49" s="47">
        <v>16.8</v>
      </c>
      <c r="C49" s="47">
        <v>0.74</v>
      </c>
    </row>
    <row r="50" spans="1:3">
      <c r="A50" s="42">
        <v>43</v>
      </c>
      <c r="B50" s="47">
        <v>17.059999999999999</v>
      </c>
      <c r="C50" s="47">
        <v>0.76</v>
      </c>
    </row>
    <row r="51" spans="1:3">
      <c r="A51" s="42">
        <v>44</v>
      </c>
      <c r="B51" s="47">
        <v>17.32</v>
      </c>
      <c r="C51" s="47">
        <v>0.77</v>
      </c>
    </row>
    <row r="52" spans="1:3">
      <c r="A52" s="42">
        <v>45</v>
      </c>
      <c r="B52" s="47">
        <v>17.59</v>
      </c>
      <c r="C52" s="47">
        <v>0.78</v>
      </c>
    </row>
    <row r="53" spans="1:3">
      <c r="A53" s="42">
        <v>46</v>
      </c>
      <c r="B53" s="47">
        <v>17.86</v>
      </c>
      <c r="C53" s="47">
        <v>0.8</v>
      </c>
    </row>
    <row r="54" spans="1:3">
      <c r="A54" s="42">
        <v>47</v>
      </c>
      <c r="B54" s="47">
        <v>18.14</v>
      </c>
      <c r="C54" s="47">
        <v>0.81</v>
      </c>
    </row>
    <row r="55" spans="1:3">
      <c r="A55" s="42">
        <v>48</v>
      </c>
      <c r="B55" s="47">
        <v>18.43</v>
      </c>
      <c r="C55" s="47">
        <v>0.82</v>
      </c>
    </row>
    <row r="56" spans="1:3">
      <c r="A56" s="42">
        <v>49</v>
      </c>
      <c r="B56" s="47">
        <v>18.72</v>
      </c>
      <c r="C56" s="47">
        <v>0.84</v>
      </c>
    </row>
    <row r="57" spans="1:3">
      <c r="A57" s="42">
        <v>50</v>
      </c>
      <c r="B57" s="47">
        <v>19.010000000000002</v>
      </c>
      <c r="C57" s="47">
        <v>0.85</v>
      </c>
    </row>
    <row r="58" spans="1:3">
      <c r="A58" s="42">
        <v>51</v>
      </c>
      <c r="B58" s="47">
        <v>19.32</v>
      </c>
      <c r="C58" s="47">
        <v>0.87</v>
      </c>
    </row>
    <row r="59" spans="1:3">
      <c r="A59" s="42">
        <v>52</v>
      </c>
      <c r="B59" s="47">
        <v>19.63</v>
      </c>
      <c r="C59" s="47">
        <v>0.88</v>
      </c>
    </row>
    <row r="60" spans="1:3">
      <c r="A60" s="42">
        <v>53</v>
      </c>
      <c r="B60" s="47">
        <v>19.940000000000001</v>
      </c>
      <c r="C60" s="47">
        <v>0.9</v>
      </c>
    </row>
    <row r="61" spans="1:3">
      <c r="A61" s="42">
        <v>54</v>
      </c>
      <c r="B61" s="47">
        <v>20.27</v>
      </c>
      <c r="C61" s="47">
        <v>0.91</v>
      </c>
    </row>
    <row r="62" spans="1:3">
      <c r="A62" s="42">
        <v>55</v>
      </c>
      <c r="B62" s="47">
        <v>20.6</v>
      </c>
      <c r="C62" s="47">
        <v>0.93</v>
      </c>
    </row>
    <row r="63" spans="1:3">
      <c r="A63" s="42">
        <v>56</v>
      </c>
      <c r="B63" s="47">
        <v>20.94</v>
      </c>
      <c r="C63" s="47">
        <v>0.94</v>
      </c>
    </row>
    <row r="64" spans="1:3">
      <c r="A64" s="42">
        <v>57</v>
      </c>
      <c r="B64" s="47">
        <v>21.3</v>
      </c>
      <c r="C64" s="47">
        <v>0.96</v>
      </c>
    </row>
    <row r="65" spans="1:3">
      <c r="A65" s="42">
        <v>58</v>
      </c>
      <c r="B65" s="47">
        <v>21.66</v>
      </c>
      <c r="C65" s="47">
        <v>0.98</v>
      </c>
    </row>
    <row r="66" spans="1:3">
      <c r="A66" s="42">
        <v>59</v>
      </c>
      <c r="B66" s="47">
        <v>22.03</v>
      </c>
      <c r="C66" s="47">
        <v>0.99</v>
      </c>
    </row>
    <row r="67" spans="1:3">
      <c r="A67" s="42">
        <v>60</v>
      </c>
      <c r="B67" s="47">
        <v>21.91</v>
      </c>
      <c r="C67" s="47">
        <v>1</v>
      </c>
    </row>
    <row r="68" spans="1:3">
      <c r="A68" s="42">
        <v>61</v>
      </c>
      <c r="B68" s="47">
        <v>21.28</v>
      </c>
      <c r="C68" s="47">
        <v>1</v>
      </c>
    </row>
    <row r="69" spans="1:3">
      <c r="A69" s="42">
        <v>62</v>
      </c>
      <c r="B69" s="47">
        <v>20.64</v>
      </c>
      <c r="C69" s="47">
        <v>1</v>
      </c>
    </row>
    <row r="70" spans="1:3">
      <c r="A70" s="42">
        <v>63</v>
      </c>
      <c r="B70" s="47">
        <v>20.010000000000002</v>
      </c>
      <c r="C70" s="47">
        <v>1</v>
      </c>
    </row>
    <row r="71" spans="1:3">
      <c r="A71" s="42">
        <v>64</v>
      </c>
      <c r="B71" s="47">
        <v>19.37</v>
      </c>
      <c r="C71" s="47">
        <v>1</v>
      </c>
    </row>
    <row r="72" spans="1:3">
      <c r="A72" s="42">
        <v>65</v>
      </c>
      <c r="B72" s="47">
        <v>18.73</v>
      </c>
      <c r="C72" s="47">
        <v>1</v>
      </c>
    </row>
    <row r="73" spans="1:3">
      <c r="A73" s="42">
        <v>66</v>
      </c>
      <c r="B73" s="47">
        <v>18.079999999999998</v>
      </c>
      <c r="C73" s="47">
        <v>1</v>
      </c>
    </row>
    <row r="74" spans="1:3">
      <c r="A74" s="42">
        <v>67</v>
      </c>
      <c r="B74" s="47">
        <v>17.440000000000001</v>
      </c>
      <c r="C74" s="47">
        <v>1</v>
      </c>
    </row>
    <row r="75" spans="1:3">
      <c r="A75" s="42">
        <v>68</v>
      </c>
      <c r="B75" s="47">
        <v>16.78</v>
      </c>
      <c r="C75" s="47">
        <v>1</v>
      </c>
    </row>
    <row r="76" spans="1:3">
      <c r="A76" s="42">
        <v>69</v>
      </c>
      <c r="B76" s="47">
        <v>16.13</v>
      </c>
      <c r="C76" s="47">
        <v>1</v>
      </c>
    </row>
    <row r="77" spans="1:3">
      <c r="A77" s="42">
        <v>70</v>
      </c>
      <c r="B77" s="47">
        <v>15.47</v>
      </c>
      <c r="C77" s="47">
        <v>1</v>
      </c>
    </row>
    <row r="78" spans="1:3">
      <c r="A78" s="42">
        <v>71</v>
      </c>
      <c r="B78" s="47">
        <v>14.81</v>
      </c>
      <c r="C78" s="47">
        <v>1</v>
      </c>
    </row>
    <row r="79" spans="1:3">
      <c r="A79" s="42">
        <v>72</v>
      </c>
      <c r="B79" s="47">
        <v>14.16</v>
      </c>
      <c r="C79" s="47">
        <v>1</v>
      </c>
    </row>
    <row r="80" spans="1:3">
      <c r="A80" s="42">
        <v>73</v>
      </c>
      <c r="B80" s="47">
        <v>13.5</v>
      </c>
      <c r="C80" s="47">
        <v>1</v>
      </c>
    </row>
    <row r="81" spans="1:3">
      <c r="A81" s="42">
        <v>74</v>
      </c>
      <c r="B81" s="47">
        <v>12.85</v>
      </c>
      <c r="C81" s="47">
        <v>1</v>
      </c>
    </row>
  </sheetData>
  <sheetProtection algorithmName="SHA-512" hashValue="2Bk51z7oRh9zGPBtYBtXJ89auGYiK0ZxyCRE7cboLHTWKvIJvRFsXOepWT7pBEOoyb3Crwup9BRGUx/3OJhaWg==" saltValue="BcQJgfe/BVNGPA+x10Gxvw==" spinCount="100000" sheet="1" objects="1" scenarios="1"/>
  <conditionalFormatting sqref="A6:A21">
    <cfRule type="expression" dxfId="555" priority="5" stopIfTrue="1">
      <formula>MOD(ROW(),2)=0</formula>
    </cfRule>
    <cfRule type="expression" dxfId="554" priority="6" stopIfTrue="1">
      <formula>MOD(ROW(),2)&lt;&gt;0</formula>
    </cfRule>
  </conditionalFormatting>
  <conditionalFormatting sqref="B6:C21">
    <cfRule type="expression" dxfId="553" priority="7" stopIfTrue="1">
      <formula>MOD(ROW(),2)=0</formula>
    </cfRule>
    <cfRule type="expression" dxfId="552" priority="8" stopIfTrue="1">
      <formula>MOD(ROW(),2)&lt;&gt;0</formula>
    </cfRule>
  </conditionalFormatting>
  <conditionalFormatting sqref="A26:A81">
    <cfRule type="expression" dxfId="551" priority="1" stopIfTrue="1">
      <formula>MOD(ROW(),2)=0</formula>
    </cfRule>
    <cfRule type="expression" dxfId="550" priority="2" stopIfTrue="1">
      <formula>MOD(ROW(),2)&lt;&gt;0</formula>
    </cfRule>
  </conditionalFormatting>
  <conditionalFormatting sqref="B26:C81">
    <cfRule type="expression" dxfId="549" priority="3" stopIfTrue="1">
      <formula>MOD(ROW(),2)=0</formula>
    </cfRule>
    <cfRule type="expression" dxfId="548" priority="4" stopIfTrue="1">
      <formula>MOD(ROW(),2)&lt;&gt;0</formula>
    </cfRule>
  </conditionalFormatting>
  <pageMargins left="0.7" right="0.7" top="0.75" bottom="0.75" header="0.3" footer="0.3"/>
  <tableParts count="1">
    <tablePart r:id="rId1"/>
  </tablePart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26DCA-A48B-4FA8-9EB2-F896A430B277}">
  <sheetPr codeName="Sheet77"/>
  <dimension ref="A1:C81"/>
  <sheetViews>
    <sheetView showGridLines="0" workbookViewId="0">
      <selection activeCell="A6" sqref="A6"/>
    </sheetView>
  </sheetViews>
  <sheetFormatPr defaultRowHeight="12.6"/>
  <cols>
    <col min="1" max="1" width="31.5703125" customWidth="1"/>
    <col min="2" max="3" width="22.5703125" customWidth="1"/>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Scheme pays AA - x-602</v>
      </c>
    </row>
    <row r="6" spans="1:3">
      <c r="A6" s="61" t="s">
        <v>552</v>
      </c>
      <c r="B6" s="62" t="s">
        <v>553</v>
      </c>
      <c r="C6" s="62"/>
    </row>
    <row r="7" spans="1:3">
      <c r="A7" s="61" t="s">
        <v>554</v>
      </c>
      <c r="B7" s="62" t="s">
        <v>162</v>
      </c>
      <c r="C7" s="62"/>
    </row>
    <row r="8" spans="1:3">
      <c r="A8" s="61" t="s">
        <v>149</v>
      </c>
      <c r="B8" s="62" t="s">
        <v>171</v>
      </c>
      <c r="C8" s="62"/>
    </row>
    <row r="9" spans="1:3">
      <c r="A9" s="61" t="s">
        <v>150</v>
      </c>
      <c r="B9" s="62" t="s">
        <v>385</v>
      </c>
      <c r="C9" s="62"/>
    </row>
    <row r="10" spans="1:3" ht="24.95">
      <c r="A10" s="61" t="s">
        <v>6</v>
      </c>
      <c r="B10" s="62" t="s">
        <v>389</v>
      </c>
      <c r="C10" s="62"/>
    </row>
    <row r="11" spans="1:3">
      <c r="A11" s="61" t="s">
        <v>151</v>
      </c>
      <c r="B11" s="62" t="s">
        <v>241</v>
      </c>
      <c r="C11" s="62"/>
    </row>
    <row r="12" spans="1:3">
      <c r="A12" s="61" t="s">
        <v>152</v>
      </c>
      <c r="B12" s="62" t="s">
        <v>175</v>
      </c>
      <c r="C12" s="62"/>
    </row>
    <row r="13" spans="1:3">
      <c r="A13" s="61" t="s">
        <v>555</v>
      </c>
      <c r="B13" s="62">
        <v>1</v>
      </c>
      <c r="C13" s="62"/>
    </row>
    <row r="14" spans="1:3">
      <c r="A14" s="61" t="s">
        <v>154</v>
      </c>
      <c r="B14" s="62">
        <v>602</v>
      </c>
      <c r="C14" s="62"/>
    </row>
    <row r="15" spans="1:3">
      <c r="A15" s="61" t="s">
        <v>556</v>
      </c>
      <c r="B15" s="62" t="s">
        <v>390</v>
      </c>
      <c r="C15" s="62"/>
    </row>
    <row r="16" spans="1:3">
      <c r="A16" s="61" t="s">
        <v>156</v>
      </c>
      <c r="B16" s="62" t="s">
        <v>391</v>
      </c>
      <c r="C16" s="62"/>
    </row>
    <row r="17" spans="1:3">
      <c r="A17" s="63" t="s">
        <v>557</v>
      </c>
      <c r="B17" s="62"/>
      <c r="C17" s="62"/>
    </row>
    <row r="18" spans="1:3">
      <c r="A18" s="61" t="s">
        <v>158</v>
      </c>
      <c r="B18" s="64">
        <v>45135</v>
      </c>
      <c r="C18" s="64"/>
    </row>
    <row r="19" spans="1:3">
      <c r="A19" s="61" t="s">
        <v>159</v>
      </c>
      <c r="B19" s="64">
        <v>45135</v>
      </c>
      <c r="C19" s="64"/>
    </row>
    <row r="20" spans="1:3">
      <c r="A20" s="61" t="s">
        <v>160</v>
      </c>
      <c r="B20" s="62" t="s">
        <v>170</v>
      </c>
      <c r="C20" s="62"/>
    </row>
    <row r="21" spans="1:3">
      <c r="A21" s="61" t="s">
        <v>558</v>
      </c>
      <c r="B21" s="62" t="s">
        <v>83</v>
      </c>
      <c r="C21" s="62"/>
    </row>
    <row r="23" spans="1:3">
      <c r="A23" s="23" t="str">
        <f>HYPERLINK("#'Factor List'!A1", "Back to Factor List")</f>
        <v>Back to Factor List</v>
      </c>
      <c r="B23" s="23" t="str">
        <f>HYPERLINK("#'Assumptions'!A1", "Assumptions")</f>
        <v>Assumptions</v>
      </c>
    </row>
    <row r="26" spans="1:3" ht="39">
      <c r="A26" s="46" t="s">
        <v>559</v>
      </c>
      <c r="B26" s="46" t="s">
        <v>579</v>
      </c>
      <c r="C26" s="46" t="s">
        <v>580</v>
      </c>
    </row>
    <row r="27" spans="1:3">
      <c r="A27" s="42">
        <v>20</v>
      </c>
      <c r="B27" s="47">
        <v>9.6999999999999993</v>
      </c>
      <c r="C27" s="47">
        <v>0</v>
      </c>
    </row>
    <row r="28" spans="1:3">
      <c r="A28" s="42">
        <v>21</v>
      </c>
      <c r="B28" s="47">
        <v>9.84</v>
      </c>
      <c r="C28" s="47">
        <v>0</v>
      </c>
    </row>
    <row r="29" spans="1:3">
      <c r="A29" s="42">
        <v>22</v>
      </c>
      <c r="B29" s="47">
        <v>9.99</v>
      </c>
      <c r="C29" s="47">
        <v>0</v>
      </c>
    </row>
    <row r="30" spans="1:3">
      <c r="A30" s="42">
        <v>23</v>
      </c>
      <c r="B30" s="47">
        <v>10.130000000000001</v>
      </c>
      <c r="C30" s="47">
        <v>0</v>
      </c>
    </row>
    <row r="31" spans="1:3">
      <c r="A31" s="42">
        <v>24</v>
      </c>
      <c r="B31" s="47">
        <v>10.28</v>
      </c>
      <c r="C31" s="47">
        <v>0</v>
      </c>
    </row>
    <row r="32" spans="1:3">
      <c r="A32" s="42">
        <v>25</v>
      </c>
      <c r="B32" s="47">
        <v>10.43</v>
      </c>
      <c r="C32" s="47">
        <v>0</v>
      </c>
    </row>
    <row r="33" spans="1:3">
      <c r="A33" s="42">
        <v>26</v>
      </c>
      <c r="B33" s="47">
        <v>10.58</v>
      </c>
      <c r="C33" s="47">
        <v>0</v>
      </c>
    </row>
    <row r="34" spans="1:3">
      <c r="A34" s="42">
        <v>27</v>
      </c>
      <c r="B34" s="47">
        <v>10.73</v>
      </c>
      <c r="C34" s="47">
        <v>0</v>
      </c>
    </row>
    <row r="35" spans="1:3">
      <c r="A35" s="42">
        <v>28</v>
      </c>
      <c r="B35" s="47">
        <v>10.89</v>
      </c>
      <c r="C35" s="47">
        <v>0</v>
      </c>
    </row>
    <row r="36" spans="1:3">
      <c r="A36" s="42">
        <v>29</v>
      </c>
      <c r="B36" s="47">
        <v>11.05</v>
      </c>
      <c r="C36" s="47">
        <v>0</v>
      </c>
    </row>
    <row r="37" spans="1:3">
      <c r="A37" s="42">
        <v>30</v>
      </c>
      <c r="B37" s="47">
        <v>11.21</v>
      </c>
      <c r="C37" s="47">
        <v>0</v>
      </c>
    </row>
    <row r="38" spans="1:3">
      <c r="A38" s="42">
        <v>31</v>
      </c>
      <c r="B38" s="47">
        <v>11.37</v>
      </c>
      <c r="C38" s="47">
        <v>0</v>
      </c>
    </row>
    <row r="39" spans="1:3">
      <c r="A39" s="42">
        <v>32</v>
      </c>
      <c r="B39" s="47">
        <v>11.54</v>
      </c>
      <c r="C39" s="47">
        <v>0</v>
      </c>
    </row>
    <row r="40" spans="1:3">
      <c r="A40" s="42">
        <v>33</v>
      </c>
      <c r="B40" s="47">
        <v>11.7</v>
      </c>
      <c r="C40" s="47">
        <v>0</v>
      </c>
    </row>
    <row r="41" spans="1:3">
      <c r="A41" s="42">
        <v>34</v>
      </c>
      <c r="B41" s="47">
        <v>11.88</v>
      </c>
      <c r="C41" s="47">
        <v>0</v>
      </c>
    </row>
    <row r="42" spans="1:3">
      <c r="A42" s="42">
        <v>35</v>
      </c>
      <c r="B42" s="47">
        <v>12.05</v>
      </c>
      <c r="C42" s="47">
        <v>0</v>
      </c>
    </row>
    <row r="43" spans="1:3">
      <c r="A43" s="42">
        <v>36</v>
      </c>
      <c r="B43" s="47">
        <v>12.23</v>
      </c>
      <c r="C43" s="47">
        <v>0</v>
      </c>
    </row>
    <row r="44" spans="1:3">
      <c r="A44" s="42">
        <v>37</v>
      </c>
      <c r="B44" s="47">
        <v>12.41</v>
      </c>
      <c r="C44" s="47">
        <v>0</v>
      </c>
    </row>
    <row r="45" spans="1:3">
      <c r="A45" s="42">
        <v>38</v>
      </c>
      <c r="B45" s="47">
        <v>12.59</v>
      </c>
      <c r="C45" s="47">
        <v>0</v>
      </c>
    </row>
    <row r="46" spans="1:3">
      <c r="A46" s="42">
        <v>39</v>
      </c>
      <c r="B46" s="47">
        <v>12.77</v>
      </c>
      <c r="C46" s="47">
        <v>0</v>
      </c>
    </row>
    <row r="47" spans="1:3">
      <c r="A47" s="42">
        <v>40</v>
      </c>
      <c r="B47" s="47">
        <v>12.96</v>
      </c>
      <c r="C47" s="47">
        <v>0</v>
      </c>
    </row>
    <row r="48" spans="1:3">
      <c r="A48" s="42">
        <v>41</v>
      </c>
      <c r="B48" s="47">
        <v>13.15</v>
      </c>
      <c r="C48" s="47">
        <v>0</v>
      </c>
    </row>
    <row r="49" spans="1:3">
      <c r="A49" s="42">
        <v>42</v>
      </c>
      <c r="B49" s="47">
        <v>13.35</v>
      </c>
      <c r="C49" s="47">
        <v>0</v>
      </c>
    </row>
    <row r="50" spans="1:3">
      <c r="A50" s="42">
        <v>43</v>
      </c>
      <c r="B50" s="47">
        <v>13.54</v>
      </c>
      <c r="C50" s="47">
        <v>0</v>
      </c>
    </row>
    <row r="51" spans="1:3">
      <c r="A51" s="42">
        <v>44</v>
      </c>
      <c r="B51" s="47">
        <v>13.75</v>
      </c>
      <c r="C51" s="47">
        <v>0</v>
      </c>
    </row>
    <row r="52" spans="1:3">
      <c r="A52" s="42">
        <v>45</v>
      </c>
      <c r="B52" s="47">
        <v>13.95</v>
      </c>
      <c r="C52" s="47">
        <v>0</v>
      </c>
    </row>
    <row r="53" spans="1:3">
      <c r="A53" s="42">
        <v>46</v>
      </c>
      <c r="B53" s="47">
        <v>14.16</v>
      </c>
      <c r="C53" s="47">
        <v>0</v>
      </c>
    </row>
    <row r="54" spans="1:3">
      <c r="A54" s="42">
        <v>47</v>
      </c>
      <c r="B54" s="47">
        <v>14.37</v>
      </c>
      <c r="C54" s="47">
        <v>0</v>
      </c>
    </row>
    <row r="55" spans="1:3">
      <c r="A55" s="42">
        <v>48</v>
      </c>
      <c r="B55" s="47">
        <v>14.59</v>
      </c>
      <c r="C55" s="47">
        <v>0</v>
      </c>
    </row>
    <row r="56" spans="1:3">
      <c r="A56" s="42">
        <v>49</v>
      </c>
      <c r="B56" s="47">
        <v>14.81</v>
      </c>
      <c r="C56" s="47">
        <v>0</v>
      </c>
    </row>
    <row r="57" spans="1:3">
      <c r="A57" s="42">
        <v>50</v>
      </c>
      <c r="B57" s="47">
        <v>15.04</v>
      </c>
      <c r="C57" s="47">
        <v>0</v>
      </c>
    </row>
    <row r="58" spans="1:3">
      <c r="A58" s="42">
        <v>51</v>
      </c>
      <c r="B58" s="47">
        <v>15.27</v>
      </c>
      <c r="C58" s="47">
        <v>0</v>
      </c>
    </row>
    <row r="59" spans="1:3">
      <c r="A59" s="42">
        <v>52</v>
      </c>
      <c r="B59" s="47">
        <v>15.51</v>
      </c>
      <c r="C59" s="47">
        <v>0</v>
      </c>
    </row>
    <row r="60" spans="1:3">
      <c r="A60" s="42">
        <v>53</v>
      </c>
      <c r="B60" s="47">
        <v>15.75</v>
      </c>
      <c r="C60" s="47">
        <v>0</v>
      </c>
    </row>
    <row r="61" spans="1:3">
      <c r="A61" s="42">
        <v>54</v>
      </c>
      <c r="B61" s="47">
        <v>16</v>
      </c>
      <c r="C61" s="47">
        <v>0</v>
      </c>
    </row>
    <row r="62" spans="1:3">
      <c r="A62" s="42">
        <v>55</v>
      </c>
      <c r="B62" s="47">
        <v>16.25</v>
      </c>
      <c r="C62" s="47">
        <v>0</v>
      </c>
    </row>
    <row r="63" spans="1:3">
      <c r="A63" s="42">
        <v>56</v>
      </c>
      <c r="B63" s="47">
        <v>16.510000000000002</v>
      </c>
      <c r="C63" s="47">
        <v>0</v>
      </c>
    </row>
    <row r="64" spans="1:3">
      <c r="A64" s="42">
        <v>57</v>
      </c>
      <c r="B64" s="47">
        <v>16.78</v>
      </c>
      <c r="C64" s="47">
        <v>0</v>
      </c>
    </row>
    <row r="65" spans="1:3">
      <c r="A65" s="42">
        <v>58</v>
      </c>
      <c r="B65" s="47">
        <v>17.05</v>
      </c>
      <c r="C65" s="47">
        <v>0</v>
      </c>
    </row>
    <row r="66" spans="1:3">
      <c r="A66" s="42">
        <v>59</v>
      </c>
      <c r="B66" s="47">
        <v>17.34</v>
      </c>
      <c r="C66" s="47">
        <v>0</v>
      </c>
    </row>
    <row r="67" spans="1:3">
      <c r="A67" s="42">
        <v>60</v>
      </c>
      <c r="B67" s="47">
        <v>17.63</v>
      </c>
      <c r="C67" s="47">
        <v>0</v>
      </c>
    </row>
    <row r="68" spans="1:3">
      <c r="A68" s="42">
        <v>61</v>
      </c>
      <c r="B68" s="47">
        <v>17.940000000000001</v>
      </c>
      <c r="C68" s="47">
        <v>0</v>
      </c>
    </row>
    <row r="69" spans="1:3">
      <c r="A69" s="42">
        <v>62</v>
      </c>
      <c r="B69" s="47">
        <v>18.260000000000002</v>
      </c>
      <c r="C69" s="47">
        <v>0</v>
      </c>
    </row>
    <row r="70" spans="1:3">
      <c r="A70" s="42">
        <v>63</v>
      </c>
      <c r="B70" s="47">
        <v>18.59</v>
      </c>
      <c r="C70" s="47">
        <v>0</v>
      </c>
    </row>
    <row r="71" spans="1:3">
      <c r="A71" s="42">
        <v>64</v>
      </c>
      <c r="B71" s="47">
        <v>18.940000000000001</v>
      </c>
      <c r="C71" s="47">
        <v>0</v>
      </c>
    </row>
    <row r="72" spans="1:3">
      <c r="A72" s="42">
        <v>65</v>
      </c>
      <c r="B72" s="47">
        <v>18.78</v>
      </c>
      <c r="C72" s="47">
        <v>0</v>
      </c>
    </row>
    <row r="73" spans="1:3">
      <c r="A73" s="42">
        <v>66</v>
      </c>
      <c r="B73" s="47">
        <v>18.12</v>
      </c>
      <c r="C73" s="47">
        <v>0</v>
      </c>
    </row>
    <row r="74" spans="1:3">
      <c r="A74" s="42">
        <v>67</v>
      </c>
      <c r="B74" s="47">
        <v>17.46</v>
      </c>
      <c r="C74" s="47">
        <v>0</v>
      </c>
    </row>
    <row r="75" spans="1:3">
      <c r="A75" s="42">
        <v>68</v>
      </c>
      <c r="B75" s="47">
        <v>16.79</v>
      </c>
      <c r="C75" s="47">
        <v>0</v>
      </c>
    </row>
    <row r="76" spans="1:3">
      <c r="A76" s="42">
        <v>69</v>
      </c>
      <c r="B76" s="47">
        <v>16.13</v>
      </c>
      <c r="C76" s="47">
        <v>0</v>
      </c>
    </row>
    <row r="77" spans="1:3">
      <c r="A77" s="42">
        <v>70</v>
      </c>
      <c r="B77" s="47">
        <v>15.47</v>
      </c>
      <c r="C77" s="47">
        <v>0</v>
      </c>
    </row>
    <row r="78" spans="1:3">
      <c r="A78" s="42">
        <v>71</v>
      </c>
      <c r="B78" s="47">
        <v>14.81</v>
      </c>
      <c r="C78" s="47">
        <v>0</v>
      </c>
    </row>
    <row r="79" spans="1:3">
      <c r="A79" s="42">
        <v>72</v>
      </c>
      <c r="B79" s="47">
        <v>14.16</v>
      </c>
      <c r="C79" s="47">
        <v>0</v>
      </c>
    </row>
    <row r="80" spans="1:3">
      <c r="A80" s="42">
        <v>73</v>
      </c>
      <c r="B80" s="47">
        <v>13.5</v>
      </c>
      <c r="C80" s="47">
        <v>0</v>
      </c>
    </row>
    <row r="81" spans="1:3">
      <c r="A81" s="42">
        <v>74</v>
      </c>
      <c r="B81" s="47">
        <v>12.85</v>
      </c>
      <c r="C81" s="47">
        <v>0</v>
      </c>
    </row>
  </sheetData>
  <sheetProtection algorithmName="SHA-512" hashValue="vY0/L/R6JADJEn9ncTYcFI3iDA0TWWWoqW9yiQULpu3/RNjRWiwC+77AJT1kmnybhzma6/+uCTsNne1FF6WYgA==" saltValue="00GCz8CjaTftmHv8G9/DHw==" spinCount="100000" sheet="1" objects="1" scenarios="1"/>
  <conditionalFormatting sqref="A6:A21">
    <cfRule type="expression" dxfId="543" priority="5" stopIfTrue="1">
      <formula>MOD(ROW(),2)=0</formula>
    </cfRule>
    <cfRule type="expression" dxfId="542" priority="6" stopIfTrue="1">
      <formula>MOD(ROW(),2)&lt;&gt;0</formula>
    </cfRule>
  </conditionalFormatting>
  <conditionalFormatting sqref="B6:C21">
    <cfRule type="expression" dxfId="541" priority="7" stopIfTrue="1">
      <formula>MOD(ROW(),2)=0</formula>
    </cfRule>
    <cfRule type="expression" dxfId="540" priority="8" stopIfTrue="1">
      <formula>MOD(ROW(),2)&lt;&gt;0</formula>
    </cfRule>
  </conditionalFormatting>
  <conditionalFormatting sqref="A26:A81">
    <cfRule type="expression" dxfId="539" priority="1" stopIfTrue="1">
      <formula>MOD(ROW(),2)=0</formula>
    </cfRule>
    <cfRule type="expression" dxfId="538" priority="2" stopIfTrue="1">
      <formula>MOD(ROW(),2)&lt;&gt;0</formula>
    </cfRule>
  </conditionalFormatting>
  <conditionalFormatting sqref="B26:C81">
    <cfRule type="expression" dxfId="537" priority="3" stopIfTrue="1">
      <formula>MOD(ROW(),2)=0</formula>
    </cfRule>
    <cfRule type="expression" dxfId="536" priority="4" stopIfTrue="1">
      <formula>MOD(ROW(),2)&lt;&gt;0</formula>
    </cfRule>
  </conditionalFormatting>
  <pageMargins left="0.7" right="0.7" top="0.75" bottom="0.75" header="0.3" footer="0.3"/>
  <tableParts count="1">
    <tablePart r:id="rId1"/>
  </tablePart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1715C-15BE-446F-BD11-4CD529820AF7}">
  <sheetPr codeName="Sheet78"/>
  <dimension ref="A1:M67"/>
  <sheetViews>
    <sheetView showGridLines="0" workbookViewId="0">
      <selection activeCell="A6" sqref="A6"/>
    </sheetView>
  </sheetViews>
  <sheetFormatPr defaultRowHeight="12.6"/>
  <cols>
    <col min="1" max="1" width="31.5703125" customWidth="1"/>
    <col min="2" max="13"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Scheme pays AA - x-603</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171</v>
      </c>
      <c r="C8" s="62"/>
      <c r="D8" s="62"/>
      <c r="E8" s="62"/>
      <c r="F8" s="62"/>
      <c r="G8" s="62"/>
      <c r="H8" s="62"/>
      <c r="I8" s="62"/>
      <c r="J8" s="62"/>
      <c r="K8" s="62"/>
      <c r="L8" s="62"/>
      <c r="M8" s="62"/>
    </row>
    <row r="9" spans="1:13">
      <c r="A9" s="61" t="s">
        <v>150</v>
      </c>
      <c r="B9" s="62" t="s">
        <v>385</v>
      </c>
      <c r="C9" s="62"/>
      <c r="D9" s="62"/>
      <c r="E9" s="62"/>
      <c r="F9" s="62"/>
      <c r="G9" s="62"/>
      <c r="H9" s="62"/>
      <c r="I9" s="62"/>
      <c r="J9" s="62"/>
      <c r="K9" s="62"/>
      <c r="L9" s="62"/>
      <c r="M9" s="62"/>
    </row>
    <row r="10" spans="1:13">
      <c r="A10" s="61" t="s">
        <v>6</v>
      </c>
      <c r="B10" s="62" t="s">
        <v>392</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393</v>
      </c>
      <c r="C12" s="62"/>
      <c r="D12" s="62"/>
      <c r="E12" s="62"/>
      <c r="F12" s="62"/>
      <c r="G12" s="62"/>
      <c r="H12" s="62"/>
      <c r="I12" s="62"/>
      <c r="J12" s="62"/>
      <c r="K12" s="62"/>
      <c r="L12" s="62"/>
      <c r="M12" s="62"/>
    </row>
    <row r="13" spans="1:13">
      <c r="A13" s="61" t="s">
        <v>555</v>
      </c>
      <c r="B13" s="62">
        <v>0</v>
      </c>
      <c r="C13" s="62"/>
      <c r="D13" s="62"/>
      <c r="E13" s="62"/>
      <c r="F13" s="62"/>
      <c r="G13" s="62"/>
      <c r="H13" s="62"/>
      <c r="I13" s="62"/>
      <c r="J13" s="62"/>
      <c r="K13" s="62"/>
      <c r="L13" s="62"/>
      <c r="M13" s="62"/>
    </row>
    <row r="14" spans="1:13">
      <c r="A14" s="61" t="s">
        <v>154</v>
      </c>
      <c r="B14" s="62">
        <v>603</v>
      </c>
      <c r="C14" s="62"/>
      <c r="D14" s="62"/>
      <c r="E14" s="62"/>
      <c r="F14" s="62"/>
      <c r="G14" s="62"/>
      <c r="H14" s="62"/>
      <c r="I14" s="62"/>
      <c r="J14" s="62"/>
      <c r="K14" s="62"/>
      <c r="L14" s="62"/>
      <c r="M14" s="62"/>
    </row>
    <row r="15" spans="1:13">
      <c r="A15" s="61" t="s">
        <v>556</v>
      </c>
      <c r="B15" s="62" t="s">
        <v>394</v>
      </c>
      <c r="C15" s="62"/>
      <c r="D15" s="62"/>
      <c r="E15" s="62"/>
      <c r="F15" s="62"/>
      <c r="G15" s="62"/>
      <c r="H15" s="62"/>
      <c r="I15" s="62"/>
      <c r="J15" s="62"/>
      <c r="K15" s="62"/>
      <c r="L15" s="62"/>
      <c r="M15" s="62"/>
    </row>
    <row r="16" spans="1:13">
      <c r="A16" s="61" t="s">
        <v>156</v>
      </c>
      <c r="B16" s="62" t="s">
        <v>395</v>
      </c>
      <c r="C16" s="62"/>
      <c r="D16" s="62"/>
      <c r="E16" s="62"/>
      <c r="F16" s="62"/>
      <c r="G16" s="62"/>
      <c r="H16" s="62"/>
      <c r="I16" s="62"/>
      <c r="J16" s="62"/>
      <c r="K16" s="62"/>
      <c r="L16" s="62"/>
      <c r="M16" s="62"/>
    </row>
    <row r="17" spans="1:13">
      <c r="A17" s="63" t="s">
        <v>557</v>
      </c>
      <c r="B17" s="62"/>
      <c r="C17" s="62"/>
      <c r="D17" s="62"/>
      <c r="E17" s="62"/>
      <c r="F17" s="62"/>
      <c r="G17" s="62"/>
      <c r="H17" s="62"/>
      <c r="I17" s="62"/>
      <c r="J17" s="62"/>
      <c r="K17" s="62"/>
      <c r="L17" s="62"/>
      <c r="M17" s="62"/>
    </row>
    <row r="18" spans="1:13">
      <c r="A18" s="61" t="s">
        <v>158</v>
      </c>
      <c r="B18" s="64">
        <v>45135</v>
      </c>
      <c r="C18" s="64"/>
      <c r="D18" s="64"/>
      <c r="E18" s="64"/>
      <c r="F18" s="64"/>
      <c r="G18" s="64"/>
      <c r="H18" s="64"/>
      <c r="I18" s="64"/>
      <c r="J18" s="64"/>
      <c r="K18" s="64"/>
      <c r="L18" s="64"/>
      <c r="M18" s="64"/>
    </row>
    <row r="19" spans="1:13">
      <c r="A19" s="61" t="s">
        <v>159</v>
      </c>
      <c r="B19" s="64">
        <v>45135</v>
      </c>
      <c r="C19" s="64"/>
      <c r="D19" s="64"/>
      <c r="E19" s="64"/>
      <c r="F19" s="64"/>
      <c r="G19" s="64"/>
      <c r="H19" s="64"/>
      <c r="I19" s="64"/>
      <c r="J19" s="64"/>
      <c r="K19" s="64"/>
      <c r="L19" s="64"/>
      <c r="M19" s="64"/>
    </row>
    <row r="20" spans="1:13">
      <c r="A20" s="61" t="s">
        <v>160</v>
      </c>
      <c r="B20" s="62" t="s">
        <v>170</v>
      </c>
      <c r="C20" s="62"/>
      <c r="D20" s="62"/>
      <c r="E20" s="62"/>
      <c r="F20" s="62"/>
      <c r="G20" s="62"/>
      <c r="H20" s="62"/>
      <c r="I20" s="62"/>
      <c r="J20" s="62"/>
      <c r="K20" s="62"/>
      <c r="L20" s="62"/>
      <c r="M20" s="62"/>
    </row>
    <row r="21" spans="1:13">
      <c r="A21" s="61" t="s">
        <v>558</v>
      </c>
      <c r="B21" s="62" t="s">
        <v>83</v>
      </c>
      <c r="C21" s="62"/>
      <c r="D21" s="62"/>
      <c r="E21" s="62"/>
      <c r="F21" s="62"/>
      <c r="G21" s="62"/>
      <c r="H21" s="62"/>
      <c r="I21" s="62"/>
      <c r="J21" s="62"/>
      <c r="K21" s="62"/>
      <c r="L21" s="62"/>
      <c r="M21" s="62"/>
    </row>
    <row r="23" spans="1:13">
      <c r="A23" s="23" t="str">
        <f>HYPERLINK("#'Factor List'!A1", "Back to Factor List")</f>
        <v>Back to Factor List</v>
      </c>
      <c r="B23" s="23" t="str">
        <f>HYPERLINK("#'Assumptions'!A1", "Assumptions")</f>
        <v>Assumptions</v>
      </c>
    </row>
    <row r="26" spans="1:13" ht="12.95">
      <c r="A26" s="46" t="s">
        <v>571</v>
      </c>
      <c r="B26" s="46">
        <v>0</v>
      </c>
      <c r="C26" s="46">
        <v>1</v>
      </c>
      <c r="D26" s="46">
        <v>2</v>
      </c>
      <c r="E26" s="46">
        <v>3</v>
      </c>
      <c r="F26" s="46">
        <v>4</v>
      </c>
      <c r="G26" s="46">
        <v>5</v>
      </c>
      <c r="H26" s="46">
        <v>6</v>
      </c>
      <c r="I26" s="46">
        <v>7</v>
      </c>
      <c r="J26" s="46">
        <v>8</v>
      </c>
      <c r="K26" s="46">
        <v>9</v>
      </c>
      <c r="L26" s="46">
        <v>10</v>
      </c>
      <c r="M26" s="46">
        <v>11</v>
      </c>
    </row>
    <row r="27" spans="1:13">
      <c r="A27" s="42">
        <v>20</v>
      </c>
      <c r="B27" s="43">
        <v>0.24399999999999999</v>
      </c>
      <c r="C27" s="43">
        <v>0.24399999999999999</v>
      </c>
      <c r="D27" s="43">
        <v>0.245</v>
      </c>
      <c r="E27" s="43">
        <v>0.245</v>
      </c>
      <c r="F27" s="43">
        <v>0.246</v>
      </c>
      <c r="G27" s="43">
        <v>0.246</v>
      </c>
      <c r="H27" s="43">
        <v>0.247</v>
      </c>
      <c r="I27" s="43">
        <v>0.247</v>
      </c>
      <c r="J27" s="43">
        <v>0.248</v>
      </c>
      <c r="K27" s="43">
        <v>0.249</v>
      </c>
      <c r="L27" s="43">
        <v>0.249</v>
      </c>
      <c r="M27" s="43">
        <v>0.25</v>
      </c>
    </row>
    <row r="28" spans="1:13">
      <c r="A28" s="42">
        <v>21</v>
      </c>
      <c r="B28" s="43">
        <v>0.25</v>
      </c>
      <c r="C28" s="43">
        <v>0.251</v>
      </c>
      <c r="D28" s="43">
        <v>0.251</v>
      </c>
      <c r="E28" s="43">
        <v>0.252</v>
      </c>
      <c r="F28" s="43">
        <v>0.252</v>
      </c>
      <c r="G28" s="43">
        <v>0.253</v>
      </c>
      <c r="H28" s="43">
        <v>0.254</v>
      </c>
      <c r="I28" s="43">
        <v>0.254</v>
      </c>
      <c r="J28" s="43">
        <v>0.255</v>
      </c>
      <c r="K28" s="43">
        <v>0.255</v>
      </c>
      <c r="L28" s="43">
        <v>0.25600000000000001</v>
      </c>
      <c r="M28" s="43">
        <v>0.25700000000000001</v>
      </c>
    </row>
    <row r="29" spans="1:13">
      <c r="A29" s="42">
        <v>22</v>
      </c>
      <c r="B29" s="43">
        <v>0.25700000000000001</v>
      </c>
      <c r="C29" s="43">
        <v>0.25800000000000001</v>
      </c>
      <c r="D29" s="43">
        <v>0.25800000000000001</v>
      </c>
      <c r="E29" s="43">
        <v>0.25900000000000001</v>
      </c>
      <c r="F29" s="43">
        <v>0.26</v>
      </c>
      <c r="G29" s="43">
        <v>0.26</v>
      </c>
      <c r="H29" s="43">
        <v>0.26100000000000001</v>
      </c>
      <c r="I29" s="43">
        <v>0.26100000000000001</v>
      </c>
      <c r="J29" s="43">
        <v>0.26200000000000001</v>
      </c>
      <c r="K29" s="43">
        <v>0.26300000000000001</v>
      </c>
      <c r="L29" s="43">
        <v>0.26300000000000001</v>
      </c>
      <c r="M29" s="43">
        <v>0.26400000000000001</v>
      </c>
    </row>
    <row r="30" spans="1:13">
      <c r="A30" s="42">
        <v>23</v>
      </c>
      <c r="B30" s="43">
        <v>0.26400000000000001</v>
      </c>
      <c r="C30" s="43">
        <v>0.26500000000000001</v>
      </c>
      <c r="D30" s="43">
        <v>0.26600000000000001</v>
      </c>
      <c r="E30" s="43">
        <v>0.26600000000000001</v>
      </c>
      <c r="F30" s="43">
        <v>0.26700000000000002</v>
      </c>
      <c r="G30" s="43">
        <v>0.26700000000000002</v>
      </c>
      <c r="H30" s="43">
        <v>0.26800000000000002</v>
      </c>
      <c r="I30" s="43">
        <v>0.26900000000000002</v>
      </c>
      <c r="J30" s="43">
        <v>0.26900000000000002</v>
      </c>
      <c r="K30" s="43">
        <v>0.27</v>
      </c>
      <c r="L30" s="43">
        <v>0.27100000000000002</v>
      </c>
      <c r="M30" s="43">
        <v>0.27100000000000002</v>
      </c>
    </row>
    <row r="31" spans="1:13">
      <c r="A31" s="42">
        <v>24</v>
      </c>
      <c r="B31" s="43">
        <v>0.27200000000000002</v>
      </c>
      <c r="C31" s="43">
        <v>0.27200000000000002</v>
      </c>
      <c r="D31" s="43">
        <v>0.27300000000000002</v>
      </c>
      <c r="E31" s="43">
        <v>0.27400000000000002</v>
      </c>
      <c r="F31" s="43">
        <v>0.27400000000000002</v>
      </c>
      <c r="G31" s="43">
        <v>0.27500000000000002</v>
      </c>
      <c r="H31" s="43">
        <v>0.27600000000000002</v>
      </c>
      <c r="I31" s="43">
        <v>0.27600000000000002</v>
      </c>
      <c r="J31" s="43">
        <v>0.27700000000000002</v>
      </c>
      <c r="K31" s="43">
        <v>0.27800000000000002</v>
      </c>
      <c r="L31" s="43">
        <v>0.27800000000000002</v>
      </c>
      <c r="M31" s="43">
        <v>0.27900000000000003</v>
      </c>
    </row>
    <row r="32" spans="1:13">
      <c r="A32" s="42">
        <v>25</v>
      </c>
      <c r="B32" s="43">
        <v>0.28000000000000003</v>
      </c>
      <c r="C32" s="43">
        <v>0.28000000000000003</v>
      </c>
      <c r="D32" s="43">
        <v>0.28100000000000003</v>
      </c>
      <c r="E32" s="43">
        <v>0.28199999999999997</v>
      </c>
      <c r="F32" s="43">
        <v>0.28199999999999997</v>
      </c>
      <c r="G32" s="43">
        <v>0.28299999999999997</v>
      </c>
      <c r="H32" s="43">
        <v>0.28399999999999997</v>
      </c>
      <c r="I32" s="43">
        <v>0.28399999999999997</v>
      </c>
      <c r="J32" s="43">
        <v>0.28499999999999998</v>
      </c>
      <c r="K32" s="43">
        <v>0.28599999999999998</v>
      </c>
      <c r="L32" s="43">
        <v>0.28599999999999998</v>
      </c>
      <c r="M32" s="43">
        <v>0.28699999999999998</v>
      </c>
    </row>
    <row r="33" spans="1:13">
      <c r="A33" s="42">
        <v>26</v>
      </c>
      <c r="B33" s="43">
        <v>0.28799999999999998</v>
      </c>
      <c r="C33" s="43">
        <v>0.28799999999999998</v>
      </c>
      <c r="D33" s="43">
        <v>0.28899999999999998</v>
      </c>
      <c r="E33" s="43">
        <v>0.28999999999999998</v>
      </c>
      <c r="F33" s="43">
        <v>0.28999999999999998</v>
      </c>
      <c r="G33" s="43">
        <v>0.29099999999999998</v>
      </c>
      <c r="H33" s="43">
        <v>0.29199999999999998</v>
      </c>
      <c r="I33" s="43">
        <v>0.29299999999999998</v>
      </c>
      <c r="J33" s="43">
        <v>0.29299999999999998</v>
      </c>
      <c r="K33" s="43">
        <v>0.29399999999999998</v>
      </c>
      <c r="L33" s="43">
        <v>0.29499999999999998</v>
      </c>
      <c r="M33" s="43">
        <v>0.29499999999999998</v>
      </c>
    </row>
    <row r="34" spans="1:13">
      <c r="A34" s="42">
        <v>27</v>
      </c>
      <c r="B34" s="43">
        <v>0.29599999999999999</v>
      </c>
      <c r="C34" s="43">
        <v>0.29699999999999999</v>
      </c>
      <c r="D34" s="43">
        <v>0.29799999999999999</v>
      </c>
      <c r="E34" s="43">
        <v>0.29799999999999999</v>
      </c>
      <c r="F34" s="43">
        <v>0.29899999999999999</v>
      </c>
      <c r="G34" s="43">
        <v>0.3</v>
      </c>
      <c r="H34" s="43">
        <v>0.3</v>
      </c>
      <c r="I34" s="43">
        <v>0.30099999999999999</v>
      </c>
      <c r="J34" s="43">
        <v>0.30199999999999999</v>
      </c>
      <c r="K34" s="43">
        <v>0.30299999999999999</v>
      </c>
      <c r="L34" s="43">
        <v>0.30299999999999999</v>
      </c>
      <c r="M34" s="43">
        <v>0.30399999999999999</v>
      </c>
    </row>
    <row r="35" spans="1:13">
      <c r="A35" s="42">
        <v>28</v>
      </c>
      <c r="B35" s="43">
        <v>0.30499999999999999</v>
      </c>
      <c r="C35" s="43">
        <v>0.30599999999999999</v>
      </c>
      <c r="D35" s="43">
        <v>0.30599999999999999</v>
      </c>
      <c r="E35" s="43">
        <v>0.307</v>
      </c>
      <c r="F35" s="43">
        <v>0.308</v>
      </c>
      <c r="G35" s="43">
        <v>0.309</v>
      </c>
      <c r="H35" s="43">
        <v>0.309</v>
      </c>
      <c r="I35" s="43">
        <v>0.31</v>
      </c>
      <c r="J35" s="43">
        <v>0.311</v>
      </c>
      <c r="K35" s="43">
        <v>0.312</v>
      </c>
      <c r="L35" s="43">
        <v>0.313</v>
      </c>
      <c r="M35" s="43">
        <v>0.313</v>
      </c>
    </row>
    <row r="36" spans="1:13">
      <c r="A36" s="42">
        <v>29</v>
      </c>
      <c r="B36" s="43">
        <v>0.314</v>
      </c>
      <c r="C36" s="43">
        <v>0.315</v>
      </c>
      <c r="D36" s="43">
        <v>0.316</v>
      </c>
      <c r="E36" s="43">
        <v>0.316</v>
      </c>
      <c r="F36" s="43">
        <v>0.317</v>
      </c>
      <c r="G36" s="43">
        <v>0.318</v>
      </c>
      <c r="H36" s="43">
        <v>0.31900000000000001</v>
      </c>
      <c r="I36" s="43">
        <v>0.32</v>
      </c>
      <c r="J36" s="43">
        <v>0.32</v>
      </c>
      <c r="K36" s="43">
        <v>0.32100000000000001</v>
      </c>
      <c r="L36" s="43">
        <v>0.32200000000000001</v>
      </c>
      <c r="M36" s="43">
        <v>0.32300000000000001</v>
      </c>
    </row>
    <row r="37" spans="1:13">
      <c r="A37" s="42">
        <v>30</v>
      </c>
      <c r="B37" s="43">
        <v>0.32400000000000001</v>
      </c>
      <c r="C37" s="43">
        <v>0.32400000000000001</v>
      </c>
      <c r="D37" s="43">
        <v>0.32500000000000001</v>
      </c>
      <c r="E37" s="43">
        <v>0.32600000000000001</v>
      </c>
      <c r="F37" s="43">
        <v>0.32700000000000001</v>
      </c>
      <c r="G37" s="43">
        <v>0.32800000000000001</v>
      </c>
      <c r="H37" s="43">
        <v>0.32900000000000001</v>
      </c>
      <c r="I37" s="43">
        <v>0.32900000000000001</v>
      </c>
      <c r="J37" s="43">
        <v>0.33</v>
      </c>
      <c r="K37" s="43">
        <v>0.33100000000000002</v>
      </c>
      <c r="L37" s="43">
        <v>0.33200000000000002</v>
      </c>
      <c r="M37" s="43">
        <v>0.33300000000000002</v>
      </c>
    </row>
    <row r="38" spans="1:13">
      <c r="A38" s="42">
        <v>31</v>
      </c>
      <c r="B38" s="43">
        <v>0.33400000000000002</v>
      </c>
      <c r="C38" s="43">
        <v>0.33400000000000002</v>
      </c>
      <c r="D38" s="43">
        <v>0.33500000000000002</v>
      </c>
      <c r="E38" s="43">
        <v>0.33600000000000002</v>
      </c>
      <c r="F38" s="43">
        <v>0.33700000000000002</v>
      </c>
      <c r="G38" s="43">
        <v>0.33800000000000002</v>
      </c>
      <c r="H38" s="43">
        <v>0.33900000000000002</v>
      </c>
      <c r="I38" s="43">
        <v>0.34</v>
      </c>
      <c r="J38" s="43">
        <v>0.34</v>
      </c>
      <c r="K38" s="43">
        <v>0.34100000000000003</v>
      </c>
      <c r="L38" s="43">
        <v>0.34200000000000003</v>
      </c>
      <c r="M38" s="43">
        <v>0.34300000000000003</v>
      </c>
    </row>
    <row r="39" spans="1:13">
      <c r="A39" s="42">
        <v>32</v>
      </c>
      <c r="B39" s="43">
        <v>0.34399999999999997</v>
      </c>
      <c r="C39" s="43">
        <v>0.34499999999999997</v>
      </c>
      <c r="D39" s="43">
        <v>0.34599999999999997</v>
      </c>
      <c r="E39" s="43">
        <v>0.34699999999999998</v>
      </c>
      <c r="F39" s="43">
        <v>0.34799999999999998</v>
      </c>
      <c r="G39" s="43">
        <v>0.34799999999999998</v>
      </c>
      <c r="H39" s="43">
        <v>0.34899999999999998</v>
      </c>
      <c r="I39" s="43">
        <v>0.35</v>
      </c>
      <c r="J39" s="43">
        <v>0.35099999999999998</v>
      </c>
      <c r="K39" s="43">
        <v>0.35199999999999998</v>
      </c>
      <c r="L39" s="43">
        <v>0.35299999999999998</v>
      </c>
      <c r="M39" s="43">
        <v>0.35399999999999998</v>
      </c>
    </row>
    <row r="40" spans="1:13">
      <c r="A40" s="42">
        <v>33</v>
      </c>
      <c r="B40" s="43">
        <v>0.35499999999999998</v>
      </c>
      <c r="C40" s="43">
        <v>0.35599999999999998</v>
      </c>
      <c r="D40" s="43">
        <v>0.35699999999999998</v>
      </c>
      <c r="E40" s="43">
        <v>0.35799999999999998</v>
      </c>
      <c r="F40" s="43">
        <v>0.35899999999999999</v>
      </c>
      <c r="G40" s="43">
        <v>0.35899999999999999</v>
      </c>
      <c r="H40" s="43">
        <v>0.36</v>
      </c>
      <c r="I40" s="43">
        <v>0.36099999999999999</v>
      </c>
      <c r="J40" s="43">
        <v>0.36199999999999999</v>
      </c>
      <c r="K40" s="43">
        <v>0.36299999999999999</v>
      </c>
      <c r="L40" s="43">
        <v>0.36399999999999999</v>
      </c>
      <c r="M40" s="43">
        <v>0.36499999999999999</v>
      </c>
    </row>
    <row r="41" spans="1:13">
      <c r="A41" s="42">
        <v>34</v>
      </c>
      <c r="B41" s="43">
        <v>0.36599999999999999</v>
      </c>
      <c r="C41" s="43">
        <v>0.36699999999999999</v>
      </c>
      <c r="D41" s="43">
        <v>0.36799999999999999</v>
      </c>
      <c r="E41" s="43">
        <v>0.36899999999999999</v>
      </c>
      <c r="F41" s="43">
        <v>0.37</v>
      </c>
      <c r="G41" s="43">
        <v>0.371</v>
      </c>
      <c r="H41" s="43">
        <v>0.372</v>
      </c>
      <c r="I41" s="43">
        <v>0.373</v>
      </c>
      <c r="J41" s="43">
        <v>0.374</v>
      </c>
      <c r="K41" s="43">
        <v>0.375</v>
      </c>
      <c r="L41" s="43">
        <v>0.376</v>
      </c>
      <c r="M41" s="43">
        <v>0.377</v>
      </c>
    </row>
    <row r="42" spans="1:13">
      <c r="A42" s="42">
        <v>35</v>
      </c>
      <c r="B42" s="43">
        <v>0.378</v>
      </c>
      <c r="C42" s="43">
        <v>0.379</v>
      </c>
      <c r="D42" s="43">
        <v>0.38</v>
      </c>
      <c r="E42" s="43">
        <v>0.38100000000000001</v>
      </c>
      <c r="F42" s="43">
        <v>0.38200000000000001</v>
      </c>
      <c r="G42" s="43">
        <v>0.38300000000000001</v>
      </c>
      <c r="H42" s="43">
        <v>0.38400000000000001</v>
      </c>
      <c r="I42" s="43">
        <v>0.38500000000000001</v>
      </c>
      <c r="J42" s="43">
        <v>0.38600000000000001</v>
      </c>
      <c r="K42" s="43">
        <v>0.38700000000000001</v>
      </c>
      <c r="L42" s="43">
        <v>0.38800000000000001</v>
      </c>
      <c r="M42" s="43">
        <v>0.38900000000000001</v>
      </c>
    </row>
    <row r="43" spans="1:13">
      <c r="A43" s="42">
        <v>36</v>
      </c>
      <c r="B43" s="43">
        <v>0.39</v>
      </c>
      <c r="C43" s="43">
        <v>0.39100000000000001</v>
      </c>
      <c r="D43" s="43">
        <v>0.39200000000000002</v>
      </c>
      <c r="E43" s="43">
        <v>0.39300000000000002</v>
      </c>
      <c r="F43" s="43">
        <v>0.39500000000000002</v>
      </c>
      <c r="G43" s="43">
        <v>0.39600000000000002</v>
      </c>
      <c r="H43" s="43">
        <v>0.39700000000000002</v>
      </c>
      <c r="I43" s="43">
        <v>0.39800000000000002</v>
      </c>
      <c r="J43" s="43">
        <v>0.39900000000000002</v>
      </c>
      <c r="K43" s="43">
        <v>0.4</v>
      </c>
      <c r="L43" s="43">
        <v>0.40100000000000002</v>
      </c>
      <c r="M43" s="43">
        <v>0.40200000000000002</v>
      </c>
    </row>
    <row r="44" spans="1:13">
      <c r="A44" s="42">
        <v>37</v>
      </c>
      <c r="B44" s="43">
        <v>0.40300000000000002</v>
      </c>
      <c r="C44" s="43">
        <v>0.40400000000000003</v>
      </c>
      <c r="D44" s="43">
        <v>0.40500000000000003</v>
      </c>
      <c r="E44" s="43">
        <v>0.40699999999999997</v>
      </c>
      <c r="F44" s="43">
        <v>0.40799999999999997</v>
      </c>
      <c r="G44" s="43">
        <v>0.40899999999999997</v>
      </c>
      <c r="H44" s="43">
        <v>0.41</v>
      </c>
      <c r="I44" s="43">
        <v>0.41099999999999998</v>
      </c>
      <c r="J44" s="43">
        <v>0.41199999999999998</v>
      </c>
      <c r="K44" s="43">
        <v>0.41299999999999998</v>
      </c>
      <c r="L44" s="43">
        <v>0.41399999999999998</v>
      </c>
      <c r="M44" s="43">
        <v>0.41599999999999998</v>
      </c>
    </row>
    <row r="45" spans="1:13">
      <c r="A45" s="42">
        <v>38</v>
      </c>
      <c r="B45" s="43">
        <v>0.41699999999999998</v>
      </c>
      <c r="C45" s="43">
        <v>0.41799999999999998</v>
      </c>
      <c r="D45" s="43">
        <v>0.41899999999999998</v>
      </c>
      <c r="E45" s="43">
        <v>0.42</v>
      </c>
      <c r="F45" s="43">
        <v>0.42099999999999999</v>
      </c>
      <c r="G45" s="43">
        <v>0.42299999999999999</v>
      </c>
      <c r="H45" s="43">
        <v>0.42399999999999999</v>
      </c>
      <c r="I45" s="43">
        <v>0.42499999999999999</v>
      </c>
      <c r="J45" s="43">
        <v>0.42599999999999999</v>
      </c>
      <c r="K45" s="43">
        <v>0.42699999999999999</v>
      </c>
      <c r="L45" s="43">
        <v>0.42799999999999999</v>
      </c>
      <c r="M45" s="43">
        <v>0.43</v>
      </c>
    </row>
    <row r="46" spans="1:13">
      <c r="A46" s="42">
        <v>39</v>
      </c>
      <c r="B46" s="43">
        <v>0.43099999999999999</v>
      </c>
      <c r="C46" s="43">
        <v>0.432</v>
      </c>
      <c r="D46" s="43">
        <v>0.433</v>
      </c>
      <c r="E46" s="43">
        <v>0.435</v>
      </c>
      <c r="F46" s="43">
        <v>0.436</v>
      </c>
      <c r="G46" s="43">
        <v>0.437</v>
      </c>
      <c r="H46" s="43">
        <v>0.438</v>
      </c>
      <c r="I46" s="43">
        <v>0.439</v>
      </c>
      <c r="J46" s="43">
        <v>0.441</v>
      </c>
      <c r="K46" s="43">
        <v>0.442</v>
      </c>
      <c r="L46" s="43">
        <v>0.443</v>
      </c>
      <c r="M46" s="43">
        <v>0.44400000000000001</v>
      </c>
    </row>
    <row r="47" spans="1:13">
      <c r="A47" s="42">
        <v>40</v>
      </c>
      <c r="B47" s="43">
        <v>0.44600000000000001</v>
      </c>
      <c r="C47" s="43">
        <v>0.44700000000000001</v>
      </c>
      <c r="D47" s="43">
        <v>0.44800000000000001</v>
      </c>
      <c r="E47" s="43">
        <v>0.44900000000000001</v>
      </c>
      <c r="F47" s="43">
        <v>0.45100000000000001</v>
      </c>
      <c r="G47" s="43">
        <v>0.45200000000000001</v>
      </c>
      <c r="H47" s="43">
        <v>0.45300000000000001</v>
      </c>
      <c r="I47" s="43">
        <v>0.45500000000000002</v>
      </c>
      <c r="J47" s="43">
        <v>0.45600000000000002</v>
      </c>
      <c r="K47" s="43">
        <v>0.45700000000000002</v>
      </c>
      <c r="L47" s="43">
        <v>0.45900000000000002</v>
      </c>
      <c r="M47" s="43">
        <v>0.46</v>
      </c>
    </row>
    <row r="48" spans="1:13">
      <c r="A48" s="42">
        <v>41</v>
      </c>
      <c r="B48" s="43">
        <v>0.46100000000000002</v>
      </c>
      <c r="C48" s="43">
        <v>0.46200000000000002</v>
      </c>
      <c r="D48" s="43">
        <v>0.46400000000000002</v>
      </c>
      <c r="E48" s="43">
        <v>0.46500000000000002</v>
      </c>
      <c r="F48" s="43">
        <v>0.46700000000000003</v>
      </c>
      <c r="G48" s="43">
        <v>0.46800000000000003</v>
      </c>
      <c r="H48" s="43">
        <v>0.46899999999999997</v>
      </c>
      <c r="I48" s="43">
        <v>0.47099999999999997</v>
      </c>
      <c r="J48" s="43">
        <v>0.47199999999999998</v>
      </c>
      <c r="K48" s="43">
        <v>0.47299999999999998</v>
      </c>
      <c r="L48" s="43">
        <v>0.47499999999999998</v>
      </c>
      <c r="M48" s="43">
        <v>0.47599999999999998</v>
      </c>
    </row>
    <row r="49" spans="1:13">
      <c r="A49" s="42">
        <v>42</v>
      </c>
      <c r="B49" s="43">
        <v>0.47699999999999998</v>
      </c>
      <c r="C49" s="43">
        <v>0.47899999999999998</v>
      </c>
      <c r="D49" s="43">
        <v>0.48</v>
      </c>
      <c r="E49" s="43">
        <v>0.48199999999999998</v>
      </c>
      <c r="F49" s="43">
        <v>0.48299999999999998</v>
      </c>
      <c r="G49" s="43">
        <v>0.48499999999999999</v>
      </c>
      <c r="H49" s="43">
        <v>0.48599999999999999</v>
      </c>
      <c r="I49" s="43">
        <v>0.48699999999999999</v>
      </c>
      <c r="J49" s="43">
        <v>0.48899999999999999</v>
      </c>
      <c r="K49" s="43">
        <v>0.49</v>
      </c>
      <c r="L49" s="43">
        <v>0.49199999999999999</v>
      </c>
      <c r="M49" s="43">
        <v>0.49299999999999999</v>
      </c>
    </row>
    <row r="50" spans="1:13">
      <c r="A50" s="42">
        <v>43</v>
      </c>
      <c r="B50" s="43">
        <v>0.495</v>
      </c>
      <c r="C50" s="43">
        <v>0.496</v>
      </c>
      <c r="D50" s="43">
        <v>0.498</v>
      </c>
      <c r="E50" s="43">
        <v>0.499</v>
      </c>
      <c r="F50" s="43">
        <v>0.501</v>
      </c>
      <c r="G50" s="43">
        <v>0.502</v>
      </c>
      <c r="H50" s="43">
        <v>0.503</v>
      </c>
      <c r="I50" s="43">
        <v>0.505</v>
      </c>
      <c r="J50" s="43">
        <v>0.50600000000000001</v>
      </c>
      <c r="K50" s="43">
        <v>0.50800000000000001</v>
      </c>
      <c r="L50" s="43">
        <v>0.50900000000000001</v>
      </c>
      <c r="M50" s="43">
        <v>0.51100000000000001</v>
      </c>
    </row>
    <row r="51" spans="1:13">
      <c r="A51" s="42">
        <v>44</v>
      </c>
      <c r="B51" s="43">
        <v>0.51200000000000001</v>
      </c>
      <c r="C51" s="43">
        <v>0.51400000000000001</v>
      </c>
      <c r="D51" s="43">
        <v>0.51600000000000001</v>
      </c>
      <c r="E51" s="43">
        <v>0.51700000000000002</v>
      </c>
      <c r="F51" s="43">
        <v>0.51900000000000002</v>
      </c>
      <c r="G51" s="43">
        <v>0.52</v>
      </c>
      <c r="H51" s="43">
        <v>0.52200000000000002</v>
      </c>
      <c r="I51" s="43">
        <v>0.52400000000000002</v>
      </c>
      <c r="J51" s="43">
        <v>0.52500000000000002</v>
      </c>
      <c r="K51" s="43">
        <v>0.52700000000000002</v>
      </c>
      <c r="L51" s="43">
        <v>0.52800000000000002</v>
      </c>
      <c r="M51" s="43">
        <v>0.53</v>
      </c>
    </row>
    <row r="52" spans="1:13">
      <c r="A52" s="42">
        <v>45</v>
      </c>
      <c r="B52" s="43">
        <v>0.53100000000000003</v>
      </c>
      <c r="C52" s="43">
        <v>0.53300000000000003</v>
      </c>
      <c r="D52" s="43">
        <v>0.53500000000000003</v>
      </c>
      <c r="E52" s="43">
        <v>0.53600000000000003</v>
      </c>
      <c r="F52" s="43">
        <v>0.53800000000000003</v>
      </c>
      <c r="G52" s="43">
        <v>0.54</v>
      </c>
      <c r="H52" s="43">
        <v>0.54100000000000004</v>
      </c>
      <c r="I52" s="43">
        <v>0.54300000000000004</v>
      </c>
      <c r="J52" s="43">
        <v>0.54500000000000004</v>
      </c>
      <c r="K52" s="43">
        <v>0.54600000000000004</v>
      </c>
      <c r="L52" s="43">
        <v>0.54800000000000004</v>
      </c>
      <c r="M52" s="43">
        <v>0.55000000000000004</v>
      </c>
    </row>
    <row r="53" spans="1:13">
      <c r="A53" s="42">
        <v>46</v>
      </c>
      <c r="B53" s="43">
        <v>0.55100000000000005</v>
      </c>
      <c r="C53" s="43">
        <v>0.55300000000000005</v>
      </c>
      <c r="D53" s="43">
        <v>0.55500000000000005</v>
      </c>
      <c r="E53" s="43">
        <v>0.55700000000000005</v>
      </c>
      <c r="F53" s="43">
        <v>0.55800000000000005</v>
      </c>
      <c r="G53" s="43">
        <v>0.56000000000000005</v>
      </c>
      <c r="H53" s="43">
        <v>0.56200000000000006</v>
      </c>
      <c r="I53" s="43">
        <v>0.56399999999999995</v>
      </c>
      <c r="J53" s="43">
        <v>0.56499999999999995</v>
      </c>
      <c r="K53" s="43">
        <v>0.56699999999999995</v>
      </c>
      <c r="L53" s="43">
        <v>0.56899999999999995</v>
      </c>
      <c r="M53" s="43">
        <v>0.57099999999999995</v>
      </c>
    </row>
    <row r="54" spans="1:13">
      <c r="A54" s="42">
        <v>47</v>
      </c>
      <c r="B54" s="43">
        <v>0.57199999999999995</v>
      </c>
      <c r="C54" s="43">
        <v>0.57399999999999995</v>
      </c>
      <c r="D54" s="43">
        <v>0.57599999999999996</v>
      </c>
      <c r="E54" s="43">
        <v>0.57799999999999996</v>
      </c>
      <c r="F54" s="43">
        <v>0.57999999999999996</v>
      </c>
      <c r="G54" s="43">
        <v>0.58199999999999996</v>
      </c>
      <c r="H54" s="43">
        <v>0.58299999999999996</v>
      </c>
      <c r="I54" s="43">
        <v>0.58499999999999996</v>
      </c>
      <c r="J54" s="43">
        <v>0.58699999999999997</v>
      </c>
      <c r="K54" s="43">
        <v>0.58899999999999997</v>
      </c>
      <c r="L54" s="43">
        <v>0.59099999999999997</v>
      </c>
      <c r="M54" s="43">
        <v>0.59299999999999997</v>
      </c>
    </row>
    <row r="55" spans="1:13">
      <c r="A55" s="42">
        <v>48</v>
      </c>
      <c r="B55" s="43">
        <v>0.59499999999999997</v>
      </c>
      <c r="C55" s="43">
        <v>0.59699999999999998</v>
      </c>
      <c r="D55" s="43">
        <v>0.59899999999999998</v>
      </c>
      <c r="E55" s="43">
        <v>0.6</v>
      </c>
      <c r="F55" s="43">
        <v>0.60199999999999998</v>
      </c>
      <c r="G55" s="43">
        <v>0.60399999999999998</v>
      </c>
      <c r="H55" s="43">
        <v>0.60599999999999998</v>
      </c>
      <c r="I55" s="43">
        <v>0.60799999999999998</v>
      </c>
      <c r="J55" s="43">
        <v>0.61</v>
      </c>
      <c r="K55" s="43">
        <v>0.61199999999999999</v>
      </c>
      <c r="L55" s="43">
        <v>0.61399999999999999</v>
      </c>
      <c r="M55" s="43">
        <v>0.61599999999999999</v>
      </c>
    </row>
    <row r="56" spans="1:13">
      <c r="A56" s="42">
        <v>49</v>
      </c>
      <c r="B56" s="43">
        <v>0.61799999999999999</v>
      </c>
      <c r="C56" s="43">
        <v>0.62</v>
      </c>
      <c r="D56" s="43">
        <v>0.622</v>
      </c>
      <c r="E56" s="43">
        <v>0.624</v>
      </c>
      <c r="F56" s="43">
        <v>0.626</v>
      </c>
      <c r="G56" s="43">
        <v>0.628</v>
      </c>
      <c r="H56" s="43">
        <v>0.63100000000000001</v>
      </c>
      <c r="I56" s="43">
        <v>0.63300000000000001</v>
      </c>
      <c r="J56" s="43">
        <v>0.63500000000000001</v>
      </c>
      <c r="K56" s="43">
        <v>0.63700000000000001</v>
      </c>
      <c r="L56" s="43">
        <v>0.63900000000000001</v>
      </c>
      <c r="M56" s="43">
        <v>0.64100000000000001</v>
      </c>
    </row>
    <row r="57" spans="1:13">
      <c r="A57" s="42">
        <v>50</v>
      </c>
      <c r="B57" s="43">
        <v>0.64300000000000002</v>
      </c>
      <c r="C57" s="43">
        <v>0.64500000000000002</v>
      </c>
      <c r="D57" s="43">
        <v>0.64700000000000002</v>
      </c>
      <c r="E57" s="43">
        <v>0.65</v>
      </c>
      <c r="F57" s="43">
        <v>0.65200000000000002</v>
      </c>
      <c r="G57" s="43">
        <v>0.65400000000000003</v>
      </c>
      <c r="H57" s="43">
        <v>0.65600000000000003</v>
      </c>
      <c r="I57" s="43">
        <v>0.65800000000000003</v>
      </c>
      <c r="J57" s="43">
        <v>0.66</v>
      </c>
      <c r="K57" s="43">
        <v>0.66300000000000003</v>
      </c>
      <c r="L57" s="43">
        <v>0.66500000000000004</v>
      </c>
      <c r="M57" s="43">
        <v>0.66700000000000004</v>
      </c>
    </row>
    <row r="58" spans="1:13">
      <c r="A58" s="42">
        <v>51</v>
      </c>
      <c r="B58" s="43">
        <v>0.66900000000000004</v>
      </c>
      <c r="C58" s="43">
        <v>0.67200000000000004</v>
      </c>
      <c r="D58" s="43">
        <v>0.67400000000000004</v>
      </c>
      <c r="E58" s="43">
        <v>0.67600000000000005</v>
      </c>
      <c r="F58" s="43">
        <v>0.67900000000000005</v>
      </c>
      <c r="G58" s="43">
        <v>0.68100000000000005</v>
      </c>
      <c r="H58" s="43">
        <v>0.68300000000000005</v>
      </c>
      <c r="I58" s="43">
        <v>0.68600000000000005</v>
      </c>
      <c r="J58" s="43">
        <v>0.68799999999999994</v>
      </c>
      <c r="K58" s="43">
        <v>0.69</v>
      </c>
      <c r="L58" s="43">
        <v>0.69299999999999995</v>
      </c>
      <c r="M58" s="43">
        <v>0.69499999999999995</v>
      </c>
    </row>
    <row r="59" spans="1:13">
      <c r="A59" s="42">
        <v>52</v>
      </c>
      <c r="B59" s="43">
        <v>0.69699999999999995</v>
      </c>
      <c r="C59" s="43">
        <v>0.7</v>
      </c>
      <c r="D59" s="43">
        <v>0.70199999999999996</v>
      </c>
      <c r="E59" s="43">
        <v>0.70499999999999996</v>
      </c>
      <c r="F59" s="43">
        <v>0.70699999999999996</v>
      </c>
      <c r="G59" s="43">
        <v>0.71</v>
      </c>
      <c r="H59" s="43">
        <v>0.71199999999999997</v>
      </c>
      <c r="I59" s="43">
        <v>0.71499999999999997</v>
      </c>
      <c r="J59" s="43">
        <v>0.71699999999999997</v>
      </c>
      <c r="K59" s="43">
        <v>0.72</v>
      </c>
      <c r="L59" s="43">
        <v>0.72199999999999998</v>
      </c>
      <c r="M59" s="43">
        <v>0.72499999999999998</v>
      </c>
    </row>
    <row r="60" spans="1:13">
      <c r="A60" s="42">
        <v>53</v>
      </c>
      <c r="B60" s="43">
        <v>0.72699999999999998</v>
      </c>
      <c r="C60" s="43">
        <v>0.73</v>
      </c>
      <c r="D60" s="43">
        <v>0.73199999999999998</v>
      </c>
      <c r="E60" s="43">
        <v>0.73499999999999999</v>
      </c>
      <c r="F60" s="43">
        <v>0.73799999999999999</v>
      </c>
      <c r="G60" s="43">
        <v>0.74</v>
      </c>
      <c r="H60" s="43">
        <v>0.74299999999999999</v>
      </c>
      <c r="I60" s="43">
        <v>0.746</v>
      </c>
      <c r="J60" s="43">
        <v>0.748</v>
      </c>
      <c r="K60" s="43">
        <v>0.751</v>
      </c>
      <c r="L60" s="43">
        <v>0.753</v>
      </c>
      <c r="M60" s="43">
        <v>0.75600000000000001</v>
      </c>
    </row>
    <row r="61" spans="1:13">
      <c r="A61" s="42">
        <v>54</v>
      </c>
      <c r="B61" s="43">
        <v>0.75900000000000001</v>
      </c>
      <c r="C61" s="43">
        <v>0.76200000000000001</v>
      </c>
      <c r="D61" s="43">
        <v>0.76400000000000001</v>
      </c>
      <c r="E61" s="43">
        <v>0.76700000000000002</v>
      </c>
      <c r="F61" s="43">
        <v>0.77</v>
      </c>
      <c r="G61" s="43">
        <v>0.77300000000000002</v>
      </c>
      <c r="H61" s="43">
        <v>0.77600000000000002</v>
      </c>
      <c r="I61" s="43">
        <v>0.77800000000000002</v>
      </c>
      <c r="J61" s="43">
        <v>0.78100000000000003</v>
      </c>
      <c r="K61" s="43">
        <v>0.78400000000000003</v>
      </c>
      <c r="L61" s="43">
        <v>0.78700000000000003</v>
      </c>
      <c r="M61" s="43">
        <v>0.79</v>
      </c>
    </row>
    <row r="62" spans="1:13">
      <c r="A62" s="42">
        <v>55</v>
      </c>
      <c r="B62" s="43">
        <v>0.79300000000000004</v>
      </c>
      <c r="C62" s="43">
        <v>0.79600000000000004</v>
      </c>
      <c r="D62" s="43">
        <v>0.79900000000000004</v>
      </c>
      <c r="E62" s="43">
        <v>0.80200000000000005</v>
      </c>
      <c r="F62" s="43">
        <v>0.80500000000000005</v>
      </c>
      <c r="G62" s="43">
        <v>0.80800000000000005</v>
      </c>
      <c r="H62" s="43">
        <v>0.81100000000000005</v>
      </c>
      <c r="I62" s="43">
        <v>0.81399999999999995</v>
      </c>
      <c r="J62" s="43">
        <v>0.81699999999999995</v>
      </c>
      <c r="K62" s="43">
        <v>0.82</v>
      </c>
      <c r="L62" s="43">
        <v>0.82299999999999995</v>
      </c>
      <c r="M62" s="43">
        <v>0.82599999999999996</v>
      </c>
    </row>
    <row r="63" spans="1:13">
      <c r="A63" s="42">
        <v>56</v>
      </c>
      <c r="B63" s="43">
        <v>0.82899999999999996</v>
      </c>
      <c r="C63" s="43">
        <v>0.83199999999999996</v>
      </c>
      <c r="D63" s="43">
        <v>0.83499999999999996</v>
      </c>
      <c r="E63" s="43">
        <v>0.83799999999999997</v>
      </c>
      <c r="F63" s="43">
        <v>0.84199999999999997</v>
      </c>
      <c r="G63" s="43">
        <v>0.84499999999999997</v>
      </c>
      <c r="H63" s="43">
        <v>0.84799999999999998</v>
      </c>
      <c r="I63" s="43">
        <v>0.85099999999999998</v>
      </c>
      <c r="J63" s="43">
        <v>0.85499999999999998</v>
      </c>
      <c r="K63" s="43">
        <v>0.85799999999999998</v>
      </c>
      <c r="L63" s="43">
        <v>0.86099999999999999</v>
      </c>
      <c r="M63" s="43">
        <v>0.86399999999999999</v>
      </c>
    </row>
    <row r="64" spans="1:13">
      <c r="A64" s="42">
        <v>57</v>
      </c>
      <c r="B64" s="43">
        <v>0.86799999999999999</v>
      </c>
      <c r="C64" s="43">
        <v>0.871</v>
      </c>
      <c r="D64" s="43">
        <v>0.874</v>
      </c>
      <c r="E64" s="43">
        <v>0.878</v>
      </c>
      <c r="F64" s="43">
        <v>0.88100000000000001</v>
      </c>
      <c r="G64" s="43">
        <v>0.88500000000000001</v>
      </c>
      <c r="H64" s="43">
        <v>0.88800000000000001</v>
      </c>
      <c r="I64" s="43">
        <v>0.89200000000000002</v>
      </c>
      <c r="J64" s="43">
        <v>0.89500000000000002</v>
      </c>
      <c r="K64" s="43">
        <v>0.89900000000000002</v>
      </c>
      <c r="L64" s="43">
        <v>0.90200000000000002</v>
      </c>
      <c r="M64" s="43">
        <v>0.90600000000000003</v>
      </c>
    </row>
    <row r="65" spans="1:13">
      <c r="A65" s="42">
        <v>58</v>
      </c>
      <c r="B65" s="43">
        <v>0.90900000000000003</v>
      </c>
      <c r="C65" s="43">
        <v>0.91300000000000003</v>
      </c>
      <c r="D65" s="43">
        <v>0.91700000000000004</v>
      </c>
      <c r="E65" s="43">
        <v>0.92</v>
      </c>
      <c r="F65" s="43">
        <v>0.92400000000000004</v>
      </c>
      <c r="G65" s="43">
        <v>0.92800000000000005</v>
      </c>
      <c r="H65" s="43">
        <v>0.93100000000000005</v>
      </c>
      <c r="I65" s="43">
        <v>0.93500000000000005</v>
      </c>
      <c r="J65" s="43">
        <v>0.93899999999999995</v>
      </c>
      <c r="K65" s="43">
        <v>0.94299999999999995</v>
      </c>
      <c r="L65" s="43">
        <v>0.94599999999999995</v>
      </c>
      <c r="M65" s="43">
        <v>0.95</v>
      </c>
    </row>
    <row r="66" spans="1:13">
      <c r="A66" s="42">
        <v>59</v>
      </c>
      <c r="B66" s="43">
        <v>0.95399999999999996</v>
      </c>
      <c r="C66" s="43">
        <v>0.95799999999999996</v>
      </c>
      <c r="D66" s="43">
        <v>0.96199999999999997</v>
      </c>
      <c r="E66" s="43">
        <v>0.96599999999999997</v>
      </c>
      <c r="F66" s="43">
        <v>0.97</v>
      </c>
      <c r="G66" s="43">
        <v>0.97399999999999998</v>
      </c>
      <c r="H66" s="43">
        <v>0.97799999999999998</v>
      </c>
      <c r="I66" s="43">
        <v>0.98199999999999998</v>
      </c>
      <c r="J66" s="43">
        <v>0.98599999999999999</v>
      </c>
      <c r="K66" s="43">
        <v>0.99</v>
      </c>
      <c r="L66" s="43">
        <v>0.99399999999999999</v>
      </c>
      <c r="M66" s="43">
        <v>0.998</v>
      </c>
    </row>
    <row r="67" spans="1:13">
      <c r="A67" s="42">
        <v>60</v>
      </c>
      <c r="B67" s="43">
        <v>1</v>
      </c>
      <c r="C67" s="43"/>
      <c r="D67" s="43"/>
      <c r="E67" s="43"/>
      <c r="F67" s="43"/>
      <c r="G67" s="43"/>
      <c r="H67" s="43"/>
      <c r="I67" s="43"/>
      <c r="J67" s="43"/>
      <c r="K67" s="43"/>
      <c r="L67" s="43"/>
      <c r="M67" s="43"/>
    </row>
  </sheetData>
  <sheetProtection algorithmName="SHA-512" hashValue="FZ2CPOOfwPR674yLEWSGs2iy7pP8phdx3OajFqcrVAvKd5394pJDwTAU7bF7450M0p2uwlk7Fgjk85hOC9O1hw==" saltValue="zwxiITDSam4arV2e04goiQ==" spinCount="100000" sheet="1" objects="1" scenarios="1"/>
  <conditionalFormatting sqref="A6:A21">
    <cfRule type="expression" dxfId="531" priority="5" stopIfTrue="1">
      <formula>MOD(ROW(),2)=0</formula>
    </cfRule>
    <cfRule type="expression" dxfId="530" priority="6" stopIfTrue="1">
      <formula>MOD(ROW(),2)&lt;&gt;0</formula>
    </cfRule>
  </conditionalFormatting>
  <conditionalFormatting sqref="B6:M21">
    <cfRule type="expression" dxfId="529" priority="7" stopIfTrue="1">
      <formula>MOD(ROW(),2)=0</formula>
    </cfRule>
    <cfRule type="expression" dxfId="528" priority="8" stopIfTrue="1">
      <formula>MOD(ROW(),2)&lt;&gt;0</formula>
    </cfRule>
  </conditionalFormatting>
  <conditionalFormatting sqref="A26:A67">
    <cfRule type="expression" dxfId="527" priority="1" stopIfTrue="1">
      <formula>MOD(ROW(),2)=0</formula>
    </cfRule>
    <cfRule type="expression" dxfId="526" priority="2" stopIfTrue="1">
      <formula>MOD(ROW(),2)&lt;&gt;0</formula>
    </cfRule>
  </conditionalFormatting>
  <conditionalFormatting sqref="B26:M67">
    <cfRule type="expression" dxfId="525" priority="3" stopIfTrue="1">
      <formula>MOD(ROW(),2)=0</formula>
    </cfRule>
    <cfRule type="expression" dxfId="524" priority="4" stopIfTrue="1">
      <formula>MOD(ROW(),2)&lt;&gt;0</formula>
    </cfRule>
  </conditionalFormatting>
  <pageMargins left="0.7" right="0.7" top="0.75" bottom="0.75" header="0.3" footer="0.3"/>
  <tableParts count="1">
    <tablePart r:id="rId1"/>
  </tablePart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CC250-B119-4BA8-A256-E7992F98CEB4}">
  <sheetPr codeName="Sheet79"/>
  <dimension ref="A1:M72"/>
  <sheetViews>
    <sheetView showGridLines="0" workbookViewId="0">
      <selection activeCell="A6" sqref="A6"/>
    </sheetView>
  </sheetViews>
  <sheetFormatPr defaultRowHeight="12.6"/>
  <cols>
    <col min="1" max="1" width="31.5703125" customWidth="1"/>
    <col min="2" max="13"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Scheme pays AA - x-604</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171</v>
      </c>
      <c r="C8" s="62"/>
      <c r="D8" s="62"/>
      <c r="E8" s="62"/>
      <c r="F8" s="62"/>
      <c r="G8" s="62"/>
      <c r="H8" s="62"/>
      <c r="I8" s="62"/>
      <c r="J8" s="62"/>
      <c r="K8" s="62"/>
      <c r="L8" s="62"/>
      <c r="M8" s="62"/>
    </row>
    <row r="9" spans="1:13">
      <c r="A9" s="61" t="s">
        <v>150</v>
      </c>
      <c r="B9" s="62" t="s">
        <v>385</v>
      </c>
      <c r="C9" s="62"/>
      <c r="D9" s="62"/>
      <c r="E9" s="62"/>
      <c r="F9" s="62"/>
      <c r="G9" s="62"/>
      <c r="H9" s="62"/>
      <c r="I9" s="62"/>
      <c r="J9" s="62"/>
      <c r="K9" s="62"/>
      <c r="L9" s="62"/>
      <c r="M9" s="62"/>
    </row>
    <row r="10" spans="1:13">
      <c r="A10" s="61" t="s">
        <v>6</v>
      </c>
      <c r="B10" s="62" t="s">
        <v>396</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393</v>
      </c>
      <c r="C12" s="62"/>
      <c r="D12" s="62"/>
      <c r="E12" s="62"/>
      <c r="F12" s="62"/>
      <c r="G12" s="62"/>
      <c r="H12" s="62"/>
      <c r="I12" s="62"/>
      <c r="J12" s="62"/>
      <c r="K12" s="62"/>
      <c r="L12" s="62"/>
      <c r="M12" s="62"/>
    </row>
    <row r="13" spans="1:13">
      <c r="A13" s="61" t="s">
        <v>555</v>
      </c>
      <c r="B13" s="62">
        <v>0</v>
      </c>
      <c r="C13" s="62"/>
      <c r="D13" s="62"/>
      <c r="E13" s="62"/>
      <c r="F13" s="62"/>
      <c r="G13" s="62"/>
      <c r="H13" s="62"/>
      <c r="I13" s="62"/>
      <c r="J13" s="62"/>
      <c r="K13" s="62"/>
      <c r="L13" s="62"/>
      <c r="M13" s="62"/>
    </row>
    <row r="14" spans="1:13">
      <c r="A14" s="61" t="s">
        <v>154</v>
      </c>
      <c r="B14" s="62">
        <v>604</v>
      </c>
      <c r="C14" s="62"/>
      <c r="D14" s="62"/>
      <c r="E14" s="62"/>
      <c r="F14" s="62"/>
      <c r="G14" s="62"/>
      <c r="H14" s="62"/>
      <c r="I14" s="62"/>
      <c r="J14" s="62"/>
      <c r="K14" s="62"/>
      <c r="L14" s="62"/>
      <c r="M14" s="62"/>
    </row>
    <row r="15" spans="1:13">
      <c r="A15" s="61" t="s">
        <v>556</v>
      </c>
      <c r="B15" s="62" t="s">
        <v>397</v>
      </c>
      <c r="C15" s="62"/>
      <c r="D15" s="62"/>
      <c r="E15" s="62"/>
      <c r="F15" s="62"/>
      <c r="G15" s="62"/>
      <c r="H15" s="62"/>
      <c r="I15" s="62"/>
      <c r="J15" s="62"/>
      <c r="K15" s="62"/>
      <c r="L15" s="62"/>
      <c r="M15" s="62"/>
    </row>
    <row r="16" spans="1:13">
      <c r="A16" s="61" t="s">
        <v>156</v>
      </c>
      <c r="B16" s="62" t="s">
        <v>398</v>
      </c>
      <c r="C16" s="62"/>
      <c r="D16" s="62"/>
      <c r="E16" s="62"/>
      <c r="F16" s="62"/>
      <c r="G16" s="62"/>
      <c r="H16" s="62"/>
      <c r="I16" s="62"/>
      <c r="J16" s="62"/>
      <c r="K16" s="62"/>
      <c r="L16" s="62"/>
      <c r="M16" s="62"/>
    </row>
    <row r="17" spans="1:13">
      <c r="A17" s="63" t="s">
        <v>557</v>
      </c>
      <c r="B17" s="62"/>
      <c r="C17" s="62"/>
      <c r="D17" s="62"/>
      <c r="E17" s="62"/>
      <c r="F17" s="62"/>
      <c r="G17" s="62"/>
      <c r="H17" s="62"/>
      <c r="I17" s="62"/>
      <c r="J17" s="62"/>
      <c r="K17" s="62"/>
      <c r="L17" s="62"/>
      <c r="M17" s="62"/>
    </row>
    <row r="18" spans="1:13">
      <c r="A18" s="61" t="s">
        <v>158</v>
      </c>
      <c r="B18" s="64">
        <v>45135</v>
      </c>
      <c r="C18" s="64"/>
      <c r="D18" s="64"/>
      <c r="E18" s="64"/>
      <c r="F18" s="64"/>
      <c r="G18" s="64"/>
      <c r="H18" s="64"/>
      <c r="I18" s="64"/>
      <c r="J18" s="64"/>
      <c r="K18" s="64"/>
      <c r="L18" s="64"/>
      <c r="M18" s="64"/>
    </row>
    <row r="19" spans="1:13">
      <c r="A19" s="61" t="s">
        <v>159</v>
      </c>
      <c r="B19" s="64">
        <v>45135</v>
      </c>
      <c r="C19" s="64"/>
      <c r="D19" s="64"/>
      <c r="E19" s="64"/>
      <c r="F19" s="64"/>
      <c r="G19" s="64"/>
      <c r="H19" s="64"/>
      <c r="I19" s="64"/>
      <c r="J19" s="64"/>
      <c r="K19" s="64"/>
      <c r="L19" s="64"/>
      <c r="M19" s="64"/>
    </row>
    <row r="20" spans="1:13">
      <c r="A20" s="61" t="s">
        <v>160</v>
      </c>
      <c r="B20" s="62" t="s">
        <v>170</v>
      </c>
      <c r="C20" s="62"/>
      <c r="D20" s="62"/>
      <c r="E20" s="62"/>
      <c r="F20" s="62"/>
      <c r="G20" s="62"/>
      <c r="H20" s="62"/>
      <c r="I20" s="62"/>
      <c r="J20" s="62"/>
      <c r="K20" s="62"/>
      <c r="L20" s="62"/>
      <c r="M20" s="62"/>
    </row>
    <row r="21" spans="1:13">
      <c r="A21" s="61" t="s">
        <v>558</v>
      </c>
      <c r="B21" s="62" t="s">
        <v>83</v>
      </c>
      <c r="C21" s="62"/>
      <c r="D21" s="62"/>
      <c r="E21" s="62"/>
      <c r="F21" s="62"/>
      <c r="G21" s="62"/>
      <c r="H21" s="62"/>
      <c r="I21" s="62"/>
      <c r="J21" s="62"/>
      <c r="K21" s="62"/>
      <c r="L21" s="62"/>
      <c r="M21" s="62"/>
    </row>
    <row r="23" spans="1:13">
      <c r="A23" s="23" t="str">
        <f>HYPERLINK("#'Factor List'!A1", "Back to Factor List")</f>
        <v>Back to Factor List</v>
      </c>
      <c r="B23" s="23" t="str">
        <f>HYPERLINK("#'Assumptions'!A1", "Assumptions")</f>
        <v>Assumptions</v>
      </c>
    </row>
    <row r="26" spans="1:13" ht="12.95">
      <c r="A26" s="46" t="s">
        <v>571</v>
      </c>
      <c r="B26" s="46">
        <v>0</v>
      </c>
      <c r="C26" s="46">
        <v>1</v>
      </c>
      <c r="D26" s="46">
        <v>2</v>
      </c>
      <c r="E26" s="46">
        <v>3</v>
      </c>
      <c r="F26" s="46">
        <v>4</v>
      </c>
      <c r="G26" s="46">
        <v>5</v>
      </c>
      <c r="H26" s="46">
        <v>6</v>
      </c>
      <c r="I26" s="46">
        <v>7</v>
      </c>
      <c r="J26" s="46">
        <v>8</v>
      </c>
      <c r="K26" s="46">
        <v>9</v>
      </c>
      <c r="L26" s="46">
        <v>10</v>
      </c>
      <c r="M26" s="46">
        <v>11</v>
      </c>
    </row>
    <row r="27" spans="1:13">
      <c r="A27" s="42">
        <v>20</v>
      </c>
      <c r="B27" s="43">
        <v>0.192</v>
      </c>
      <c r="C27" s="43">
        <v>0.193</v>
      </c>
      <c r="D27" s="43">
        <v>0.193</v>
      </c>
      <c r="E27" s="43">
        <v>0.19400000000000001</v>
      </c>
      <c r="F27" s="43">
        <v>0.19400000000000001</v>
      </c>
      <c r="G27" s="43">
        <v>0.19500000000000001</v>
      </c>
      <c r="H27" s="43">
        <v>0.19500000000000001</v>
      </c>
      <c r="I27" s="43">
        <v>0.19500000000000001</v>
      </c>
      <c r="J27" s="43">
        <v>0.19600000000000001</v>
      </c>
      <c r="K27" s="43">
        <v>0.19600000000000001</v>
      </c>
      <c r="L27" s="43">
        <v>0.19700000000000001</v>
      </c>
      <c r="M27" s="43">
        <v>0.19700000000000001</v>
      </c>
    </row>
    <row r="28" spans="1:13">
      <c r="A28" s="42">
        <v>21</v>
      </c>
      <c r="B28" s="43">
        <v>0.19800000000000001</v>
      </c>
      <c r="C28" s="43">
        <v>0.19800000000000001</v>
      </c>
      <c r="D28" s="43">
        <v>0.19800000000000001</v>
      </c>
      <c r="E28" s="43">
        <v>0.19900000000000001</v>
      </c>
      <c r="F28" s="43">
        <v>0.19900000000000001</v>
      </c>
      <c r="G28" s="43">
        <v>0.2</v>
      </c>
      <c r="H28" s="43">
        <v>0.2</v>
      </c>
      <c r="I28" s="43">
        <v>0.20100000000000001</v>
      </c>
      <c r="J28" s="43">
        <v>0.20100000000000001</v>
      </c>
      <c r="K28" s="43">
        <v>0.20200000000000001</v>
      </c>
      <c r="L28" s="43">
        <v>0.20200000000000001</v>
      </c>
      <c r="M28" s="43">
        <v>0.20200000000000001</v>
      </c>
    </row>
    <row r="29" spans="1:13">
      <c r="A29" s="42">
        <v>22</v>
      </c>
      <c r="B29" s="43">
        <v>0.20300000000000001</v>
      </c>
      <c r="C29" s="43">
        <v>0.20300000000000001</v>
      </c>
      <c r="D29" s="43">
        <v>0.20399999999999999</v>
      </c>
      <c r="E29" s="43">
        <v>0.20399999999999999</v>
      </c>
      <c r="F29" s="43">
        <v>0.20499999999999999</v>
      </c>
      <c r="G29" s="43">
        <v>0.20499999999999999</v>
      </c>
      <c r="H29" s="43">
        <v>0.20599999999999999</v>
      </c>
      <c r="I29" s="43">
        <v>0.20599999999999999</v>
      </c>
      <c r="J29" s="43">
        <v>0.20699999999999999</v>
      </c>
      <c r="K29" s="43">
        <v>0.20699999999999999</v>
      </c>
      <c r="L29" s="43">
        <v>0.20699999999999999</v>
      </c>
      <c r="M29" s="43">
        <v>0.20799999999999999</v>
      </c>
    </row>
    <row r="30" spans="1:13">
      <c r="A30" s="42">
        <v>23</v>
      </c>
      <c r="B30" s="43">
        <v>0.20799999999999999</v>
      </c>
      <c r="C30" s="43">
        <v>0.20899999999999999</v>
      </c>
      <c r="D30" s="43">
        <v>0.20899999999999999</v>
      </c>
      <c r="E30" s="43">
        <v>0.21</v>
      </c>
      <c r="F30" s="43">
        <v>0.21</v>
      </c>
      <c r="G30" s="43">
        <v>0.21099999999999999</v>
      </c>
      <c r="H30" s="43">
        <v>0.21099999999999999</v>
      </c>
      <c r="I30" s="43">
        <v>0.21199999999999999</v>
      </c>
      <c r="J30" s="43">
        <v>0.21199999999999999</v>
      </c>
      <c r="K30" s="43">
        <v>0.21299999999999999</v>
      </c>
      <c r="L30" s="43">
        <v>0.21299999999999999</v>
      </c>
      <c r="M30" s="43">
        <v>0.214</v>
      </c>
    </row>
    <row r="31" spans="1:13">
      <c r="A31" s="42">
        <v>24</v>
      </c>
      <c r="B31" s="43">
        <v>0.214</v>
      </c>
      <c r="C31" s="43">
        <v>0.215</v>
      </c>
      <c r="D31" s="43">
        <v>0.215</v>
      </c>
      <c r="E31" s="43">
        <v>0.216</v>
      </c>
      <c r="F31" s="43">
        <v>0.216</v>
      </c>
      <c r="G31" s="43">
        <v>0.217</v>
      </c>
      <c r="H31" s="43">
        <v>0.217</v>
      </c>
      <c r="I31" s="43">
        <v>0.218</v>
      </c>
      <c r="J31" s="43">
        <v>0.218</v>
      </c>
      <c r="K31" s="43">
        <v>0.219</v>
      </c>
      <c r="L31" s="43">
        <v>0.219</v>
      </c>
      <c r="M31" s="43">
        <v>0.22</v>
      </c>
    </row>
    <row r="32" spans="1:13">
      <c r="A32" s="42">
        <v>25</v>
      </c>
      <c r="B32" s="43">
        <v>0.22</v>
      </c>
      <c r="C32" s="43">
        <v>0.221</v>
      </c>
      <c r="D32" s="43">
        <v>0.221</v>
      </c>
      <c r="E32" s="43">
        <v>0.222</v>
      </c>
      <c r="F32" s="43">
        <v>0.222</v>
      </c>
      <c r="G32" s="43">
        <v>0.223</v>
      </c>
      <c r="H32" s="43">
        <v>0.223</v>
      </c>
      <c r="I32" s="43">
        <v>0.224</v>
      </c>
      <c r="J32" s="43">
        <v>0.224</v>
      </c>
      <c r="K32" s="43">
        <v>0.22500000000000001</v>
      </c>
      <c r="L32" s="43">
        <v>0.22500000000000001</v>
      </c>
      <c r="M32" s="43">
        <v>0.22600000000000001</v>
      </c>
    </row>
    <row r="33" spans="1:13">
      <c r="A33" s="42">
        <v>26</v>
      </c>
      <c r="B33" s="43">
        <v>0.22600000000000001</v>
      </c>
      <c r="C33" s="43">
        <v>0.22700000000000001</v>
      </c>
      <c r="D33" s="43">
        <v>0.22700000000000001</v>
      </c>
      <c r="E33" s="43">
        <v>0.22800000000000001</v>
      </c>
      <c r="F33" s="43">
        <v>0.22900000000000001</v>
      </c>
      <c r="G33" s="43">
        <v>0.22900000000000001</v>
      </c>
      <c r="H33" s="43">
        <v>0.23</v>
      </c>
      <c r="I33" s="43">
        <v>0.23</v>
      </c>
      <c r="J33" s="43">
        <v>0.23100000000000001</v>
      </c>
      <c r="K33" s="43">
        <v>0.23100000000000001</v>
      </c>
      <c r="L33" s="43">
        <v>0.23200000000000001</v>
      </c>
      <c r="M33" s="43">
        <v>0.23200000000000001</v>
      </c>
    </row>
    <row r="34" spans="1:13">
      <c r="A34" s="42">
        <v>27</v>
      </c>
      <c r="B34" s="43">
        <v>0.23300000000000001</v>
      </c>
      <c r="C34" s="43">
        <v>0.23300000000000001</v>
      </c>
      <c r="D34" s="43">
        <v>0.23400000000000001</v>
      </c>
      <c r="E34" s="43">
        <v>0.23499999999999999</v>
      </c>
      <c r="F34" s="43">
        <v>0.23499999999999999</v>
      </c>
      <c r="G34" s="43">
        <v>0.23599999999999999</v>
      </c>
      <c r="H34" s="43">
        <v>0.23599999999999999</v>
      </c>
      <c r="I34" s="43">
        <v>0.23699999999999999</v>
      </c>
      <c r="J34" s="43">
        <v>0.23699999999999999</v>
      </c>
      <c r="K34" s="43">
        <v>0.23799999999999999</v>
      </c>
      <c r="L34" s="43">
        <v>0.23799999999999999</v>
      </c>
      <c r="M34" s="43">
        <v>0.23899999999999999</v>
      </c>
    </row>
    <row r="35" spans="1:13">
      <c r="A35" s="42">
        <v>28</v>
      </c>
      <c r="B35" s="43">
        <v>0.24</v>
      </c>
      <c r="C35" s="43">
        <v>0.24</v>
      </c>
      <c r="D35" s="43">
        <v>0.24099999999999999</v>
      </c>
      <c r="E35" s="43">
        <v>0.24099999999999999</v>
      </c>
      <c r="F35" s="43">
        <v>0.24199999999999999</v>
      </c>
      <c r="G35" s="43">
        <v>0.24299999999999999</v>
      </c>
      <c r="H35" s="43">
        <v>0.24299999999999999</v>
      </c>
      <c r="I35" s="43">
        <v>0.24399999999999999</v>
      </c>
      <c r="J35" s="43">
        <v>0.24399999999999999</v>
      </c>
      <c r="K35" s="43">
        <v>0.245</v>
      </c>
      <c r="L35" s="43">
        <v>0.245</v>
      </c>
      <c r="M35" s="43">
        <v>0.246</v>
      </c>
    </row>
    <row r="36" spans="1:13">
      <c r="A36" s="42">
        <v>29</v>
      </c>
      <c r="B36" s="43">
        <v>0.247</v>
      </c>
      <c r="C36" s="43">
        <v>0.247</v>
      </c>
      <c r="D36" s="43">
        <v>0.248</v>
      </c>
      <c r="E36" s="43">
        <v>0.248</v>
      </c>
      <c r="F36" s="43">
        <v>0.249</v>
      </c>
      <c r="G36" s="43">
        <v>0.25</v>
      </c>
      <c r="H36" s="43">
        <v>0.25</v>
      </c>
      <c r="I36" s="43">
        <v>0.251</v>
      </c>
      <c r="J36" s="43">
        <v>0.252</v>
      </c>
      <c r="K36" s="43">
        <v>0.252</v>
      </c>
      <c r="L36" s="43">
        <v>0.253</v>
      </c>
      <c r="M36" s="43">
        <v>0.253</v>
      </c>
    </row>
    <row r="37" spans="1:13">
      <c r="A37" s="42">
        <v>30</v>
      </c>
      <c r="B37" s="43">
        <v>0.254</v>
      </c>
      <c r="C37" s="43">
        <v>0.255</v>
      </c>
      <c r="D37" s="43">
        <v>0.255</v>
      </c>
      <c r="E37" s="43">
        <v>0.25600000000000001</v>
      </c>
      <c r="F37" s="43">
        <v>0.25600000000000001</v>
      </c>
      <c r="G37" s="43">
        <v>0.25700000000000001</v>
      </c>
      <c r="H37" s="43">
        <v>0.25800000000000001</v>
      </c>
      <c r="I37" s="43">
        <v>0.25800000000000001</v>
      </c>
      <c r="J37" s="43">
        <v>0.25900000000000001</v>
      </c>
      <c r="K37" s="43">
        <v>0.26</v>
      </c>
      <c r="L37" s="43">
        <v>0.26</v>
      </c>
      <c r="M37" s="43">
        <v>0.26100000000000001</v>
      </c>
    </row>
    <row r="38" spans="1:13">
      <c r="A38" s="42">
        <v>31</v>
      </c>
      <c r="B38" s="43">
        <v>0.26200000000000001</v>
      </c>
      <c r="C38" s="43">
        <v>0.26200000000000001</v>
      </c>
      <c r="D38" s="43">
        <v>0.26300000000000001</v>
      </c>
      <c r="E38" s="43">
        <v>0.26400000000000001</v>
      </c>
      <c r="F38" s="43">
        <v>0.26400000000000001</v>
      </c>
      <c r="G38" s="43">
        <v>0.26500000000000001</v>
      </c>
      <c r="H38" s="43">
        <v>0.26600000000000001</v>
      </c>
      <c r="I38" s="43">
        <v>0.26600000000000001</v>
      </c>
      <c r="J38" s="43">
        <v>0.26700000000000002</v>
      </c>
      <c r="K38" s="43">
        <v>0.26800000000000002</v>
      </c>
      <c r="L38" s="43">
        <v>0.26800000000000002</v>
      </c>
      <c r="M38" s="43">
        <v>0.26900000000000002</v>
      </c>
    </row>
    <row r="39" spans="1:13">
      <c r="A39" s="42">
        <v>32</v>
      </c>
      <c r="B39" s="43">
        <v>0.27</v>
      </c>
      <c r="C39" s="43">
        <v>0.27</v>
      </c>
      <c r="D39" s="43">
        <v>0.27100000000000002</v>
      </c>
      <c r="E39" s="43">
        <v>0.27200000000000002</v>
      </c>
      <c r="F39" s="43">
        <v>0.27200000000000002</v>
      </c>
      <c r="G39" s="43">
        <v>0.27300000000000002</v>
      </c>
      <c r="H39" s="43">
        <v>0.27400000000000002</v>
      </c>
      <c r="I39" s="43">
        <v>0.27400000000000002</v>
      </c>
      <c r="J39" s="43">
        <v>0.27500000000000002</v>
      </c>
      <c r="K39" s="43">
        <v>0.27600000000000002</v>
      </c>
      <c r="L39" s="43">
        <v>0.27600000000000002</v>
      </c>
      <c r="M39" s="43">
        <v>0.27700000000000002</v>
      </c>
    </row>
    <row r="40" spans="1:13">
      <c r="A40" s="42">
        <v>33</v>
      </c>
      <c r="B40" s="43">
        <v>0.27800000000000002</v>
      </c>
      <c r="C40" s="43">
        <v>0.27900000000000003</v>
      </c>
      <c r="D40" s="43">
        <v>0.27900000000000003</v>
      </c>
      <c r="E40" s="43">
        <v>0.28000000000000003</v>
      </c>
      <c r="F40" s="43">
        <v>0.28100000000000003</v>
      </c>
      <c r="G40" s="43">
        <v>0.28100000000000003</v>
      </c>
      <c r="H40" s="43">
        <v>0.28199999999999997</v>
      </c>
      <c r="I40" s="43">
        <v>0.28299999999999997</v>
      </c>
      <c r="J40" s="43">
        <v>0.28399999999999997</v>
      </c>
      <c r="K40" s="43">
        <v>0.28399999999999997</v>
      </c>
      <c r="L40" s="43">
        <v>0.28499999999999998</v>
      </c>
      <c r="M40" s="43">
        <v>0.28599999999999998</v>
      </c>
    </row>
    <row r="41" spans="1:13">
      <c r="A41" s="42">
        <v>34</v>
      </c>
      <c r="B41" s="43">
        <v>0.28599999999999998</v>
      </c>
      <c r="C41" s="43">
        <v>0.28699999999999998</v>
      </c>
      <c r="D41" s="43">
        <v>0.28799999999999998</v>
      </c>
      <c r="E41" s="43">
        <v>0.28899999999999998</v>
      </c>
      <c r="F41" s="43">
        <v>0.28899999999999998</v>
      </c>
      <c r="G41" s="43">
        <v>0.28999999999999998</v>
      </c>
      <c r="H41" s="43">
        <v>0.29099999999999998</v>
      </c>
      <c r="I41" s="43">
        <v>0.29199999999999998</v>
      </c>
      <c r="J41" s="43">
        <v>0.29299999999999998</v>
      </c>
      <c r="K41" s="43">
        <v>0.29299999999999998</v>
      </c>
      <c r="L41" s="43">
        <v>0.29399999999999998</v>
      </c>
      <c r="M41" s="43">
        <v>0.29499999999999998</v>
      </c>
    </row>
    <row r="42" spans="1:13">
      <c r="A42" s="42">
        <v>35</v>
      </c>
      <c r="B42" s="43">
        <v>0.29599999999999999</v>
      </c>
      <c r="C42" s="43">
        <v>0.29599999999999999</v>
      </c>
      <c r="D42" s="43">
        <v>0.29699999999999999</v>
      </c>
      <c r="E42" s="43">
        <v>0.29799999999999999</v>
      </c>
      <c r="F42" s="43">
        <v>0.29899999999999999</v>
      </c>
      <c r="G42" s="43">
        <v>0.29899999999999999</v>
      </c>
      <c r="H42" s="43">
        <v>0.3</v>
      </c>
      <c r="I42" s="43">
        <v>0.30099999999999999</v>
      </c>
      <c r="J42" s="43">
        <v>0.30199999999999999</v>
      </c>
      <c r="K42" s="43">
        <v>0.30299999999999999</v>
      </c>
      <c r="L42" s="43">
        <v>0.30299999999999999</v>
      </c>
      <c r="M42" s="43">
        <v>0.30399999999999999</v>
      </c>
    </row>
    <row r="43" spans="1:13">
      <c r="A43" s="42">
        <v>36</v>
      </c>
      <c r="B43" s="43">
        <v>0.30499999999999999</v>
      </c>
      <c r="C43" s="43">
        <v>0.30599999999999999</v>
      </c>
      <c r="D43" s="43">
        <v>0.307</v>
      </c>
      <c r="E43" s="43">
        <v>0.307</v>
      </c>
      <c r="F43" s="43">
        <v>0.308</v>
      </c>
      <c r="G43" s="43">
        <v>0.309</v>
      </c>
      <c r="H43" s="43">
        <v>0.31</v>
      </c>
      <c r="I43" s="43">
        <v>0.311</v>
      </c>
      <c r="J43" s="43">
        <v>0.312</v>
      </c>
      <c r="K43" s="43">
        <v>0.312</v>
      </c>
      <c r="L43" s="43">
        <v>0.313</v>
      </c>
      <c r="M43" s="43">
        <v>0.314</v>
      </c>
    </row>
    <row r="44" spans="1:13">
      <c r="A44" s="42">
        <v>37</v>
      </c>
      <c r="B44" s="43">
        <v>0.315</v>
      </c>
      <c r="C44" s="43">
        <v>0.316</v>
      </c>
      <c r="D44" s="43">
        <v>0.317</v>
      </c>
      <c r="E44" s="43">
        <v>0.317</v>
      </c>
      <c r="F44" s="43">
        <v>0.318</v>
      </c>
      <c r="G44" s="43">
        <v>0.31900000000000001</v>
      </c>
      <c r="H44" s="43">
        <v>0.32</v>
      </c>
      <c r="I44" s="43">
        <v>0.32100000000000001</v>
      </c>
      <c r="J44" s="43">
        <v>0.32200000000000001</v>
      </c>
      <c r="K44" s="43">
        <v>0.32300000000000001</v>
      </c>
      <c r="L44" s="43">
        <v>0.32300000000000001</v>
      </c>
      <c r="M44" s="43">
        <v>0.32400000000000001</v>
      </c>
    </row>
    <row r="45" spans="1:13">
      <c r="A45" s="42">
        <v>38</v>
      </c>
      <c r="B45" s="43">
        <v>0.32500000000000001</v>
      </c>
      <c r="C45" s="43">
        <v>0.32600000000000001</v>
      </c>
      <c r="D45" s="43">
        <v>0.32700000000000001</v>
      </c>
      <c r="E45" s="43">
        <v>0.32800000000000001</v>
      </c>
      <c r="F45" s="43">
        <v>0.32900000000000001</v>
      </c>
      <c r="G45" s="43">
        <v>0.33</v>
      </c>
      <c r="H45" s="43">
        <v>0.33100000000000002</v>
      </c>
      <c r="I45" s="43">
        <v>0.33100000000000002</v>
      </c>
      <c r="J45" s="43">
        <v>0.33200000000000002</v>
      </c>
      <c r="K45" s="43">
        <v>0.33300000000000002</v>
      </c>
      <c r="L45" s="43">
        <v>0.33400000000000002</v>
      </c>
      <c r="M45" s="43">
        <v>0.33500000000000002</v>
      </c>
    </row>
    <row r="46" spans="1:13">
      <c r="A46" s="42">
        <v>39</v>
      </c>
      <c r="B46" s="43">
        <v>0.33600000000000002</v>
      </c>
      <c r="C46" s="43">
        <v>0.33700000000000002</v>
      </c>
      <c r="D46" s="43">
        <v>0.33800000000000002</v>
      </c>
      <c r="E46" s="43">
        <v>0.33900000000000002</v>
      </c>
      <c r="F46" s="43">
        <v>0.34</v>
      </c>
      <c r="G46" s="43">
        <v>0.34100000000000003</v>
      </c>
      <c r="H46" s="43">
        <v>0.34200000000000003</v>
      </c>
      <c r="I46" s="43">
        <v>0.34300000000000003</v>
      </c>
      <c r="J46" s="43">
        <v>0.34300000000000003</v>
      </c>
      <c r="K46" s="43">
        <v>0.34399999999999997</v>
      </c>
      <c r="L46" s="43">
        <v>0.34499999999999997</v>
      </c>
      <c r="M46" s="43">
        <v>0.34599999999999997</v>
      </c>
    </row>
    <row r="47" spans="1:13">
      <c r="A47" s="42">
        <v>40</v>
      </c>
      <c r="B47" s="43">
        <v>0.34699999999999998</v>
      </c>
      <c r="C47" s="43">
        <v>0.34799999999999998</v>
      </c>
      <c r="D47" s="43">
        <v>0.34899999999999998</v>
      </c>
      <c r="E47" s="43">
        <v>0.35</v>
      </c>
      <c r="F47" s="43">
        <v>0.35099999999999998</v>
      </c>
      <c r="G47" s="43">
        <v>0.35199999999999998</v>
      </c>
      <c r="H47" s="43">
        <v>0.35299999999999998</v>
      </c>
      <c r="I47" s="43">
        <v>0.35399999999999998</v>
      </c>
      <c r="J47" s="43">
        <v>0.35499999999999998</v>
      </c>
      <c r="K47" s="43">
        <v>0.35599999999999998</v>
      </c>
      <c r="L47" s="43">
        <v>0.35699999999999998</v>
      </c>
      <c r="M47" s="43">
        <v>0.35799999999999998</v>
      </c>
    </row>
    <row r="48" spans="1:13">
      <c r="A48" s="42">
        <v>41</v>
      </c>
      <c r="B48" s="43">
        <v>0.35899999999999999</v>
      </c>
      <c r="C48" s="43">
        <v>0.36</v>
      </c>
      <c r="D48" s="43">
        <v>0.36099999999999999</v>
      </c>
      <c r="E48" s="43">
        <v>0.36199999999999999</v>
      </c>
      <c r="F48" s="43">
        <v>0.36299999999999999</v>
      </c>
      <c r="G48" s="43">
        <v>0.36399999999999999</v>
      </c>
      <c r="H48" s="43">
        <v>0.36499999999999999</v>
      </c>
      <c r="I48" s="43">
        <v>0.36599999999999999</v>
      </c>
      <c r="J48" s="43">
        <v>0.36699999999999999</v>
      </c>
      <c r="K48" s="43">
        <v>0.36799999999999999</v>
      </c>
      <c r="L48" s="43">
        <v>0.36899999999999999</v>
      </c>
      <c r="M48" s="43">
        <v>0.37</v>
      </c>
    </row>
    <row r="49" spans="1:13">
      <c r="A49" s="42">
        <v>42</v>
      </c>
      <c r="B49" s="43">
        <v>0.371</v>
      </c>
      <c r="C49" s="43">
        <v>0.373</v>
      </c>
      <c r="D49" s="43">
        <v>0.374</v>
      </c>
      <c r="E49" s="43">
        <v>0.375</v>
      </c>
      <c r="F49" s="43">
        <v>0.376</v>
      </c>
      <c r="G49" s="43">
        <v>0.377</v>
      </c>
      <c r="H49" s="43">
        <v>0.378</v>
      </c>
      <c r="I49" s="43">
        <v>0.379</v>
      </c>
      <c r="J49" s="43">
        <v>0.38</v>
      </c>
      <c r="K49" s="43">
        <v>0.38100000000000001</v>
      </c>
      <c r="L49" s="43">
        <v>0.38200000000000001</v>
      </c>
      <c r="M49" s="43">
        <v>0.38300000000000001</v>
      </c>
    </row>
    <row r="50" spans="1:13">
      <c r="A50" s="42">
        <v>43</v>
      </c>
      <c r="B50" s="43">
        <v>0.38400000000000001</v>
      </c>
      <c r="C50" s="43">
        <v>0.38600000000000001</v>
      </c>
      <c r="D50" s="43">
        <v>0.38700000000000001</v>
      </c>
      <c r="E50" s="43">
        <v>0.38800000000000001</v>
      </c>
      <c r="F50" s="43">
        <v>0.38900000000000001</v>
      </c>
      <c r="G50" s="43">
        <v>0.39</v>
      </c>
      <c r="H50" s="43">
        <v>0.39100000000000001</v>
      </c>
      <c r="I50" s="43">
        <v>0.39200000000000002</v>
      </c>
      <c r="J50" s="43">
        <v>0.39400000000000002</v>
      </c>
      <c r="K50" s="43">
        <v>0.39500000000000002</v>
      </c>
      <c r="L50" s="43">
        <v>0.39600000000000002</v>
      </c>
      <c r="M50" s="43">
        <v>0.39700000000000002</v>
      </c>
    </row>
    <row r="51" spans="1:13">
      <c r="A51" s="42">
        <v>44</v>
      </c>
      <c r="B51" s="43">
        <v>0.39800000000000002</v>
      </c>
      <c r="C51" s="43">
        <v>0.39900000000000002</v>
      </c>
      <c r="D51" s="43">
        <v>0.40100000000000002</v>
      </c>
      <c r="E51" s="43">
        <v>0.40200000000000002</v>
      </c>
      <c r="F51" s="43">
        <v>0.40300000000000002</v>
      </c>
      <c r="G51" s="43">
        <v>0.40400000000000003</v>
      </c>
      <c r="H51" s="43">
        <v>0.40500000000000003</v>
      </c>
      <c r="I51" s="43">
        <v>0.40600000000000003</v>
      </c>
      <c r="J51" s="43">
        <v>0.40799999999999997</v>
      </c>
      <c r="K51" s="43">
        <v>0.40899999999999997</v>
      </c>
      <c r="L51" s="43">
        <v>0.41</v>
      </c>
      <c r="M51" s="43">
        <v>0.41099999999999998</v>
      </c>
    </row>
    <row r="52" spans="1:13">
      <c r="A52" s="42">
        <v>45</v>
      </c>
      <c r="B52" s="43">
        <v>0.41299999999999998</v>
      </c>
      <c r="C52" s="43">
        <v>0.41399999999999998</v>
      </c>
      <c r="D52" s="43">
        <v>0.41499999999999998</v>
      </c>
      <c r="E52" s="43">
        <v>0.41599999999999998</v>
      </c>
      <c r="F52" s="43">
        <v>0.41799999999999998</v>
      </c>
      <c r="G52" s="43">
        <v>0.41899999999999998</v>
      </c>
      <c r="H52" s="43">
        <v>0.42</v>
      </c>
      <c r="I52" s="43">
        <v>0.42099999999999999</v>
      </c>
      <c r="J52" s="43">
        <v>0.42299999999999999</v>
      </c>
      <c r="K52" s="43">
        <v>0.42399999999999999</v>
      </c>
      <c r="L52" s="43">
        <v>0.42499999999999999</v>
      </c>
      <c r="M52" s="43">
        <v>0.42599999999999999</v>
      </c>
    </row>
    <row r="53" spans="1:13">
      <c r="A53" s="42">
        <v>46</v>
      </c>
      <c r="B53" s="43">
        <v>0.42799999999999999</v>
      </c>
      <c r="C53" s="43">
        <v>0.42899999999999999</v>
      </c>
      <c r="D53" s="43">
        <v>0.43</v>
      </c>
      <c r="E53" s="43">
        <v>0.432</v>
      </c>
      <c r="F53" s="43">
        <v>0.433</v>
      </c>
      <c r="G53" s="43">
        <v>0.434</v>
      </c>
      <c r="H53" s="43">
        <v>0.436</v>
      </c>
      <c r="I53" s="43">
        <v>0.437</v>
      </c>
      <c r="J53" s="43">
        <v>0.438</v>
      </c>
      <c r="K53" s="43">
        <v>0.44</v>
      </c>
      <c r="L53" s="43">
        <v>0.441</v>
      </c>
      <c r="M53" s="43">
        <v>0.442</v>
      </c>
    </row>
    <row r="54" spans="1:13">
      <c r="A54" s="42">
        <v>47</v>
      </c>
      <c r="B54" s="43">
        <v>0.44400000000000001</v>
      </c>
      <c r="C54" s="43">
        <v>0.44500000000000001</v>
      </c>
      <c r="D54" s="43">
        <v>0.44600000000000001</v>
      </c>
      <c r="E54" s="43">
        <v>0.44800000000000001</v>
      </c>
      <c r="F54" s="43">
        <v>0.44900000000000001</v>
      </c>
      <c r="G54" s="43">
        <v>0.45100000000000001</v>
      </c>
      <c r="H54" s="43">
        <v>0.45200000000000001</v>
      </c>
      <c r="I54" s="43">
        <v>0.45300000000000001</v>
      </c>
      <c r="J54" s="43">
        <v>0.45500000000000002</v>
      </c>
      <c r="K54" s="43">
        <v>0.45600000000000002</v>
      </c>
      <c r="L54" s="43">
        <v>0.45800000000000002</v>
      </c>
      <c r="M54" s="43">
        <v>0.45900000000000002</v>
      </c>
    </row>
    <row r="55" spans="1:13">
      <c r="A55" s="42">
        <v>48</v>
      </c>
      <c r="B55" s="43">
        <v>0.46</v>
      </c>
      <c r="C55" s="43">
        <v>0.46200000000000002</v>
      </c>
      <c r="D55" s="43">
        <v>0.46300000000000002</v>
      </c>
      <c r="E55" s="43">
        <v>0.46500000000000002</v>
      </c>
      <c r="F55" s="43">
        <v>0.46600000000000003</v>
      </c>
      <c r="G55" s="43">
        <v>0.46800000000000003</v>
      </c>
      <c r="H55" s="43">
        <v>0.46899999999999997</v>
      </c>
      <c r="I55" s="43">
        <v>0.47099999999999997</v>
      </c>
      <c r="J55" s="43">
        <v>0.47199999999999998</v>
      </c>
      <c r="K55" s="43">
        <v>0.47399999999999998</v>
      </c>
      <c r="L55" s="43">
        <v>0.47499999999999998</v>
      </c>
      <c r="M55" s="43">
        <v>0.47699999999999998</v>
      </c>
    </row>
    <row r="56" spans="1:13">
      <c r="A56" s="42">
        <v>49</v>
      </c>
      <c r="B56" s="43">
        <v>0.47799999999999998</v>
      </c>
      <c r="C56" s="43">
        <v>0.48</v>
      </c>
      <c r="D56" s="43">
        <v>0.48099999999999998</v>
      </c>
      <c r="E56" s="43">
        <v>0.48299999999999998</v>
      </c>
      <c r="F56" s="43">
        <v>0.48499999999999999</v>
      </c>
      <c r="G56" s="43">
        <v>0.48599999999999999</v>
      </c>
      <c r="H56" s="43">
        <v>0.48799999999999999</v>
      </c>
      <c r="I56" s="43">
        <v>0.48899999999999999</v>
      </c>
      <c r="J56" s="43">
        <v>0.49099999999999999</v>
      </c>
      <c r="K56" s="43">
        <v>0.49199999999999999</v>
      </c>
      <c r="L56" s="43">
        <v>0.49399999999999999</v>
      </c>
      <c r="M56" s="43">
        <v>0.496</v>
      </c>
    </row>
    <row r="57" spans="1:13">
      <c r="A57" s="42">
        <v>50</v>
      </c>
      <c r="B57" s="43">
        <v>0.497</v>
      </c>
      <c r="C57" s="43">
        <v>0.499</v>
      </c>
      <c r="D57" s="43">
        <v>0.5</v>
      </c>
      <c r="E57" s="43">
        <v>0.502</v>
      </c>
      <c r="F57" s="43">
        <v>0.504</v>
      </c>
      <c r="G57" s="43">
        <v>0.505</v>
      </c>
      <c r="H57" s="43">
        <v>0.50700000000000001</v>
      </c>
      <c r="I57" s="43">
        <v>0.50900000000000001</v>
      </c>
      <c r="J57" s="43">
        <v>0.51</v>
      </c>
      <c r="K57" s="43">
        <v>0.51200000000000001</v>
      </c>
      <c r="L57" s="43">
        <v>0.51400000000000001</v>
      </c>
      <c r="M57" s="43">
        <v>0.51500000000000001</v>
      </c>
    </row>
    <row r="58" spans="1:13">
      <c r="A58" s="42">
        <v>51</v>
      </c>
      <c r="B58" s="43">
        <v>0.51700000000000002</v>
      </c>
      <c r="C58" s="43">
        <v>0.51900000000000002</v>
      </c>
      <c r="D58" s="43">
        <v>0.52100000000000002</v>
      </c>
      <c r="E58" s="43">
        <v>0.52200000000000002</v>
      </c>
      <c r="F58" s="43">
        <v>0.52400000000000002</v>
      </c>
      <c r="G58" s="43">
        <v>0.52600000000000002</v>
      </c>
      <c r="H58" s="43">
        <v>0.52800000000000002</v>
      </c>
      <c r="I58" s="43">
        <v>0.52900000000000003</v>
      </c>
      <c r="J58" s="43">
        <v>0.53100000000000003</v>
      </c>
      <c r="K58" s="43">
        <v>0.53300000000000003</v>
      </c>
      <c r="L58" s="43">
        <v>0.53500000000000003</v>
      </c>
      <c r="M58" s="43">
        <v>0.53600000000000003</v>
      </c>
    </row>
    <row r="59" spans="1:13">
      <c r="A59" s="42">
        <v>52</v>
      </c>
      <c r="B59" s="43">
        <v>0.53800000000000003</v>
      </c>
      <c r="C59" s="43">
        <v>0.54</v>
      </c>
      <c r="D59" s="43">
        <v>0.54200000000000004</v>
      </c>
      <c r="E59" s="43">
        <v>0.54400000000000004</v>
      </c>
      <c r="F59" s="43">
        <v>0.54600000000000004</v>
      </c>
      <c r="G59" s="43">
        <v>0.54800000000000004</v>
      </c>
      <c r="H59" s="43">
        <v>0.55000000000000004</v>
      </c>
      <c r="I59" s="43">
        <v>0.55100000000000005</v>
      </c>
      <c r="J59" s="43">
        <v>0.55300000000000005</v>
      </c>
      <c r="K59" s="43">
        <v>0.55500000000000005</v>
      </c>
      <c r="L59" s="43">
        <v>0.55700000000000005</v>
      </c>
      <c r="M59" s="43">
        <v>0.55900000000000005</v>
      </c>
    </row>
    <row r="60" spans="1:13">
      <c r="A60" s="42">
        <v>53</v>
      </c>
      <c r="B60" s="43">
        <v>0.56100000000000005</v>
      </c>
      <c r="C60" s="43">
        <v>0.56299999999999994</v>
      </c>
      <c r="D60" s="43">
        <v>0.56499999999999995</v>
      </c>
      <c r="E60" s="43">
        <v>0.56699999999999995</v>
      </c>
      <c r="F60" s="43">
        <v>0.56899999999999995</v>
      </c>
      <c r="G60" s="43">
        <v>0.57099999999999995</v>
      </c>
      <c r="H60" s="43">
        <v>0.57299999999999995</v>
      </c>
      <c r="I60" s="43">
        <v>0.57499999999999996</v>
      </c>
      <c r="J60" s="43">
        <v>0.57699999999999996</v>
      </c>
      <c r="K60" s="43">
        <v>0.57899999999999996</v>
      </c>
      <c r="L60" s="43">
        <v>0.58099999999999996</v>
      </c>
      <c r="M60" s="43">
        <v>0.58299999999999996</v>
      </c>
    </row>
    <row r="61" spans="1:13">
      <c r="A61" s="42">
        <v>54</v>
      </c>
      <c r="B61" s="43">
        <v>0.58499999999999996</v>
      </c>
      <c r="C61" s="43">
        <v>0.58699999999999997</v>
      </c>
      <c r="D61" s="43">
        <v>0.58899999999999997</v>
      </c>
      <c r="E61" s="43">
        <v>0.59099999999999997</v>
      </c>
      <c r="F61" s="43">
        <v>0.59299999999999997</v>
      </c>
      <c r="G61" s="43">
        <v>0.59499999999999997</v>
      </c>
      <c r="H61" s="43">
        <v>0.59799999999999998</v>
      </c>
      <c r="I61" s="43">
        <v>0.6</v>
      </c>
      <c r="J61" s="43">
        <v>0.60199999999999998</v>
      </c>
      <c r="K61" s="43">
        <v>0.60399999999999998</v>
      </c>
      <c r="L61" s="43">
        <v>0.60599999999999998</v>
      </c>
      <c r="M61" s="43">
        <v>0.60799999999999998</v>
      </c>
    </row>
    <row r="62" spans="1:13">
      <c r="A62" s="42">
        <v>55</v>
      </c>
      <c r="B62" s="43">
        <v>0.61</v>
      </c>
      <c r="C62" s="43">
        <v>0.61299999999999999</v>
      </c>
      <c r="D62" s="43">
        <v>0.61499999999999999</v>
      </c>
      <c r="E62" s="43">
        <v>0.61699999999999999</v>
      </c>
      <c r="F62" s="43">
        <v>0.61899999999999999</v>
      </c>
      <c r="G62" s="43">
        <v>0.622</v>
      </c>
      <c r="H62" s="43">
        <v>0.624</v>
      </c>
      <c r="I62" s="43">
        <v>0.626</v>
      </c>
      <c r="J62" s="43">
        <v>0.629</v>
      </c>
      <c r="K62" s="43">
        <v>0.63100000000000001</v>
      </c>
      <c r="L62" s="43">
        <v>0.63300000000000001</v>
      </c>
      <c r="M62" s="43">
        <v>0.63500000000000001</v>
      </c>
    </row>
    <row r="63" spans="1:13">
      <c r="A63" s="42">
        <v>56</v>
      </c>
      <c r="B63" s="43">
        <v>0.63800000000000001</v>
      </c>
      <c r="C63" s="43">
        <v>0.64</v>
      </c>
      <c r="D63" s="43">
        <v>0.64300000000000002</v>
      </c>
      <c r="E63" s="43">
        <v>0.64500000000000002</v>
      </c>
      <c r="F63" s="43">
        <v>0.64700000000000002</v>
      </c>
      <c r="G63" s="43">
        <v>0.65</v>
      </c>
      <c r="H63" s="43">
        <v>0.65200000000000002</v>
      </c>
      <c r="I63" s="43">
        <v>0.65500000000000003</v>
      </c>
      <c r="J63" s="43">
        <v>0.65700000000000003</v>
      </c>
      <c r="K63" s="43">
        <v>0.66</v>
      </c>
      <c r="L63" s="43">
        <v>0.66200000000000003</v>
      </c>
      <c r="M63" s="43">
        <v>0.66400000000000003</v>
      </c>
    </row>
    <row r="64" spans="1:13">
      <c r="A64" s="42">
        <v>57</v>
      </c>
      <c r="B64" s="43">
        <v>0.66700000000000004</v>
      </c>
      <c r="C64" s="43">
        <v>0.67</v>
      </c>
      <c r="D64" s="43">
        <v>0.67200000000000004</v>
      </c>
      <c r="E64" s="43">
        <v>0.67500000000000004</v>
      </c>
      <c r="F64" s="43">
        <v>0.67700000000000005</v>
      </c>
      <c r="G64" s="43">
        <v>0.68</v>
      </c>
      <c r="H64" s="43">
        <v>0.68300000000000005</v>
      </c>
      <c r="I64" s="43">
        <v>0.68500000000000005</v>
      </c>
      <c r="J64" s="43">
        <v>0.68799999999999994</v>
      </c>
      <c r="K64" s="43">
        <v>0.69</v>
      </c>
      <c r="L64" s="43">
        <v>0.69299999999999995</v>
      </c>
      <c r="M64" s="43">
        <v>0.69599999999999995</v>
      </c>
    </row>
    <row r="65" spans="1:13">
      <c r="A65" s="42">
        <v>58</v>
      </c>
      <c r="B65" s="43">
        <v>0.69799999999999995</v>
      </c>
      <c r="C65" s="43">
        <v>0.70099999999999996</v>
      </c>
      <c r="D65" s="43">
        <v>0.70399999999999996</v>
      </c>
      <c r="E65" s="43">
        <v>0.70699999999999996</v>
      </c>
      <c r="F65" s="43">
        <v>0.71</v>
      </c>
      <c r="G65" s="43">
        <v>0.71199999999999997</v>
      </c>
      <c r="H65" s="43">
        <v>0.71499999999999997</v>
      </c>
      <c r="I65" s="43">
        <v>0.71799999999999997</v>
      </c>
      <c r="J65" s="43">
        <v>0.72099999999999997</v>
      </c>
      <c r="K65" s="43">
        <v>0.72399999999999998</v>
      </c>
      <c r="L65" s="43">
        <v>0.72599999999999998</v>
      </c>
      <c r="M65" s="43">
        <v>0.72899999999999998</v>
      </c>
    </row>
    <row r="66" spans="1:13">
      <c r="A66" s="42">
        <v>59</v>
      </c>
      <c r="B66" s="43">
        <v>0.73199999999999998</v>
      </c>
      <c r="C66" s="43">
        <v>0.73499999999999999</v>
      </c>
      <c r="D66" s="43">
        <v>0.73799999999999999</v>
      </c>
      <c r="E66" s="43">
        <v>0.74099999999999999</v>
      </c>
      <c r="F66" s="43">
        <v>0.74399999999999999</v>
      </c>
      <c r="G66" s="43">
        <v>0.747</v>
      </c>
      <c r="H66" s="43">
        <v>0.75</v>
      </c>
      <c r="I66" s="43">
        <v>0.753</v>
      </c>
      <c r="J66" s="43">
        <v>0.75600000000000001</v>
      </c>
      <c r="K66" s="43">
        <v>0.75900000000000001</v>
      </c>
      <c r="L66" s="43">
        <v>0.76200000000000001</v>
      </c>
      <c r="M66" s="43">
        <v>0.76500000000000001</v>
      </c>
    </row>
    <row r="67" spans="1:13">
      <c r="A67" s="42">
        <v>60</v>
      </c>
      <c r="B67" s="43">
        <v>0.76900000000000002</v>
      </c>
      <c r="C67" s="43">
        <v>0.77200000000000002</v>
      </c>
      <c r="D67" s="43">
        <v>0.77500000000000002</v>
      </c>
      <c r="E67" s="43">
        <v>0.77800000000000002</v>
      </c>
      <c r="F67" s="43">
        <v>0.78200000000000003</v>
      </c>
      <c r="G67" s="43">
        <v>0.78500000000000003</v>
      </c>
      <c r="H67" s="43">
        <v>0.78800000000000003</v>
      </c>
      <c r="I67" s="43">
        <v>0.79100000000000004</v>
      </c>
      <c r="J67" s="43">
        <v>0.79500000000000004</v>
      </c>
      <c r="K67" s="43">
        <v>0.79800000000000004</v>
      </c>
      <c r="L67" s="43">
        <v>0.80100000000000005</v>
      </c>
      <c r="M67" s="43">
        <v>0.80400000000000005</v>
      </c>
    </row>
    <row r="68" spans="1:13">
      <c r="A68" s="42">
        <v>61</v>
      </c>
      <c r="B68" s="43">
        <v>0.80800000000000005</v>
      </c>
      <c r="C68" s="43">
        <v>0.81100000000000005</v>
      </c>
      <c r="D68" s="43">
        <v>0.81499999999999995</v>
      </c>
      <c r="E68" s="43">
        <v>0.81799999999999995</v>
      </c>
      <c r="F68" s="43">
        <v>0.82199999999999995</v>
      </c>
      <c r="G68" s="43">
        <v>0.82599999999999996</v>
      </c>
      <c r="H68" s="43">
        <v>0.82899999999999996</v>
      </c>
      <c r="I68" s="43">
        <v>0.83299999999999996</v>
      </c>
      <c r="J68" s="43">
        <v>0.83599999999999997</v>
      </c>
      <c r="K68" s="43">
        <v>0.84</v>
      </c>
      <c r="L68" s="43">
        <v>0.84299999999999997</v>
      </c>
      <c r="M68" s="43">
        <v>0.84699999999999998</v>
      </c>
    </row>
    <row r="69" spans="1:13">
      <c r="A69" s="42">
        <v>62</v>
      </c>
      <c r="B69" s="43">
        <v>0.85099999999999998</v>
      </c>
      <c r="C69" s="43">
        <v>0.85399999999999998</v>
      </c>
      <c r="D69" s="43">
        <v>0.85799999999999998</v>
      </c>
      <c r="E69" s="43">
        <v>0.86199999999999999</v>
      </c>
      <c r="F69" s="43">
        <v>0.86599999999999999</v>
      </c>
      <c r="G69" s="43">
        <v>0.87</v>
      </c>
      <c r="H69" s="43">
        <v>0.874</v>
      </c>
      <c r="I69" s="43">
        <v>0.877</v>
      </c>
      <c r="J69" s="43">
        <v>0.88100000000000001</v>
      </c>
      <c r="K69" s="43">
        <v>0.88500000000000001</v>
      </c>
      <c r="L69" s="43">
        <v>0.88900000000000001</v>
      </c>
      <c r="M69" s="43">
        <v>0.89300000000000002</v>
      </c>
    </row>
    <row r="70" spans="1:13">
      <c r="A70" s="42">
        <v>63</v>
      </c>
      <c r="B70" s="43">
        <v>0.89700000000000002</v>
      </c>
      <c r="C70" s="43">
        <v>0.90100000000000002</v>
      </c>
      <c r="D70" s="43">
        <v>0.90500000000000003</v>
      </c>
      <c r="E70" s="43">
        <v>0.90900000000000003</v>
      </c>
      <c r="F70" s="43">
        <v>0.91400000000000003</v>
      </c>
      <c r="G70" s="43">
        <v>0.91800000000000004</v>
      </c>
      <c r="H70" s="43">
        <v>0.92200000000000004</v>
      </c>
      <c r="I70" s="43">
        <v>0.92600000000000005</v>
      </c>
      <c r="J70" s="43">
        <v>0.93</v>
      </c>
      <c r="K70" s="43">
        <v>0.93500000000000005</v>
      </c>
      <c r="L70" s="43">
        <v>0.93899999999999995</v>
      </c>
      <c r="M70" s="43">
        <v>0.94299999999999995</v>
      </c>
    </row>
    <row r="71" spans="1:13">
      <c r="A71" s="42">
        <v>64</v>
      </c>
      <c r="B71" s="43">
        <v>0.94699999999999995</v>
      </c>
      <c r="C71" s="43">
        <v>0.95199999999999996</v>
      </c>
      <c r="D71" s="43">
        <v>0.95599999999999996</v>
      </c>
      <c r="E71" s="43">
        <v>0.96099999999999997</v>
      </c>
      <c r="F71" s="43">
        <v>0.96599999999999997</v>
      </c>
      <c r="G71" s="43">
        <v>0.97</v>
      </c>
      <c r="H71" s="43">
        <v>0.97499999999999998</v>
      </c>
      <c r="I71" s="43">
        <v>0.97899999999999998</v>
      </c>
      <c r="J71" s="43">
        <v>0.98399999999999999</v>
      </c>
      <c r="K71" s="43">
        <v>0.98899999999999999</v>
      </c>
      <c r="L71" s="43">
        <v>0.99299999999999999</v>
      </c>
      <c r="M71" s="43">
        <v>0.998</v>
      </c>
    </row>
    <row r="72" spans="1:13">
      <c r="A72" s="42">
        <v>65</v>
      </c>
      <c r="B72" s="43">
        <v>1</v>
      </c>
      <c r="C72" s="43"/>
      <c r="D72" s="43"/>
      <c r="E72" s="43"/>
      <c r="F72" s="43"/>
      <c r="G72" s="43"/>
      <c r="H72" s="43"/>
      <c r="I72" s="43"/>
      <c r="J72" s="43"/>
      <c r="K72" s="43"/>
      <c r="L72" s="43"/>
      <c r="M72" s="43"/>
    </row>
  </sheetData>
  <sheetProtection algorithmName="SHA-512" hashValue="cRY3hzmFpnqjLba7Tot8ugEetZgiW5RQsWKgSBM7KLyBRTiK1M6uF5JTARnB7QVYpz5KaGL7EH+79FVsRcOgmQ==" saltValue="dLxNVJh9Yg19otTu+0ZtVA==" spinCount="100000" sheet="1" objects="1" scenarios="1"/>
  <conditionalFormatting sqref="A6:A21">
    <cfRule type="expression" dxfId="519" priority="5" stopIfTrue="1">
      <formula>MOD(ROW(),2)=0</formula>
    </cfRule>
    <cfRule type="expression" dxfId="518" priority="6" stopIfTrue="1">
      <formula>MOD(ROW(),2)&lt;&gt;0</formula>
    </cfRule>
  </conditionalFormatting>
  <conditionalFormatting sqref="B6:M21">
    <cfRule type="expression" dxfId="517" priority="7" stopIfTrue="1">
      <formula>MOD(ROW(),2)=0</formula>
    </cfRule>
    <cfRule type="expression" dxfId="516" priority="8" stopIfTrue="1">
      <formula>MOD(ROW(),2)&lt;&gt;0</formula>
    </cfRule>
  </conditionalFormatting>
  <conditionalFormatting sqref="A26:A72">
    <cfRule type="expression" dxfId="515" priority="1" stopIfTrue="1">
      <formula>MOD(ROW(),2)=0</formula>
    </cfRule>
    <cfRule type="expression" dxfId="514" priority="2" stopIfTrue="1">
      <formula>MOD(ROW(),2)&lt;&gt;0</formula>
    </cfRule>
  </conditionalFormatting>
  <conditionalFormatting sqref="B26:M72">
    <cfRule type="expression" dxfId="513" priority="3" stopIfTrue="1">
      <formula>MOD(ROW(),2)=0</formula>
    </cfRule>
    <cfRule type="expression" dxfId="512" priority="4" stopIfTrue="1">
      <formula>MOD(ROW(),2)&lt;&gt;0</formula>
    </cfRule>
  </conditionalFormatting>
  <pageMargins left="0.7" right="0.7" top="0.75" bottom="0.75" header="0.3" footer="0.3"/>
  <tableParts count="1">
    <tablePart r:id="rId1"/>
  </tablePart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98745-8C7D-42FF-8A09-38794CAD68DA}">
  <sheetPr codeName="Sheet80"/>
  <dimension ref="A1:B81"/>
  <sheetViews>
    <sheetView showGridLines="0" workbookViewId="0">
      <selection activeCell="A6" sqref="A6"/>
    </sheetView>
  </sheetViews>
  <sheetFormatPr defaultRowHeight="12.6"/>
  <cols>
    <col min="1" max="1" width="31.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Scheme pays AA - x-605</v>
      </c>
    </row>
    <row r="6" spans="1:2">
      <c r="A6" s="61" t="s">
        <v>552</v>
      </c>
      <c r="B6" s="62" t="s">
        <v>553</v>
      </c>
    </row>
    <row r="7" spans="1:2">
      <c r="A7" s="61" t="s">
        <v>554</v>
      </c>
      <c r="B7" s="62" t="s">
        <v>162</v>
      </c>
    </row>
    <row r="8" spans="1:2">
      <c r="A8" s="61" t="s">
        <v>149</v>
      </c>
      <c r="B8" s="62" t="s">
        <v>163</v>
      </c>
    </row>
    <row r="9" spans="1:2">
      <c r="A9" s="61" t="s">
        <v>150</v>
      </c>
      <c r="B9" s="62" t="s">
        <v>385</v>
      </c>
    </row>
    <row r="10" spans="1:2" ht="24.95">
      <c r="A10" s="61" t="s">
        <v>6</v>
      </c>
      <c r="B10" s="62" t="s">
        <v>389</v>
      </c>
    </row>
    <row r="11" spans="1:2">
      <c r="A11" s="61" t="s">
        <v>151</v>
      </c>
      <c r="B11" s="62" t="s">
        <v>241</v>
      </c>
    </row>
    <row r="12" spans="1:2" ht="24.95">
      <c r="A12" s="61" t="s">
        <v>152</v>
      </c>
      <c r="B12" s="62" t="s">
        <v>175</v>
      </c>
    </row>
    <row r="13" spans="1:2">
      <c r="A13" s="61" t="s">
        <v>555</v>
      </c>
      <c r="B13" s="62">
        <v>0</v>
      </c>
    </row>
    <row r="14" spans="1:2">
      <c r="A14" s="61" t="s">
        <v>154</v>
      </c>
      <c r="B14" s="62">
        <v>605</v>
      </c>
    </row>
    <row r="15" spans="1:2">
      <c r="A15" s="61" t="s">
        <v>556</v>
      </c>
      <c r="B15" s="62" t="s">
        <v>399</v>
      </c>
    </row>
    <row r="16" spans="1:2">
      <c r="A16" s="61" t="s">
        <v>156</v>
      </c>
      <c r="B16" s="62" t="s">
        <v>400</v>
      </c>
    </row>
    <row r="17" spans="1:2">
      <c r="A17" s="63" t="s">
        <v>557</v>
      </c>
      <c r="B17" s="62"/>
    </row>
    <row r="18" spans="1:2">
      <c r="A18" s="61" t="s">
        <v>158</v>
      </c>
      <c r="B18" s="64">
        <v>45135</v>
      </c>
    </row>
    <row r="19" spans="1:2">
      <c r="A19" s="61" t="s">
        <v>159</v>
      </c>
      <c r="B19" s="64">
        <v>45135</v>
      </c>
    </row>
    <row r="20" spans="1:2">
      <c r="A20" s="61" t="s">
        <v>160</v>
      </c>
      <c r="B20" s="62" t="s">
        <v>170</v>
      </c>
    </row>
    <row r="21" spans="1:2">
      <c r="A21" s="61" t="s">
        <v>558</v>
      </c>
      <c r="B21" s="62" t="s">
        <v>83</v>
      </c>
    </row>
    <row r="23" spans="1:2">
      <c r="A23" s="23" t="str">
        <f>HYPERLINK("#'Factor List'!A1", "Back to Factor List")</f>
        <v>Back to Factor List</v>
      </c>
      <c r="B23" s="23" t="str">
        <f>HYPERLINK("#'Assumptions'!A1", "Assumptions")</f>
        <v>Assumptions</v>
      </c>
    </row>
    <row r="26" spans="1:2" ht="26.1">
      <c r="A26" s="46" t="s">
        <v>559</v>
      </c>
      <c r="B26" s="46" t="s">
        <v>579</v>
      </c>
    </row>
    <row r="27" spans="1:2">
      <c r="A27" s="42">
        <v>20</v>
      </c>
      <c r="B27" s="47">
        <v>9.6999999999999993</v>
      </c>
    </row>
    <row r="28" spans="1:2">
      <c r="A28" s="42">
        <v>21</v>
      </c>
      <c r="B28" s="47">
        <v>9.84</v>
      </c>
    </row>
    <row r="29" spans="1:2">
      <c r="A29" s="42">
        <v>22</v>
      </c>
      <c r="B29" s="47">
        <v>9.99</v>
      </c>
    </row>
    <row r="30" spans="1:2">
      <c r="A30" s="42">
        <v>23</v>
      </c>
      <c r="B30" s="47">
        <v>10.130000000000001</v>
      </c>
    </row>
    <row r="31" spans="1:2">
      <c r="A31" s="42">
        <v>24</v>
      </c>
      <c r="B31" s="47">
        <v>10.28</v>
      </c>
    </row>
    <row r="32" spans="1:2">
      <c r="A32" s="42">
        <v>25</v>
      </c>
      <c r="B32" s="47">
        <v>10.43</v>
      </c>
    </row>
    <row r="33" spans="1:2">
      <c r="A33" s="42">
        <v>26</v>
      </c>
      <c r="B33" s="47">
        <v>10.58</v>
      </c>
    </row>
    <row r="34" spans="1:2">
      <c r="A34" s="42">
        <v>27</v>
      </c>
      <c r="B34" s="47">
        <v>10.73</v>
      </c>
    </row>
    <row r="35" spans="1:2">
      <c r="A35" s="42">
        <v>28</v>
      </c>
      <c r="B35" s="47">
        <v>10.89</v>
      </c>
    </row>
    <row r="36" spans="1:2">
      <c r="A36" s="42">
        <v>29</v>
      </c>
      <c r="B36" s="47">
        <v>11.05</v>
      </c>
    </row>
    <row r="37" spans="1:2">
      <c r="A37" s="42">
        <v>30</v>
      </c>
      <c r="B37" s="47">
        <v>11.21</v>
      </c>
    </row>
    <row r="38" spans="1:2">
      <c r="A38" s="42">
        <v>31</v>
      </c>
      <c r="B38" s="47">
        <v>11.37</v>
      </c>
    </row>
    <row r="39" spans="1:2">
      <c r="A39" s="42">
        <v>32</v>
      </c>
      <c r="B39" s="47">
        <v>11.54</v>
      </c>
    </row>
    <row r="40" spans="1:2">
      <c r="A40" s="42">
        <v>33</v>
      </c>
      <c r="B40" s="47">
        <v>11.7</v>
      </c>
    </row>
    <row r="41" spans="1:2">
      <c r="A41" s="42">
        <v>34</v>
      </c>
      <c r="B41" s="47">
        <v>11.88</v>
      </c>
    </row>
    <row r="42" spans="1:2">
      <c r="A42" s="42">
        <v>35</v>
      </c>
      <c r="B42" s="47">
        <v>12.05</v>
      </c>
    </row>
    <row r="43" spans="1:2">
      <c r="A43" s="42">
        <v>36</v>
      </c>
      <c r="B43" s="47">
        <v>12.23</v>
      </c>
    </row>
    <row r="44" spans="1:2">
      <c r="A44" s="42">
        <v>37</v>
      </c>
      <c r="B44" s="47">
        <v>12.41</v>
      </c>
    </row>
    <row r="45" spans="1:2">
      <c r="A45" s="42">
        <v>38</v>
      </c>
      <c r="B45" s="47">
        <v>12.59</v>
      </c>
    </row>
    <row r="46" spans="1:2">
      <c r="A46" s="42">
        <v>39</v>
      </c>
      <c r="B46" s="47">
        <v>12.77</v>
      </c>
    </row>
    <row r="47" spans="1:2">
      <c r="A47" s="42">
        <v>40</v>
      </c>
      <c r="B47" s="47">
        <v>12.96</v>
      </c>
    </row>
    <row r="48" spans="1:2">
      <c r="A48" s="42">
        <v>41</v>
      </c>
      <c r="B48" s="47">
        <v>13.15</v>
      </c>
    </row>
    <row r="49" spans="1:2">
      <c r="A49" s="42">
        <v>42</v>
      </c>
      <c r="B49" s="47">
        <v>13.35</v>
      </c>
    </row>
    <row r="50" spans="1:2">
      <c r="A50" s="42">
        <v>43</v>
      </c>
      <c r="B50" s="47">
        <v>13.54</v>
      </c>
    </row>
    <row r="51" spans="1:2">
      <c r="A51" s="42">
        <v>44</v>
      </c>
      <c r="B51" s="47">
        <v>13.75</v>
      </c>
    </row>
    <row r="52" spans="1:2">
      <c r="A52" s="42">
        <v>45</v>
      </c>
      <c r="B52" s="47">
        <v>13.95</v>
      </c>
    </row>
    <row r="53" spans="1:2">
      <c r="A53" s="42">
        <v>46</v>
      </c>
      <c r="B53" s="47">
        <v>14.16</v>
      </c>
    </row>
    <row r="54" spans="1:2">
      <c r="A54" s="42">
        <v>47</v>
      </c>
      <c r="B54" s="47">
        <v>14.37</v>
      </c>
    </row>
    <row r="55" spans="1:2">
      <c r="A55" s="42">
        <v>48</v>
      </c>
      <c r="B55" s="47">
        <v>14.59</v>
      </c>
    </row>
    <row r="56" spans="1:2">
      <c r="A56" s="42">
        <v>49</v>
      </c>
      <c r="B56" s="47">
        <v>14.81</v>
      </c>
    </row>
    <row r="57" spans="1:2">
      <c r="A57" s="42">
        <v>50</v>
      </c>
      <c r="B57" s="47">
        <v>15.04</v>
      </c>
    </row>
    <row r="58" spans="1:2">
      <c r="A58" s="42">
        <v>51</v>
      </c>
      <c r="B58" s="47">
        <v>15.27</v>
      </c>
    </row>
    <row r="59" spans="1:2">
      <c r="A59" s="42">
        <v>52</v>
      </c>
      <c r="B59" s="47">
        <v>15.51</v>
      </c>
    </row>
    <row r="60" spans="1:2">
      <c r="A60" s="42">
        <v>53</v>
      </c>
      <c r="B60" s="47">
        <v>15.75</v>
      </c>
    </row>
    <row r="61" spans="1:2">
      <c r="A61" s="42">
        <v>54</v>
      </c>
      <c r="B61" s="47">
        <v>16</v>
      </c>
    </row>
    <row r="62" spans="1:2">
      <c r="A62" s="42">
        <v>55</v>
      </c>
      <c r="B62" s="47">
        <v>16.25</v>
      </c>
    </row>
    <row r="63" spans="1:2">
      <c r="A63" s="42">
        <v>56</v>
      </c>
      <c r="B63" s="47">
        <v>16.510000000000002</v>
      </c>
    </row>
    <row r="64" spans="1:2">
      <c r="A64" s="42">
        <v>57</v>
      </c>
      <c r="B64" s="47">
        <v>16.78</v>
      </c>
    </row>
    <row r="65" spans="1:2">
      <c r="A65" s="42">
        <v>58</v>
      </c>
      <c r="B65" s="47">
        <v>17.05</v>
      </c>
    </row>
    <row r="66" spans="1:2">
      <c r="A66" s="42">
        <v>59</v>
      </c>
      <c r="B66" s="47">
        <v>17.34</v>
      </c>
    </row>
    <row r="67" spans="1:2">
      <c r="A67" s="42">
        <v>60</v>
      </c>
      <c r="B67" s="47">
        <v>17.63</v>
      </c>
    </row>
    <row r="68" spans="1:2">
      <c r="A68" s="42">
        <v>61</v>
      </c>
      <c r="B68" s="47">
        <v>17.940000000000001</v>
      </c>
    </row>
    <row r="69" spans="1:2">
      <c r="A69" s="42">
        <v>62</v>
      </c>
      <c r="B69" s="47">
        <v>18.260000000000002</v>
      </c>
    </row>
    <row r="70" spans="1:2">
      <c r="A70" s="42">
        <v>63</v>
      </c>
      <c r="B70" s="47">
        <v>18.59</v>
      </c>
    </row>
    <row r="71" spans="1:2">
      <c r="A71" s="42">
        <v>64</v>
      </c>
      <c r="B71" s="47">
        <v>18.940000000000001</v>
      </c>
    </row>
    <row r="72" spans="1:2">
      <c r="A72" s="42">
        <v>65</v>
      </c>
      <c r="B72" s="47">
        <v>18.78</v>
      </c>
    </row>
    <row r="73" spans="1:2">
      <c r="A73" s="42">
        <v>66</v>
      </c>
      <c r="B73" s="47">
        <v>18.12</v>
      </c>
    </row>
    <row r="74" spans="1:2">
      <c r="A74" s="42">
        <v>67</v>
      </c>
      <c r="B74" s="47">
        <v>17.46</v>
      </c>
    </row>
    <row r="75" spans="1:2">
      <c r="A75" s="42">
        <v>68</v>
      </c>
      <c r="B75" s="47">
        <v>16.79</v>
      </c>
    </row>
    <row r="76" spans="1:2">
      <c r="A76" s="42">
        <v>69</v>
      </c>
      <c r="B76" s="47">
        <v>16.13</v>
      </c>
    </row>
    <row r="77" spans="1:2">
      <c r="A77" s="42">
        <v>70</v>
      </c>
      <c r="B77" s="47">
        <v>15.47</v>
      </c>
    </row>
    <row r="78" spans="1:2">
      <c r="A78" s="42">
        <v>71</v>
      </c>
      <c r="B78" s="47">
        <v>14.81</v>
      </c>
    </row>
    <row r="79" spans="1:2">
      <c r="A79" s="42">
        <v>72</v>
      </c>
      <c r="B79" s="47">
        <v>14.16</v>
      </c>
    </row>
    <row r="80" spans="1:2">
      <c r="A80" s="42">
        <v>73</v>
      </c>
      <c r="B80" s="47">
        <v>13.5</v>
      </c>
    </row>
    <row r="81" spans="1:2">
      <c r="A81" s="42">
        <v>74</v>
      </c>
      <c r="B81" s="47">
        <v>12.85</v>
      </c>
    </row>
  </sheetData>
  <sheetProtection algorithmName="SHA-512" hashValue="7SwVMmnG+dDTs5z/Kq/zz3vj1WU8uSxvfyDfQyk/LBAHEJC3Ig4fsuUkRL09a4mHzzpegAIcNWvXX78aLyXs8A==" saltValue="tXoy13rdek8qkGrC3CX3mg==" spinCount="100000" sheet="1" objects="1" scenarios="1"/>
  <conditionalFormatting sqref="A6:A21">
    <cfRule type="expression" dxfId="507" priority="5" stopIfTrue="1">
      <formula>MOD(ROW(),2)=0</formula>
    </cfRule>
    <cfRule type="expression" dxfId="506" priority="6" stopIfTrue="1">
      <formula>MOD(ROW(),2)&lt;&gt;0</formula>
    </cfRule>
  </conditionalFormatting>
  <conditionalFormatting sqref="B6:B21">
    <cfRule type="expression" dxfId="505" priority="7" stopIfTrue="1">
      <formula>MOD(ROW(),2)=0</formula>
    </cfRule>
    <cfRule type="expression" dxfId="504" priority="8" stopIfTrue="1">
      <formula>MOD(ROW(),2)&lt;&gt;0</formula>
    </cfRule>
  </conditionalFormatting>
  <conditionalFormatting sqref="A26:A81">
    <cfRule type="expression" dxfId="503" priority="1" stopIfTrue="1">
      <formula>MOD(ROW(),2)=0</formula>
    </cfRule>
    <cfRule type="expression" dxfId="502" priority="2" stopIfTrue="1">
      <formula>MOD(ROW(),2)&lt;&gt;0</formula>
    </cfRule>
  </conditionalFormatting>
  <conditionalFormatting sqref="B26:B81">
    <cfRule type="expression" dxfId="501" priority="3" stopIfTrue="1">
      <formula>MOD(ROW(),2)=0</formula>
    </cfRule>
    <cfRule type="expression" dxfId="500" priority="4" stopIfTrue="1">
      <formula>MOD(ROW(),2)&lt;&gt;0</formula>
    </cfRule>
  </conditionalFormatting>
  <pageMargins left="0.7" right="0.7" top="0.75" bottom="0.75" header="0.3" footer="0.3"/>
  <tableParts count="1">
    <tablePart r:id="rId1"/>
  </tablePart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61EE9-A1C4-4528-B58E-AB4760240D74}">
  <sheetPr codeName="Sheet81"/>
  <dimension ref="A1:B81"/>
  <sheetViews>
    <sheetView showGridLines="0" workbookViewId="0">
      <selection activeCell="A6" sqref="A6"/>
    </sheetView>
  </sheetViews>
  <sheetFormatPr defaultRowHeight="12.6"/>
  <cols>
    <col min="1" max="1" width="31.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Scheme pays AA - x-606</v>
      </c>
    </row>
    <row r="6" spans="1:2">
      <c r="A6" s="61" t="s">
        <v>552</v>
      </c>
      <c r="B6" s="62" t="s">
        <v>553</v>
      </c>
    </row>
    <row r="7" spans="1:2">
      <c r="A7" s="61" t="s">
        <v>554</v>
      </c>
      <c r="B7" s="62" t="s">
        <v>162</v>
      </c>
    </row>
    <row r="8" spans="1:2">
      <c r="A8" s="61" t="s">
        <v>149</v>
      </c>
      <c r="B8" s="62" t="s">
        <v>163</v>
      </c>
    </row>
    <row r="9" spans="1:2">
      <c r="A9" s="61" t="s">
        <v>150</v>
      </c>
      <c r="B9" s="62" t="s">
        <v>385</v>
      </c>
    </row>
    <row r="10" spans="1:2" ht="24.95">
      <c r="A10" s="61" t="s">
        <v>6</v>
      </c>
      <c r="B10" s="62" t="s">
        <v>401</v>
      </c>
    </row>
    <row r="11" spans="1:2">
      <c r="A11" s="61" t="s">
        <v>151</v>
      </c>
      <c r="B11" s="62" t="s">
        <v>241</v>
      </c>
    </row>
    <row r="12" spans="1:2" ht="24.95">
      <c r="A12" s="61" t="s">
        <v>152</v>
      </c>
      <c r="B12" s="62" t="s">
        <v>175</v>
      </c>
    </row>
    <row r="13" spans="1:2">
      <c r="A13" s="61" t="s">
        <v>555</v>
      </c>
      <c r="B13" s="62">
        <v>0</v>
      </c>
    </row>
    <row r="14" spans="1:2">
      <c r="A14" s="61" t="s">
        <v>154</v>
      </c>
      <c r="B14" s="62">
        <v>606</v>
      </c>
    </row>
    <row r="15" spans="1:2">
      <c r="A15" s="61" t="s">
        <v>556</v>
      </c>
      <c r="B15" s="62" t="s">
        <v>402</v>
      </c>
    </row>
    <row r="16" spans="1:2">
      <c r="A16" s="61" t="s">
        <v>156</v>
      </c>
      <c r="B16" s="62" t="s">
        <v>403</v>
      </c>
    </row>
    <row r="17" spans="1:2">
      <c r="A17" s="63" t="s">
        <v>557</v>
      </c>
      <c r="B17" s="62"/>
    </row>
    <row r="18" spans="1:2">
      <c r="A18" s="61" t="s">
        <v>158</v>
      </c>
      <c r="B18" s="64">
        <v>45135</v>
      </c>
    </row>
    <row r="19" spans="1:2">
      <c r="A19" s="61" t="s">
        <v>159</v>
      </c>
      <c r="B19" s="64">
        <v>45135</v>
      </c>
    </row>
    <row r="20" spans="1:2">
      <c r="A20" s="61" t="s">
        <v>160</v>
      </c>
      <c r="B20" s="62" t="s">
        <v>170</v>
      </c>
    </row>
    <row r="21" spans="1:2">
      <c r="A21" s="61" t="s">
        <v>558</v>
      </c>
      <c r="B21" s="62" t="s">
        <v>83</v>
      </c>
    </row>
    <row r="23" spans="1:2">
      <c r="A23" s="23" t="str">
        <f>HYPERLINK("#'Factor List'!A1", "Back to Factor List")</f>
        <v>Back to Factor List</v>
      </c>
      <c r="B23" s="23" t="str">
        <f>HYPERLINK("#'Assumptions'!A1", "Assumptions")</f>
        <v>Assumptions</v>
      </c>
    </row>
    <row r="26" spans="1:2" ht="26.1">
      <c r="A26" s="46" t="s">
        <v>559</v>
      </c>
      <c r="B26" s="46" t="s">
        <v>579</v>
      </c>
    </row>
    <row r="27" spans="1:2">
      <c r="A27" s="42">
        <v>20</v>
      </c>
      <c r="B27" s="47">
        <v>9.25</v>
      </c>
    </row>
    <row r="28" spans="1:2">
      <c r="A28" s="42">
        <v>21</v>
      </c>
      <c r="B28" s="47">
        <v>9.39</v>
      </c>
    </row>
    <row r="29" spans="1:2">
      <c r="A29" s="42">
        <v>22</v>
      </c>
      <c r="B29" s="47">
        <v>9.52</v>
      </c>
    </row>
    <row r="30" spans="1:2">
      <c r="A30" s="42">
        <v>23</v>
      </c>
      <c r="B30" s="47">
        <v>9.66</v>
      </c>
    </row>
    <row r="31" spans="1:2">
      <c r="A31" s="42">
        <v>24</v>
      </c>
      <c r="B31" s="47">
        <v>9.8000000000000007</v>
      </c>
    </row>
    <row r="32" spans="1:2">
      <c r="A32" s="42">
        <v>25</v>
      </c>
      <c r="B32" s="47">
        <v>9.94</v>
      </c>
    </row>
    <row r="33" spans="1:2">
      <c r="A33" s="42">
        <v>26</v>
      </c>
      <c r="B33" s="47">
        <v>10.08</v>
      </c>
    </row>
    <row r="34" spans="1:2">
      <c r="A34" s="42">
        <v>27</v>
      </c>
      <c r="B34" s="47">
        <v>10.23</v>
      </c>
    </row>
    <row r="35" spans="1:2">
      <c r="A35" s="42">
        <v>28</v>
      </c>
      <c r="B35" s="47">
        <v>10.37</v>
      </c>
    </row>
    <row r="36" spans="1:2">
      <c r="A36" s="42">
        <v>29</v>
      </c>
      <c r="B36" s="47">
        <v>10.52</v>
      </c>
    </row>
    <row r="37" spans="1:2">
      <c r="A37" s="42">
        <v>30</v>
      </c>
      <c r="B37" s="47">
        <v>10.68</v>
      </c>
    </row>
    <row r="38" spans="1:2">
      <c r="A38" s="42">
        <v>31</v>
      </c>
      <c r="B38" s="47">
        <v>10.83</v>
      </c>
    </row>
    <row r="39" spans="1:2">
      <c r="A39" s="42">
        <v>32</v>
      </c>
      <c r="B39" s="47">
        <v>10.99</v>
      </c>
    </row>
    <row r="40" spans="1:2">
      <c r="A40" s="42">
        <v>33</v>
      </c>
      <c r="B40" s="47">
        <v>11.15</v>
      </c>
    </row>
    <row r="41" spans="1:2">
      <c r="A41" s="42">
        <v>34</v>
      </c>
      <c r="B41" s="47">
        <v>11.31</v>
      </c>
    </row>
    <row r="42" spans="1:2">
      <c r="A42" s="42">
        <v>35</v>
      </c>
      <c r="B42" s="47">
        <v>11.47</v>
      </c>
    </row>
    <row r="43" spans="1:2">
      <c r="A43" s="42">
        <v>36</v>
      </c>
      <c r="B43" s="47">
        <v>11.64</v>
      </c>
    </row>
    <row r="44" spans="1:2">
      <c r="A44" s="42">
        <v>37</v>
      </c>
      <c r="B44" s="47">
        <v>11.81</v>
      </c>
    </row>
    <row r="45" spans="1:2">
      <c r="A45" s="42">
        <v>38</v>
      </c>
      <c r="B45" s="47">
        <v>11.98</v>
      </c>
    </row>
    <row r="46" spans="1:2">
      <c r="A46" s="42">
        <v>39</v>
      </c>
      <c r="B46" s="47">
        <v>12.15</v>
      </c>
    </row>
    <row r="47" spans="1:2">
      <c r="A47" s="42">
        <v>40</v>
      </c>
      <c r="B47" s="47">
        <v>12.33</v>
      </c>
    </row>
    <row r="48" spans="1:2">
      <c r="A48" s="42">
        <v>41</v>
      </c>
      <c r="B48" s="47">
        <v>12.51</v>
      </c>
    </row>
    <row r="49" spans="1:2">
      <c r="A49" s="42">
        <v>42</v>
      </c>
      <c r="B49" s="47">
        <v>12.7</v>
      </c>
    </row>
    <row r="50" spans="1:2">
      <c r="A50" s="42">
        <v>43</v>
      </c>
      <c r="B50" s="47">
        <v>12.88</v>
      </c>
    </row>
    <row r="51" spans="1:2">
      <c r="A51" s="42">
        <v>44</v>
      </c>
      <c r="B51" s="47">
        <v>13.07</v>
      </c>
    </row>
    <row r="52" spans="1:2">
      <c r="A52" s="42">
        <v>45</v>
      </c>
      <c r="B52" s="47">
        <v>13.27</v>
      </c>
    </row>
    <row r="53" spans="1:2">
      <c r="A53" s="42">
        <v>46</v>
      </c>
      <c r="B53" s="47">
        <v>13.46</v>
      </c>
    </row>
    <row r="54" spans="1:2">
      <c r="A54" s="42">
        <v>47</v>
      </c>
      <c r="B54" s="47">
        <v>13.66</v>
      </c>
    </row>
    <row r="55" spans="1:2">
      <c r="A55" s="42">
        <v>48</v>
      </c>
      <c r="B55" s="47">
        <v>13.87</v>
      </c>
    </row>
    <row r="56" spans="1:2">
      <c r="A56" s="42">
        <v>49</v>
      </c>
      <c r="B56" s="47">
        <v>14.08</v>
      </c>
    </row>
    <row r="57" spans="1:2">
      <c r="A57" s="42">
        <v>50</v>
      </c>
      <c r="B57" s="47">
        <v>14.29</v>
      </c>
    </row>
    <row r="58" spans="1:2">
      <c r="A58" s="42">
        <v>51</v>
      </c>
      <c r="B58" s="47">
        <v>14.51</v>
      </c>
    </row>
    <row r="59" spans="1:2">
      <c r="A59" s="42">
        <v>52</v>
      </c>
      <c r="B59" s="47">
        <v>14.73</v>
      </c>
    </row>
    <row r="60" spans="1:2">
      <c r="A60" s="42">
        <v>53</v>
      </c>
      <c r="B60" s="47">
        <v>14.96</v>
      </c>
    </row>
    <row r="61" spans="1:2">
      <c r="A61" s="42">
        <v>54</v>
      </c>
      <c r="B61" s="47">
        <v>15.19</v>
      </c>
    </row>
    <row r="62" spans="1:2">
      <c r="A62" s="42">
        <v>55</v>
      </c>
      <c r="B62" s="47">
        <v>15.43</v>
      </c>
    </row>
    <row r="63" spans="1:2">
      <c r="A63" s="42">
        <v>56</v>
      </c>
      <c r="B63" s="47">
        <v>15.68</v>
      </c>
    </row>
    <row r="64" spans="1:2">
      <c r="A64" s="42">
        <v>57</v>
      </c>
      <c r="B64" s="47">
        <v>15.93</v>
      </c>
    </row>
    <row r="65" spans="1:2">
      <c r="A65" s="42">
        <v>58</v>
      </c>
      <c r="B65" s="47">
        <v>16.190000000000001</v>
      </c>
    </row>
    <row r="66" spans="1:2">
      <c r="A66" s="42">
        <v>59</v>
      </c>
      <c r="B66" s="47">
        <v>16.46</v>
      </c>
    </row>
    <row r="67" spans="1:2">
      <c r="A67" s="42">
        <v>60</v>
      </c>
      <c r="B67" s="47">
        <v>16.739999999999998</v>
      </c>
    </row>
    <row r="68" spans="1:2">
      <c r="A68" s="42">
        <v>61</v>
      </c>
      <c r="B68" s="47">
        <v>17.02</v>
      </c>
    </row>
    <row r="69" spans="1:2">
      <c r="A69" s="42">
        <v>62</v>
      </c>
      <c r="B69" s="47">
        <v>17.32</v>
      </c>
    </row>
    <row r="70" spans="1:2">
      <c r="A70" s="42">
        <v>63</v>
      </c>
      <c r="B70" s="47">
        <v>17.64</v>
      </c>
    </row>
    <row r="71" spans="1:2">
      <c r="A71" s="42">
        <v>64</v>
      </c>
      <c r="B71" s="47">
        <v>17.96</v>
      </c>
    </row>
    <row r="72" spans="1:2">
      <c r="A72" s="42">
        <v>65</v>
      </c>
      <c r="B72" s="47">
        <v>18.3</v>
      </c>
    </row>
    <row r="73" spans="1:2">
      <c r="A73" s="42">
        <v>66</v>
      </c>
      <c r="B73" s="47">
        <v>18.14</v>
      </c>
    </row>
    <row r="74" spans="1:2">
      <c r="A74" s="42">
        <v>67</v>
      </c>
      <c r="B74" s="47">
        <v>17.48</v>
      </c>
    </row>
    <row r="75" spans="1:2">
      <c r="A75" s="42">
        <v>68</v>
      </c>
      <c r="B75" s="47">
        <v>16.809999999999999</v>
      </c>
    </row>
    <row r="76" spans="1:2">
      <c r="A76" s="42">
        <v>69</v>
      </c>
      <c r="B76" s="47">
        <v>16.14</v>
      </c>
    </row>
    <row r="77" spans="1:2">
      <c r="A77" s="42">
        <v>70</v>
      </c>
      <c r="B77" s="47">
        <v>15.47</v>
      </c>
    </row>
    <row r="78" spans="1:2">
      <c r="A78" s="42">
        <v>71</v>
      </c>
      <c r="B78" s="47">
        <v>14.81</v>
      </c>
    </row>
    <row r="79" spans="1:2">
      <c r="A79" s="42">
        <v>72</v>
      </c>
      <c r="B79" s="47">
        <v>14.16</v>
      </c>
    </row>
    <row r="80" spans="1:2">
      <c r="A80" s="42">
        <v>73</v>
      </c>
      <c r="B80" s="47">
        <v>13.5</v>
      </c>
    </row>
    <row r="81" spans="1:2">
      <c r="A81" s="42">
        <v>74</v>
      </c>
      <c r="B81" s="47">
        <v>12.85</v>
      </c>
    </row>
  </sheetData>
  <sheetProtection algorithmName="SHA-512" hashValue="eKzulbz2zqwBKxqeRuIcYu7849SoNlY8feT87KmVD5kY2kqCCHntLHb+yYyFMZJfOCOwvq8PEpxjOgQ4SWCTAA==" saltValue="I6iY8IwGa6aSHpHI9QPPKQ==" spinCount="100000" sheet="1" objects="1" scenarios="1"/>
  <conditionalFormatting sqref="A6:A21">
    <cfRule type="expression" dxfId="495" priority="5" stopIfTrue="1">
      <formula>MOD(ROW(),2)=0</formula>
    </cfRule>
    <cfRule type="expression" dxfId="494" priority="6" stopIfTrue="1">
      <formula>MOD(ROW(),2)&lt;&gt;0</formula>
    </cfRule>
  </conditionalFormatting>
  <conditionalFormatting sqref="B6:B21">
    <cfRule type="expression" dxfId="493" priority="7" stopIfTrue="1">
      <formula>MOD(ROW(),2)=0</formula>
    </cfRule>
    <cfRule type="expression" dxfId="492" priority="8" stopIfTrue="1">
      <formula>MOD(ROW(),2)&lt;&gt;0</formula>
    </cfRule>
  </conditionalFormatting>
  <conditionalFormatting sqref="A26:A81">
    <cfRule type="expression" dxfId="491" priority="1" stopIfTrue="1">
      <formula>MOD(ROW(),2)=0</formula>
    </cfRule>
    <cfRule type="expression" dxfId="490" priority="2" stopIfTrue="1">
      <formula>MOD(ROW(),2)&lt;&gt;0</formula>
    </cfRule>
  </conditionalFormatting>
  <conditionalFormatting sqref="B26:B81">
    <cfRule type="expression" dxfId="489" priority="3" stopIfTrue="1">
      <formula>MOD(ROW(),2)=0</formula>
    </cfRule>
    <cfRule type="expression" dxfId="488" priority="4" stopIfTrue="1">
      <formula>MOD(ROW(),2)&lt;&gt;0</formula>
    </cfRule>
  </conditionalFormatting>
  <pageMargins left="0.7" right="0.7" top="0.75" bottom="0.75" header="0.3" footer="0.3"/>
  <tableParts count="1">
    <tablePart r:id="rId1"/>
  </tablePart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B5EC1-20F4-42A7-83C2-28ECA87DE2EB}">
  <sheetPr codeName="Sheet82"/>
  <dimension ref="A1:B81"/>
  <sheetViews>
    <sheetView showGridLines="0" workbookViewId="0">
      <selection activeCell="A6" sqref="A6"/>
    </sheetView>
  </sheetViews>
  <sheetFormatPr defaultRowHeight="12.6"/>
  <cols>
    <col min="1" max="1" width="31.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Scheme pays AA - x-607</v>
      </c>
    </row>
    <row r="6" spans="1:2">
      <c r="A6" s="61" t="s">
        <v>552</v>
      </c>
      <c r="B6" s="62" t="s">
        <v>553</v>
      </c>
    </row>
    <row r="7" spans="1:2">
      <c r="A7" s="61" t="s">
        <v>554</v>
      </c>
      <c r="B7" s="62" t="s">
        <v>162</v>
      </c>
    </row>
    <row r="8" spans="1:2">
      <c r="A8" s="61" t="s">
        <v>149</v>
      </c>
      <c r="B8" s="62" t="s">
        <v>163</v>
      </c>
    </row>
    <row r="9" spans="1:2">
      <c r="A9" s="61" t="s">
        <v>150</v>
      </c>
      <c r="B9" s="62" t="s">
        <v>385</v>
      </c>
    </row>
    <row r="10" spans="1:2" ht="24.95">
      <c r="A10" s="61" t="s">
        <v>6</v>
      </c>
      <c r="B10" s="62" t="s">
        <v>404</v>
      </c>
    </row>
    <row r="11" spans="1:2">
      <c r="A11" s="61" t="s">
        <v>151</v>
      </c>
      <c r="B11" s="62" t="s">
        <v>241</v>
      </c>
    </row>
    <row r="12" spans="1:2" ht="24.95">
      <c r="A12" s="61" t="s">
        <v>152</v>
      </c>
      <c r="B12" s="62" t="s">
        <v>175</v>
      </c>
    </row>
    <row r="13" spans="1:2">
      <c r="A13" s="61" t="s">
        <v>555</v>
      </c>
      <c r="B13" s="62">
        <v>0</v>
      </c>
    </row>
    <row r="14" spans="1:2">
      <c r="A14" s="61" t="s">
        <v>154</v>
      </c>
      <c r="B14" s="62">
        <v>607</v>
      </c>
    </row>
    <row r="15" spans="1:2">
      <c r="A15" s="61" t="s">
        <v>556</v>
      </c>
      <c r="B15" s="62" t="s">
        <v>405</v>
      </c>
    </row>
    <row r="16" spans="1:2">
      <c r="A16" s="61" t="s">
        <v>156</v>
      </c>
      <c r="B16" s="62" t="s">
        <v>406</v>
      </c>
    </row>
    <row r="17" spans="1:2">
      <c r="A17" s="63" t="s">
        <v>557</v>
      </c>
      <c r="B17" s="62"/>
    </row>
    <row r="18" spans="1:2">
      <c r="A18" s="61" t="s">
        <v>158</v>
      </c>
      <c r="B18" s="64">
        <v>45135</v>
      </c>
    </row>
    <row r="19" spans="1:2">
      <c r="A19" s="61" t="s">
        <v>159</v>
      </c>
      <c r="B19" s="64">
        <v>45135</v>
      </c>
    </row>
    <row r="20" spans="1:2">
      <c r="A20" s="61" t="s">
        <v>160</v>
      </c>
      <c r="B20" s="62" t="s">
        <v>170</v>
      </c>
    </row>
    <row r="21" spans="1:2">
      <c r="A21" s="61" t="s">
        <v>558</v>
      </c>
      <c r="B21" s="62" t="s">
        <v>83</v>
      </c>
    </row>
    <row r="23" spans="1:2">
      <c r="A23" s="23" t="str">
        <f>HYPERLINK("#'Factor List'!A1", "Back to Factor List")</f>
        <v>Back to Factor List</v>
      </c>
      <c r="B23" s="23" t="str">
        <f>HYPERLINK("#'Assumptions'!A1", "Assumptions")</f>
        <v>Assumptions</v>
      </c>
    </row>
    <row r="26" spans="1:2" ht="26.1">
      <c r="A26" s="46" t="s">
        <v>559</v>
      </c>
      <c r="B26" s="46" t="s">
        <v>579</v>
      </c>
    </row>
    <row r="27" spans="1:2">
      <c r="A27" s="42">
        <v>20</v>
      </c>
      <c r="B27" s="47">
        <v>8.81</v>
      </c>
    </row>
    <row r="28" spans="1:2">
      <c r="A28" s="42">
        <v>21</v>
      </c>
      <c r="B28" s="47">
        <v>8.94</v>
      </c>
    </row>
    <row r="29" spans="1:2">
      <c r="A29" s="42">
        <v>22</v>
      </c>
      <c r="B29" s="47">
        <v>9.07</v>
      </c>
    </row>
    <row r="30" spans="1:2">
      <c r="A30" s="42">
        <v>23</v>
      </c>
      <c r="B30" s="47">
        <v>9.1999999999999993</v>
      </c>
    </row>
    <row r="31" spans="1:2">
      <c r="A31" s="42">
        <v>24</v>
      </c>
      <c r="B31" s="47">
        <v>9.33</v>
      </c>
    </row>
    <row r="32" spans="1:2">
      <c r="A32" s="42">
        <v>25</v>
      </c>
      <c r="B32" s="47">
        <v>9.4600000000000009</v>
      </c>
    </row>
    <row r="33" spans="1:2">
      <c r="A33" s="42">
        <v>26</v>
      </c>
      <c r="B33" s="47">
        <v>9.6</v>
      </c>
    </row>
    <row r="34" spans="1:2">
      <c r="A34" s="42">
        <v>27</v>
      </c>
      <c r="B34" s="47">
        <v>9.73</v>
      </c>
    </row>
    <row r="35" spans="1:2">
      <c r="A35" s="42">
        <v>28</v>
      </c>
      <c r="B35" s="47">
        <v>9.8699999999999992</v>
      </c>
    </row>
    <row r="36" spans="1:2">
      <c r="A36" s="42">
        <v>29</v>
      </c>
      <c r="B36" s="47">
        <v>10.01</v>
      </c>
    </row>
    <row r="37" spans="1:2">
      <c r="A37" s="42">
        <v>30</v>
      </c>
      <c r="B37" s="47">
        <v>10.16</v>
      </c>
    </row>
    <row r="38" spans="1:2">
      <c r="A38" s="42">
        <v>31</v>
      </c>
      <c r="B38" s="47">
        <v>10.3</v>
      </c>
    </row>
    <row r="39" spans="1:2">
      <c r="A39" s="42">
        <v>32</v>
      </c>
      <c r="B39" s="47">
        <v>10.45</v>
      </c>
    </row>
    <row r="40" spans="1:2">
      <c r="A40" s="42">
        <v>33</v>
      </c>
      <c r="B40" s="47">
        <v>10.6</v>
      </c>
    </row>
    <row r="41" spans="1:2">
      <c r="A41" s="42">
        <v>34</v>
      </c>
      <c r="B41" s="47">
        <v>10.75</v>
      </c>
    </row>
    <row r="42" spans="1:2">
      <c r="A42" s="42">
        <v>35</v>
      </c>
      <c r="B42" s="47">
        <v>10.91</v>
      </c>
    </row>
    <row r="43" spans="1:2">
      <c r="A43" s="42">
        <v>36</v>
      </c>
      <c r="B43" s="47">
        <v>11.06</v>
      </c>
    </row>
    <row r="44" spans="1:2">
      <c r="A44" s="42">
        <v>37</v>
      </c>
      <c r="B44" s="47">
        <v>11.22</v>
      </c>
    </row>
    <row r="45" spans="1:2">
      <c r="A45" s="42">
        <v>38</v>
      </c>
      <c r="B45" s="47">
        <v>11.39</v>
      </c>
    </row>
    <row r="46" spans="1:2">
      <c r="A46" s="42">
        <v>39</v>
      </c>
      <c r="B46" s="47">
        <v>11.55</v>
      </c>
    </row>
    <row r="47" spans="1:2">
      <c r="A47" s="42">
        <v>40</v>
      </c>
      <c r="B47" s="47">
        <v>11.72</v>
      </c>
    </row>
    <row r="48" spans="1:2">
      <c r="A48" s="42">
        <v>41</v>
      </c>
      <c r="B48" s="47">
        <v>11.89</v>
      </c>
    </row>
    <row r="49" spans="1:2">
      <c r="A49" s="42">
        <v>42</v>
      </c>
      <c r="B49" s="47">
        <v>12.06</v>
      </c>
    </row>
    <row r="50" spans="1:2">
      <c r="A50" s="42">
        <v>43</v>
      </c>
      <c r="B50" s="47">
        <v>12.24</v>
      </c>
    </row>
    <row r="51" spans="1:2">
      <c r="A51" s="42">
        <v>44</v>
      </c>
      <c r="B51" s="47">
        <v>12.41</v>
      </c>
    </row>
    <row r="52" spans="1:2">
      <c r="A52" s="42">
        <v>45</v>
      </c>
      <c r="B52" s="47">
        <v>12.6</v>
      </c>
    </row>
    <row r="53" spans="1:2">
      <c r="A53" s="42">
        <v>46</v>
      </c>
      <c r="B53" s="47">
        <v>12.78</v>
      </c>
    </row>
    <row r="54" spans="1:2">
      <c r="A54" s="42">
        <v>47</v>
      </c>
      <c r="B54" s="47">
        <v>12.97</v>
      </c>
    </row>
    <row r="55" spans="1:2">
      <c r="A55" s="42">
        <v>48</v>
      </c>
      <c r="B55" s="47">
        <v>13.16</v>
      </c>
    </row>
    <row r="56" spans="1:2">
      <c r="A56" s="42">
        <v>49</v>
      </c>
      <c r="B56" s="47">
        <v>13.36</v>
      </c>
    </row>
    <row r="57" spans="1:2">
      <c r="A57" s="42">
        <v>50</v>
      </c>
      <c r="B57" s="47">
        <v>13.56</v>
      </c>
    </row>
    <row r="58" spans="1:2">
      <c r="A58" s="42">
        <v>51</v>
      </c>
      <c r="B58" s="47">
        <v>13.77</v>
      </c>
    </row>
    <row r="59" spans="1:2">
      <c r="A59" s="42">
        <v>52</v>
      </c>
      <c r="B59" s="47">
        <v>13.97</v>
      </c>
    </row>
    <row r="60" spans="1:2">
      <c r="A60" s="42">
        <v>53</v>
      </c>
      <c r="B60" s="47">
        <v>14.19</v>
      </c>
    </row>
    <row r="61" spans="1:2">
      <c r="A61" s="42">
        <v>54</v>
      </c>
      <c r="B61" s="47">
        <v>14.41</v>
      </c>
    </row>
    <row r="62" spans="1:2">
      <c r="A62" s="42">
        <v>55</v>
      </c>
      <c r="B62" s="47">
        <v>14.63</v>
      </c>
    </row>
    <row r="63" spans="1:2">
      <c r="A63" s="42">
        <v>56</v>
      </c>
      <c r="B63" s="47">
        <v>14.86</v>
      </c>
    </row>
    <row r="64" spans="1:2">
      <c r="A64" s="42">
        <v>57</v>
      </c>
      <c r="B64" s="47">
        <v>15.1</v>
      </c>
    </row>
    <row r="65" spans="1:2">
      <c r="A65" s="42">
        <v>58</v>
      </c>
      <c r="B65" s="47">
        <v>15.34</v>
      </c>
    </row>
    <row r="66" spans="1:2">
      <c r="A66" s="42">
        <v>59</v>
      </c>
      <c r="B66" s="47">
        <v>15.6</v>
      </c>
    </row>
    <row r="67" spans="1:2">
      <c r="A67" s="42">
        <v>60</v>
      </c>
      <c r="B67" s="47">
        <v>15.86</v>
      </c>
    </row>
    <row r="68" spans="1:2">
      <c r="A68" s="42">
        <v>61</v>
      </c>
      <c r="B68" s="47">
        <v>16.13</v>
      </c>
    </row>
    <row r="69" spans="1:2">
      <c r="A69" s="42">
        <v>62</v>
      </c>
      <c r="B69" s="47">
        <v>16.41</v>
      </c>
    </row>
    <row r="70" spans="1:2">
      <c r="A70" s="42">
        <v>63</v>
      </c>
      <c r="B70" s="47">
        <v>16.7</v>
      </c>
    </row>
    <row r="71" spans="1:2">
      <c r="A71" s="42">
        <v>64</v>
      </c>
      <c r="B71" s="47">
        <v>17.010000000000002</v>
      </c>
    </row>
    <row r="72" spans="1:2">
      <c r="A72" s="42">
        <v>65</v>
      </c>
      <c r="B72" s="47">
        <v>17.329999999999998</v>
      </c>
    </row>
    <row r="73" spans="1:2">
      <c r="A73" s="42">
        <v>66</v>
      </c>
      <c r="B73" s="47">
        <v>17.670000000000002</v>
      </c>
    </row>
    <row r="74" spans="1:2">
      <c r="A74" s="42">
        <v>67</v>
      </c>
      <c r="B74" s="47">
        <v>17.5</v>
      </c>
    </row>
    <row r="75" spans="1:2">
      <c r="A75" s="42">
        <v>68</v>
      </c>
      <c r="B75" s="47">
        <v>16.829999999999998</v>
      </c>
    </row>
    <row r="76" spans="1:2">
      <c r="A76" s="42">
        <v>69</v>
      </c>
      <c r="B76" s="47">
        <v>16.149999999999999</v>
      </c>
    </row>
    <row r="77" spans="1:2">
      <c r="A77" s="42">
        <v>70</v>
      </c>
      <c r="B77" s="47">
        <v>15.48</v>
      </c>
    </row>
    <row r="78" spans="1:2">
      <c r="A78" s="42">
        <v>71</v>
      </c>
      <c r="B78" s="47">
        <v>14.82</v>
      </c>
    </row>
    <row r="79" spans="1:2">
      <c r="A79" s="42">
        <v>72</v>
      </c>
      <c r="B79" s="47">
        <v>14.16</v>
      </c>
    </row>
    <row r="80" spans="1:2">
      <c r="A80" s="42">
        <v>73</v>
      </c>
      <c r="B80" s="47">
        <v>13.5</v>
      </c>
    </row>
    <row r="81" spans="1:2">
      <c r="A81" s="42">
        <v>74</v>
      </c>
      <c r="B81" s="47">
        <v>12.85</v>
      </c>
    </row>
  </sheetData>
  <sheetProtection algorithmName="SHA-512" hashValue="ZTGFZ2ggYLJQFo540tmDG/sb/X8XrS2ta/TnTgXFJAPAgkjbDrN/diXU33D0IY5LGj3pHyzVYuDbmRFkGrX5xw==" saltValue="NhHMCQyjoKcMu12Lf5fcDQ==" spinCount="100000" sheet="1" objects="1" scenarios="1"/>
  <conditionalFormatting sqref="A6:A21">
    <cfRule type="expression" dxfId="483" priority="5" stopIfTrue="1">
      <formula>MOD(ROW(),2)=0</formula>
    </cfRule>
    <cfRule type="expression" dxfId="482" priority="6" stopIfTrue="1">
      <formula>MOD(ROW(),2)&lt;&gt;0</formula>
    </cfRule>
  </conditionalFormatting>
  <conditionalFormatting sqref="B6:B21">
    <cfRule type="expression" dxfId="481" priority="7" stopIfTrue="1">
      <formula>MOD(ROW(),2)=0</formula>
    </cfRule>
    <cfRule type="expression" dxfId="480" priority="8" stopIfTrue="1">
      <formula>MOD(ROW(),2)&lt;&gt;0</formula>
    </cfRule>
  </conditionalFormatting>
  <conditionalFormatting sqref="A26:A81">
    <cfRule type="expression" dxfId="479" priority="1" stopIfTrue="1">
      <formula>MOD(ROW(),2)=0</formula>
    </cfRule>
    <cfRule type="expression" dxfId="478" priority="2" stopIfTrue="1">
      <formula>MOD(ROW(),2)&lt;&gt;0</formula>
    </cfRule>
  </conditionalFormatting>
  <conditionalFormatting sqref="B26:B81">
    <cfRule type="expression" dxfId="477" priority="3" stopIfTrue="1">
      <formula>MOD(ROW(),2)=0</formula>
    </cfRule>
    <cfRule type="expression" dxfId="476" priority="4" stopIfTrue="1">
      <formula>MOD(ROW(),2)&lt;&gt;0</formula>
    </cfRule>
  </conditionalFormatting>
  <pageMargins left="0.7" right="0.7" top="0.75" bottom="0.75" header="0.3" footer="0.3"/>
  <tableParts count="1">
    <tablePart r:id="rId1"/>
  </tablePart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7F7BA-6A6E-468F-AD36-C93E493F4436}">
  <sheetPr codeName="Sheet83"/>
  <dimension ref="A1:B81"/>
  <sheetViews>
    <sheetView showGridLines="0" workbookViewId="0">
      <selection activeCell="A6" sqref="A6"/>
    </sheetView>
  </sheetViews>
  <sheetFormatPr defaultRowHeight="12.6"/>
  <cols>
    <col min="1" max="1" width="31.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Scheme pays AA - x-608</v>
      </c>
    </row>
    <row r="6" spans="1:2">
      <c r="A6" s="61" t="s">
        <v>552</v>
      </c>
      <c r="B6" s="62" t="s">
        <v>553</v>
      </c>
    </row>
    <row r="7" spans="1:2">
      <c r="A7" s="61" t="s">
        <v>554</v>
      </c>
      <c r="B7" s="62" t="s">
        <v>162</v>
      </c>
    </row>
    <row r="8" spans="1:2">
      <c r="A8" s="61" t="s">
        <v>149</v>
      </c>
      <c r="B8" s="62" t="s">
        <v>163</v>
      </c>
    </row>
    <row r="9" spans="1:2">
      <c r="A9" s="61" t="s">
        <v>150</v>
      </c>
      <c r="B9" s="62" t="s">
        <v>385</v>
      </c>
    </row>
    <row r="10" spans="1:2" ht="24.95">
      <c r="A10" s="61" t="s">
        <v>6</v>
      </c>
      <c r="B10" s="62" t="s">
        <v>407</v>
      </c>
    </row>
    <row r="11" spans="1:2">
      <c r="A11" s="61" t="s">
        <v>151</v>
      </c>
      <c r="B11" s="62" t="s">
        <v>241</v>
      </c>
    </row>
    <row r="12" spans="1:2" ht="24.95">
      <c r="A12" s="61" t="s">
        <v>152</v>
      </c>
      <c r="B12" s="62" t="s">
        <v>175</v>
      </c>
    </row>
    <row r="13" spans="1:2">
      <c r="A13" s="61" t="s">
        <v>555</v>
      </c>
      <c r="B13" s="62">
        <v>0</v>
      </c>
    </row>
    <row r="14" spans="1:2">
      <c r="A14" s="61" t="s">
        <v>154</v>
      </c>
      <c r="B14" s="62">
        <v>608</v>
      </c>
    </row>
    <row r="15" spans="1:2">
      <c r="A15" s="61" t="s">
        <v>556</v>
      </c>
      <c r="B15" s="62" t="s">
        <v>408</v>
      </c>
    </row>
    <row r="16" spans="1:2">
      <c r="A16" s="61" t="s">
        <v>156</v>
      </c>
      <c r="B16" s="62" t="s">
        <v>409</v>
      </c>
    </row>
    <row r="17" spans="1:2">
      <c r="A17" s="63" t="s">
        <v>557</v>
      </c>
      <c r="B17" s="62"/>
    </row>
    <row r="18" spans="1:2">
      <c r="A18" s="61" t="s">
        <v>158</v>
      </c>
      <c r="B18" s="64">
        <v>45135</v>
      </c>
    </row>
    <row r="19" spans="1:2">
      <c r="A19" s="61" t="s">
        <v>159</v>
      </c>
      <c r="B19" s="64">
        <v>45135</v>
      </c>
    </row>
    <row r="20" spans="1:2">
      <c r="A20" s="61" t="s">
        <v>160</v>
      </c>
      <c r="B20" s="62" t="s">
        <v>170</v>
      </c>
    </row>
    <row r="21" spans="1:2">
      <c r="A21" s="61" t="s">
        <v>558</v>
      </c>
      <c r="B21" s="62" t="s">
        <v>83</v>
      </c>
    </row>
    <row r="23" spans="1:2">
      <c r="A23" s="23" t="str">
        <f>HYPERLINK("#'Factor List'!A1", "Back to Factor List")</f>
        <v>Back to Factor List</v>
      </c>
      <c r="B23" s="23" t="str">
        <f>HYPERLINK("#'Assumptions'!A1", "Assumptions")</f>
        <v>Assumptions</v>
      </c>
    </row>
    <row r="26" spans="1:2" ht="26.1">
      <c r="A26" s="46" t="s">
        <v>559</v>
      </c>
      <c r="B26" s="46" t="s">
        <v>579</v>
      </c>
    </row>
    <row r="27" spans="1:2">
      <c r="A27" s="42">
        <v>20</v>
      </c>
      <c r="B27" s="47">
        <v>8.3800000000000008</v>
      </c>
    </row>
    <row r="28" spans="1:2">
      <c r="A28" s="42">
        <v>21</v>
      </c>
      <c r="B28" s="47">
        <v>8.5</v>
      </c>
    </row>
    <row r="29" spans="1:2">
      <c r="A29" s="42">
        <v>22</v>
      </c>
      <c r="B29" s="47">
        <v>8.6199999999999992</v>
      </c>
    </row>
    <row r="30" spans="1:2">
      <c r="A30" s="42">
        <v>23</v>
      </c>
      <c r="B30" s="47">
        <v>8.74</v>
      </c>
    </row>
    <row r="31" spans="1:2">
      <c r="A31" s="42">
        <v>24</v>
      </c>
      <c r="B31" s="47">
        <v>8.8699999999999992</v>
      </c>
    </row>
    <row r="32" spans="1:2">
      <c r="A32" s="42">
        <v>25</v>
      </c>
      <c r="B32" s="47">
        <v>8.99</v>
      </c>
    </row>
    <row r="33" spans="1:2">
      <c r="A33" s="42">
        <v>26</v>
      </c>
      <c r="B33" s="47">
        <v>9.1199999999999992</v>
      </c>
    </row>
    <row r="34" spans="1:2">
      <c r="A34" s="42">
        <v>27</v>
      </c>
      <c r="B34" s="47">
        <v>9.25</v>
      </c>
    </row>
    <row r="35" spans="1:2">
      <c r="A35" s="42">
        <v>28</v>
      </c>
      <c r="B35" s="47">
        <v>9.3800000000000008</v>
      </c>
    </row>
    <row r="36" spans="1:2">
      <c r="A36" s="42">
        <v>29</v>
      </c>
      <c r="B36" s="47">
        <v>9.51</v>
      </c>
    </row>
    <row r="37" spans="1:2">
      <c r="A37" s="42">
        <v>30</v>
      </c>
      <c r="B37" s="47">
        <v>9.65</v>
      </c>
    </row>
    <row r="38" spans="1:2">
      <c r="A38" s="42">
        <v>31</v>
      </c>
      <c r="B38" s="47">
        <v>9.7799999999999994</v>
      </c>
    </row>
    <row r="39" spans="1:2">
      <c r="A39" s="42">
        <v>32</v>
      </c>
      <c r="B39" s="47">
        <v>9.92</v>
      </c>
    </row>
    <row r="40" spans="1:2">
      <c r="A40" s="42">
        <v>33</v>
      </c>
      <c r="B40" s="47">
        <v>10.07</v>
      </c>
    </row>
    <row r="41" spans="1:2">
      <c r="A41" s="42">
        <v>34</v>
      </c>
      <c r="B41" s="47">
        <v>10.210000000000001</v>
      </c>
    </row>
    <row r="42" spans="1:2">
      <c r="A42" s="42">
        <v>35</v>
      </c>
      <c r="B42" s="47">
        <v>10.35</v>
      </c>
    </row>
    <row r="43" spans="1:2">
      <c r="A43" s="42">
        <v>36</v>
      </c>
      <c r="B43" s="47">
        <v>10.5</v>
      </c>
    </row>
    <row r="44" spans="1:2">
      <c r="A44" s="42">
        <v>37</v>
      </c>
      <c r="B44" s="47">
        <v>10.65</v>
      </c>
    </row>
    <row r="45" spans="1:2">
      <c r="A45" s="42">
        <v>38</v>
      </c>
      <c r="B45" s="47">
        <v>10.8</v>
      </c>
    </row>
    <row r="46" spans="1:2">
      <c r="A46" s="42">
        <v>39</v>
      </c>
      <c r="B46" s="47">
        <v>10.96</v>
      </c>
    </row>
    <row r="47" spans="1:2">
      <c r="A47" s="42">
        <v>40</v>
      </c>
      <c r="B47" s="47">
        <v>11.12</v>
      </c>
    </row>
    <row r="48" spans="1:2">
      <c r="A48" s="42">
        <v>41</v>
      </c>
      <c r="B48" s="47">
        <v>11.28</v>
      </c>
    </row>
    <row r="49" spans="1:2">
      <c r="A49" s="42">
        <v>42</v>
      </c>
      <c r="B49" s="47">
        <v>11.44</v>
      </c>
    </row>
    <row r="50" spans="1:2">
      <c r="A50" s="42">
        <v>43</v>
      </c>
      <c r="B50" s="47">
        <v>11.6</v>
      </c>
    </row>
    <row r="51" spans="1:2">
      <c r="A51" s="42">
        <v>44</v>
      </c>
      <c r="B51" s="47">
        <v>11.77</v>
      </c>
    </row>
    <row r="52" spans="1:2">
      <c r="A52" s="42">
        <v>45</v>
      </c>
      <c r="B52" s="47">
        <v>11.94</v>
      </c>
    </row>
    <row r="53" spans="1:2">
      <c r="A53" s="42">
        <v>46</v>
      </c>
      <c r="B53" s="47">
        <v>12.12</v>
      </c>
    </row>
    <row r="54" spans="1:2">
      <c r="A54" s="42">
        <v>47</v>
      </c>
      <c r="B54" s="47">
        <v>12.29</v>
      </c>
    </row>
    <row r="55" spans="1:2">
      <c r="A55" s="42">
        <v>48</v>
      </c>
      <c r="B55" s="47">
        <v>12.47</v>
      </c>
    </row>
    <row r="56" spans="1:2">
      <c r="A56" s="42">
        <v>49</v>
      </c>
      <c r="B56" s="47">
        <v>12.66</v>
      </c>
    </row>
    <row r="57" spans="1:2">
      <c r="A57" s="42">
        <v>50</v>
      </c>
      <c r="B57" s="47">
        <v>12.85</v>
      </c>
    </row>
    <row r="58" spans="1:2">
      <c r="A58" s="42">
        <v>51</v>
      </c>
      <c r="B58" s="47">
        <v>13.04</v>
      </c>
    </row>
    <row r="59" spans="1:2">
      <c r="A59" s="42">
        <v>52</v>
      </c>
      <c r="B59" s="47">
        <v>13.23</v>
      </c>
    </row>
    <row r="60" spans="1:2">
      <c r="A60" s="42">
        <v>53</v>
      </c>
      <c r="B60" s="47">
        <v>13.43</v>
      </c>
    </row>
    <row r="61" spans="1:2">
      <c r="A61" s="42">
        <v>54</v>
      </c>
      <c r="B61" s="47">
        <v>13.64</v>
      </c>
    </row>
    <row r="62" spans="1:2">
      <c r="A62" s="42">
        <v>55</v>
      </c>
      <c r="B62" s="47">
        <v>13.85</v>
      </c>
    </row>
    <row r="63" spans="1:2">
      <c r="A63" s="42">
        <v>56</v>
      </c>
      <c r="B63" s="47">
        <v>14.07</v>
      </c>
    </row>
    <row r="64" spans="1:2">
      <c r="A64" s="42">
        <v>57</v>
      </c>
      <c r="B64" s="47">
        <v>14.29</v>
      </c>
    </row>
    <row r="65" spans="1:2">
      <c r="A65" s="42">
        <v>58</v>
      </c>
      <c r="B65" s="47">
        <v>14.52</v>
      </c>
    </row>
    <row r="66" spans="1:2">
      <c r="A66" s="42">
        <v>59</v>
      </c>
      <c r="B66" s="47">
        <v>14.75</v>
      </c>
    </row>
    <row r="67" spans="1:2">
      <c r="A67" s="42">
        <v>60</v>
      </c>
      <c r="B67" s="47">
        <v>15</v>
      </c>
    </row>
    <row r="68" spans="1:2">
      <c r="A68" s="42">
        <v>61</v>
      </c>
      <c r="B68" s="47">
        <v>15.25</v>
      </c>
    </row>
    <row r="69" spans="1:2">
      <c r="A69" s="42">
        <v>62</v>
      </c>
      <c r="B69" s="47">
        <v>15.52</v>
      </c>
    </row>
    <row r="70" spans="1:2">
      <c r="A70" s="42">
        <v>63</v>
      </c>
      <c r="B70" s="47">
        <v>15.79</v>
      </c>
    </row>
    <row r="71" spans="1:2">
      <c r="A71" s="42">
        <v>64</v>
      </c>
      <c r="B71" s="47">
        <v>16.079999999999998</v>
      </c>
    </row>
    <row r="72" spans="1:2">
      <c r="A72" s="42">
        <v>65</v>
      </c>
      <c r="B72" s="47">
        <v>16.38</v>
      </c>
    </row>
    <row r="73" spans="1:2">
      <c r="A73" s="42">
        <v>66</v>
      </c>
      <c r="B73" s="47">
        <v>16.690000000000001</v>
      </c>
    </row>
    <row r="74" spans="1:2">
      <c r="A74" s="42">
        <v>67</v>
      </c>
      <c r="B74" s="47">
        <v>17.03</v>
      </c>
    </row>
    <row r="75" spans="1:2">
      <c r="A75" s="42">
        <v>68</v>
      </c>
      <c r="B75" s="47">
        <v>16.86</v>
      </c>
    </row>
    <row r="76" spans="1:2">
      <c r="A76" s="42">
        <v>69</v>
      </c>
      <c r="B76" s="47">
        <v>16.18</v>
      </c>
    </row>
    <row r="77" spans="1:2">
      <c r="A77" s="42">
        <v>70</v>
      </c>
      <c r="B77" s="47">
        <v>15.5</v>
      </c>
    </row>
    <row r="78" spans="1:2">
      <c r="A78" s="42">
        <v>71</v>
      </c>
      <c r="B78" s="47">
        <v>14.83</v>
      </c>
    </row>
    <row r="79" spans="1:2">
      <c r="A79" s="42">
        <v>72</v>
      </c>
      <c r="B79" s="47">
        <v>14.16</v>
      </c>
    </row>
    <row r="80" spans="1:2">
      <c r="A80" s="42">
        <v>73</v>
      </c>
      <c r="B80" s="47">
        <v>13.5</v>
      </c>
    </row>
    <row r="81" spans="1:2">
      <c r="A81" s="42">
        <v>74</v>
      </c>
      <c r="B81" s="47">
        <v>12.85</v>
      </c>
    </row>
  </sheetData>
  <sheetProtection algorithmName="SHA-512" hashValue="wzPwAqpup4l10AX3TSf/ScFGBe4SYVy2ymR1nq1ESJvII5Wm3/ljeTAPV0jqgP2B/UQ1Fr5XFJTEwHDEFit0kQ==" saltValue="x158dIylQCsguClT6Jw2+Q==" spinCount="100000" sheet="1" objects="1" scenarios="1"/>
  <conditionalFormatting sqref="A6:A21">
    <cfRule type="expression" dxfId="471" priority="5" stopIfTrue="1">
      <formula>MOD(ROW(),2)=0</formula>
    </cfRule>
    <cfRule type="expression" dxfId="470" priority="6" stopIfTrue="1">
      <formula>MOD(ROW(),2)&lt;&gt;0</formula>
    </cfRule>
  </conditionalFormatting>
  <conditionalFormatting sqref="B6:B21">
    <cfRule type="expression" dxfId="469" priority="7" stopIfTrue="1">
      <formula>MOD(ROW(),2)=0</formula>
    </cfRule>
    <cfRule type="expression" dxfId="468" priority="8" stopIfTrue="1">
      <formula>MOD(ROW(),2)&lt;&gt;0</formula>
    </cfRule>
  </conditionalFormatting>
  <conditionalFormatting sqref="A26:A81">
    <cfRule type="expression" dxfId="467" priority="1" stopIfTrue="1">
      <formula>MOD(ROW(),2)=0</formula>
    </cfRule>
    <cfRule type="expression" dxfId="466" priority="2" stopIfTrue="1">
      <formula>MOD(ROW(),2)&lt;&gt;0</formula>
    </cfRule>
  </conditionalFormatting>
  <conditionalFormatting sqref="B26:B81">
    <cfRule type="expression" dxfId="465" priority="3" stopIfTrue="1">
      <formula>MOD(ROW(),2)=0</formula>
    </cfRule>
    <cfRule type="expression" dxfId="464" priority="4" stopIfTrue="1">
      <formula>MOD(ROW(),2)&lt;&gt;0</formula>
    </cfRule>
  </conditionalFormatting>
  <pageMargins left="0.7" right="0.7" top="0.75" bottom="0.75" header="0.3" footer="0.3"/>
  <tableParts count="1">
    <tablePart r:id="rId1"/>
  </tablePart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BEB37-6CDE-4F90-B0ED-6C8587F40B28}">
  <sheetPr codeName="Sheet84"/>
  <dimension ref="A1:M66"/>
  <sheetViews>
    <sheetView showGridLines="0" workbookViewId="0">
      <selection activeCell="A6" sqref="A6"/>
    </sheetView>
  </sheetViews>
  <sheetFormatPr defaultRowHeight="12.6"/>
  <cols>
    <col min="1" max="1" width="31.5703125" customWidth="1"/>
    <col min="2" max="13"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Scheme pays AA - x-609</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163</v>
      </c>
      <c r="C8" s="62"/>
      <c r="D8" s="62"/>
      <c r="E8" s="62"/>
      <c r="F8" s="62"/>
      <c r="G8" s="62"/>
      <c r="H8" s="62"/>
      <c r="I8" s="62"/>
      <c r="J8" s="62"/>
      <c r="K8" s="62"/>
      <c r="L8" s="62"/>
      <c r="M8" s="62"/>
    </row>
    <row r="9" spans="1:13">
      <c r="A9" s="61" t="s">
        <v>150</v>
      </c>
      <c r="B9" s="62" t="s">
        <v>385</v>
      </c>
      <c r="C9" s="62"/>
      <c r="D9" s="62"/>
      <c r="E9" s="62"/>
      <c r="F9" s="62"/>
      <c r="G9" s="62"/>
      <c r="H9" s="62"/>
      <c r="I9" s="62"/>
      <c r="J9" s="62"/>
      <c r="K9" s="62"/>
      <c r="L9" s="62"/>
      <c r="M9" s="62"/>
    </row>
    <row r="10" spans="1:13">
      <c r="A10" s="61" t="s">
        <v>6</v>
      </c>
      <c r="B10" s="62" t="s">
        <v>410</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340</v>
      </c>
      <c r="C12" s="62"/>
      <c r="D12" s="62"/>
      <c r="E12" s="62"/>
      <c r="F12" s="62"/>
      <c r="G12" s="62"/>
      <c r="H12" s="62"/>
      <c r="I12" s="62"/>
      <c r="J12" s="62"/>
      <c r="K12" s="62"/>
      <c r="L12" s="62"/>
      <c r="M12" s="62"/>
    </row>
    <row r="13" spans="1:13">
      <c r="A13" s="61" t="s">
        <v>555</v>
      </c>
      <c r="B13" s="62">
        <v>0</v>
      </c>
      <c r="C13" s="62"/>
      <c r="D13" s="62"/>
      <c r="E13" s="62"/>
      <c r="F13" s="62"/>
      <c r="G13" s="62"/>
      <c r="H13" s="62"/>
      <c r="I13" s="62"/>
      <c r="J13" s="62"/>
      <c r="K13" s="62"/>
      <c r="L13" s="62"/>
      <c r="M13" s="62"/>
    </row>
    <row r="14" spans="1:13">
      <c r="A14" s="61" t="s">
        <v>154</v>
      </c>
      <c r="B14" s="62">
        <v>609</v>
      </c>
      <c r="C14" s="62"/>
      <c r="D14" s="62"/>
      <c r="E14" s="62"/>
      <c r="F14" s="62"/>
      <c r="G14" s="62"/>
      <c r="H14" s="62"/>
      <c r="I14" s="62"/>
      <c r="J14" s="62"/>
      <c r="K14" s="62"/>
      <c r="L14" s="62"/>
      <c r="M14" s="62"/>
    </row>
    <row r="15" spans="1:13">
      <c r="A15" s="61" t="s">
        <v>556</v>
      </c>
      <c r="B15" s="62" t="s">
        <v>411</v>
      </c>
      <c r="C15" s="62"/>
      <c r="D15" s="62"/>
      <c r="E15" s="62"/>
      <c r="F15" s="62"/>
      <c r="G15" s="62"/>
      <c r="H15" s="62"/>
      <c r="I15" s="62"/>
      <c r="J15" s="62"/>
      <c r="K15" s="62"/>
      <c r="L15" s="62"/>
      <c r="M15" s="62"/>
    </row>
    <row r="16" spans="1:13">
      <c r="A16" s="61" t="s">
        <v>156</v>
      </c>
      <c r="B16" s="62" t="s">
        <v>412</v>
      </c>
      <c r="C16" s="62"/>
      <c r="D16" s="62"/>
      <c r="E16" s="62"/>
      <c r="F16" s="62"/>
      <c r="G16" s="62"/>
      <c r="H16" s="62"/>
      <c r="I16" s="62"/>
      <c r="J16" s="62"/>
      <c r="K16" s="62"/>
      <c r="L16" s="62"/>
      <c r="M16" s="62"/>
    </row>
    <row r="17" spans="1:13">
      <c r="A17" s="63" t="s">
        <v>557</v>
      </c>
      <c r="B17" s="62"/>
      <c r="C17" s="62"/>
      <c r="D17" s="62"/>
      <c r="E17" s="62"/>
      <c r="F17" s="62"/>
      <c r="G17" s="62"/>
      <c r="H17" s="62"/>
      <c r="I17" s="62"/>
      <c r="J17" s="62"/>
      <c r="K17" s="62"/>
      <c r="L17" s="62"/>
      <c r="M17" s="62"/>
    </row>
    <row r="18" spans="1:13">
      <c r="A18" s="61" t="s">
        <v>158</v>
      </c>
      <c r="B18" s="64">
        <v>45135</v>
      </c>
      <c r="C18" s="64"/>
      <c r="D18" s="64"/>
      <c r="E18" s="64"/>
      <c r="F18" s="64"/>
      <c r="G18" s="64"/>
      <c r="H18" s="64"/>
      <c r="I18" s="64"/>
      <c r="J18" s="64"/>
      <c r="K18" s="64"/>
      <c r="L18" s="64"/>
      <c r="M18" s="64"/>
    </row>
    <row r="19" spans="1:13">
      <c r="A19" s="61" t="s">
        <v>159</v>
      </c>
      <c r="B19" s="64">
        <v>45135</v>
      </c>
      <c r="C19" s="64"/>
      <c r="D19" s="64"/>
      <c r="E19" s="64"/>
      <c r="F19" s="64"/>
      <c r="G19" s="64"/>
      <c r="H19" s="64"/>
      <c r="I19" s="64"/>
      <c r="J19" s="64"/>
      <c r="K19" s="64"/>
      <c r="L19" s="64"/>
      <c r="M19" s="64"/>
    </row>
    <row r="20" spans="1:13">
      <c r="A20" s="61" t="s">
        <v>160</v>
      </c>
      <c r="B20" s="62" t="s">
        <v>170</v>
      </c>
      <c r="C20" s="62"/>
      <c r="D20" s="62"/>
      <c r="E20" s="62"/>
      <c r="F20" s="62"/>
      <c r="G20" s="62"/>
      <c r="H20" s="62"/>
      <c r="I20" s="62"/>
      <c r="J20" s="62"/>
      <c r="K20" s="62"/>
      <c r="L20" s="62"/>
      <c r="M20" s="62"/>
    </row>
    <row r="21" spans="1:13">
      <c r="A21" s="61" t="s">
        <v>558</v>
      </c>
      <c r="B21" s="62" t="s">
        <v>83</v>
      </c>
      <c r="C21" s="62"/>
      <c r="D21" s="62"/>
      <c r="E21" s="62"/>
      <c r="F21" s="62"/>
      <c r="G21" s="62"/>
      <c r="H21" s="62"/>
      <c r="I21" s="62"/>
      <c r="J21" s="62"/>
      <c r="K21" s="62"/>
      <c r="L21" s="62"/>
      <c r="M21" s="62"/>
    </row>
    <row r="23" spans="1:13">
      <c r="A23" s="23" t="str">
        <f>HYPERLINK("#'Factor List'!A1", "Back to Factor List")</f>
        <v>Back to Factor List</v>
      </c>
      <c r="B23" s="23" t="str">
        <f>HYPERLINK("#'Assumptions'!A1", "Assumptions")</f>
        <v>Assumptions</v>
      </c>
    </row>
    <row r="26" spans="1:13" ht="12.95">
      <c r="A26" s="46" t="s">
        <v>567</v>
      </c>
      <c r="B26" s="46">
        <v>0</v>
      </c>
      <c r="C26" s="46">
        <v>1</v>
      </c>
      <c r="D26" s="46">
        <v>2</v>
      </c>
      <c r="E26" s="46">
        <v>3</v>
      </c>
      <c r="F26" s="46">
        <v>4</v>
      </c>
      <c r="G26" s="46">
        <v>5</v>
      </c>
      <c r="H26" s="46">
        <v>6</v>
      </c>
      <c r="I26" s="46">
        <v>7</v>
      </c>
      <c r="J26" s="46">
        <v>8</v>
      </c>
      <c r="K26" s="46">
        <v>9</v>
      </c>
      <c r="L26" s="46">
        <v>10</v>
      </c>
      <c r="M26" s="46">
        <v>11</v>
      </c>
    </row>
    <row r="27" spans="1:13">
      <c r="A27" s="42">
        <v>0</v>
      </c>
      <c r="B27" s="43">
        <v>1</v>
      </c>
      <c r="C27" s="43">
        <v>0.995</v>
      </c>
      <c r="D27" s="43">
        <v>0.99099999999999999</v>
      </c>
      <c r="E27" s="43">
        <v>0.98599999999999999</v>
      </c>
      <c r="F27" s="43">
        <v>0.98099999999999998</v>
      </c>
      <c r="G27" s="43">
        <v>0.97599999999999998</v>
      </c>
      <c r="H27" s="43">
        <v>0.97199999999999998</v>
      </c>
      <c r="I27" s="43">
        <v>0.96699999999999997</v>
      </c>
      <c r="J27" s="43">
        <v>0.96199999999999997</v>
      </c>
      <c r="K27" s="43">
        <v>0.95699999999999996</v>
      </c>
      <c r="L27" s="43">
        <v>0.95299999999999996</v>
      </c>
      <c r="M27" s="43">
        <v>0.94799999999999995</v>
      </c>
    </row>
    <row r="28" spans="1:13">
      <c r="A28" s="42">
        <v>1</v>
      </c>
      <c r="B28" s="43">
        <v>0.94299999999999995</v>
      </c>
      <c r="C28" s="43">
        <v>0.93899999999999995</v>
      </c>
      <c r="D28" s="43">
        <v>0.93400000000000005</v>
      </c>
      <c r="E28" s="43">
        <v>0.93</v>
      </c>
      <c r="F28" s="43">
        <v>0.92500000000000004</v>
      </c>
      <c r="G28" s="43">
        <v>0.92100000000000004</v>
      </c>
      <c r="H28" s="43">
        <v>0.91700000000000004</v>
      </c>
      <c r="I28" s="43">
        <v>0.91200000000000003</v>
      </c>
      <c r="J28" s="43">
        <v>0.90800000000000003</v>
      </c>
      <c r="K28" s="43">
        <v>0.90300000000000002</v>
      </c>
      <c r="L28" s="43">
        <v>0.89900000000000002</v>
      </c>
      <c r="M28" s="43">
        <v>0.89400000000000002</v>
      </c>
    </row>
    <row r="29" spans="1:13">
      <c r="A29" s="42">
        <v>2</v>
      </c>
      <c r="B29" s="43">
        <v>0.89</v>
      </c>
      <c r="C29" s="43">
        <v>0.88600000000000001</v>
      </c>
      <c r="D29" s="43">
        <v>0.88200000000000001</v>
      </c>
      <c r="E29" s="43">
        <v>0.878</v>
      </c>
      <c r="F29" s="43">
        <v>0.874</v>
      </c>
      <c r="G29" s="43">
        <v>0.87</v>
      </c>
      <c r="H29" s="43">
        <v>0.86599999999999999</v>
      </c>
      <c r="I29" s="43">
        <v>0.86099999999999999</v>
      </c>
      <c r="J29" s="43">
        <v>0.85699999999999998</v>
      </c>
      <c r="K29" s="43">
        <v>0.85299999999999998</v>
      </c>
      <c r="L29" s="43">
        <v>0.84899999999999998</v>
      </c>
      <c r="M29" s="43">
        <v>0.84499999999999997</v>
      </c>
    </row>
    <row r="30" spans="1:13">
      <c r="A30" s="42">
        <v>3</v>
      </c>
      <c r="B30" s="43">
        <v>0.84099999999999997</v>
      </c>
      <c r="C30" s="43">
        <v>0.83699999999999997</v>
      </c>
      <c r="D30" s="43">
        <v>0.83299999999999996</v>
      </c>
      <c r="E30" s="43">
        <v>0.83</v>
      </c>
      <c r="F30" s="43">
        <v>0.82599999999999996</v>
      </c>
      <c r="G30" s="43">
        <v>0.82199999999999995</v>
      </c>
      <c r="H30" s="43">
        <v>0.81799999999999995</v>
      </c>
      <c r="I30" s="43">
        <v>0.81399999999999995</v>
      </c>
      <c r="J30" s="43">
        <v>0.81</v>
      </c>
      <c r="K30" s="43">
        <v>0.80700000000000005</v>
      </c>
      <c r="L30" s="43">
        <v>0.80300000000000005</v>
      </c>
      <c r="M30" s="43">
        <v>0.79900000000000004</v>
      </c>
    </row>
    <row r="31" spans="1:13">
      <c r="A31" s="42">
        <v>4</v>
      </c>
      <c r="B31" s="43">
        <v>0.79500000000000004</v>
      </c>
      <c r="C31" s="43">
        <v>0.79200000000000004</v>
      </c>
      <c r="D31" s="43">
        <v>0.78800000000000003</v>
      </c>
      <c r="E31" s="43">
        <v>0.78500000000000003</v>
      </c>
      <c r="F31" s="43">
        <v>0.78200000000000003</v>
      </c>
      <c r="G31" s="43">
        <v>0.77800000000000002</v>
      </c>
      <c r="H31" s="43">
        <v>0.77500000000000002</v>
      </c>
      <c r="I31" s="43">
        <v>0.77200000000000002</v>
      </c>
      <c r="J31" s="43">
        <v>0.76800000000000002</v>
      </c>
      <c r="K31" s="43">
        <v>0.76500000000000001</v>
      </c>
      <c r="L31" s="43">
        <v>0.76200000000000001</v>
      </c>
      <c r="M31" s="43">
        <v>0.75800000000000001</v>
      </c>
    </row>
    <row r="32" spans="1:13">
      <c r="A32" s="42">
        <v>5</v>
      </c>
      <c r="B32" s="43">
        <v>0.755</v>
      </c>
      <c r="C32" s="43">
        <v>0.752</v>
      </c>
      <c r="D32" s="43">
        <v>0.749</v>
      </c>
      <c r="E32" s="43">
        <v>0.746</v>
      </c>
      <c r="F32" s="43">
        <v>0.74199999999999999</v>
      </c>
      <c r="G32" s="43">
        <v>0.73899999999999999</v>
      </c>
      <c r="H32" s="43">
        <v>0.73599999999999999</v>
      </c>
      <c r="I32" s="43">
        <v>0.73299999999999998</v>
      </c>
      <c r="J32" s="43">
        <v>0.73</v>
      </c>
      <c r="K32" s="43">
        <v>0.72699999999999998</v>
      </c>
      <c r="L32" s="43">
        <v>0.72299999999999998</v>
      </c>
      <c r="M32" s="43">
        <v>0.72</v>
      </c>
    </row>
    <row r="33" spans="1:13">
      <c r="A33" s="42">
        <v>6</v>
      </c>
      <c r="B33" s="43">
        <v>0.71699999999999997</v>
      </c>
      <c r="C33" s="43">
        <v>0.71399999999999997</v>
      </c>
      <c r="D33" s="43">
        <v>0.71099999999999997</v>
      </c>
      <c r="E33" s="43">
        <v>0.70899999999999996</v>
      </c>
      <c r="F33" s="43">
        <v>0.70599999999999996</v>
      </c>
      <c r="G33" s="43">
        <v>0.70299999999999996</v>
      </c>
      <c r="H33" s="43">
        <v>0.7</v>
      </c>
      <c r="I33" s="43">
        <v>0.69699999999999995</v>
      </c>
      <c r="J33" s="43">
        <v>0.69399999999999995</v>
      </c>
      <c r="K33" s="43">
        <v>0.69199999999999995</v>
      </c>
      <c r="L33" s="43">
        <v>0.68899999999999995</v>
      </c>
      <c r="M33" s="43">
        <v>0.68600000000000005</v>
      </c>
    </row>
    <row r="34" spans="1:13">
      <c r="A34" s="42">
        <v>7</v>
      </c>
      <c r="B34" s="43">
        <v>0.68300000000000005</v>
      </c>
      <c r="C34" s="43">
        <v>0.68</v>
      </c>
      <c r="D34" s="43">
        <v>0.67800000000000005</v>
      </c>
      <c r="E34" s="43">
        <v>0.67500000000000004</v>
      </c>
      <c r="F34" s="43">
        <v>0.67200000000000004</v>
      </c>
      <c r="G34" s="43">
        <v>0.67</v>
      </c>
      <c r="H34" s="43">
        <v>0.66700000000000004</v>
      </c>
      <c r="I34" s="43">
        <v>0.66400000000000003</v>
      </c>
      <c r="J34" s="43">
        <v>0.66200000000000003</v>
      </c>
      <c r="K34" s="43">
        <v>0.65900000000000003</v>
      </c>
      <c r="L34" s="43">
        <v>0.65600000000000003</v>
      </c>
      <c r="M34" s="43">
        <v>0.65400000000000003</v>
      </c>
    </row>
    <row r="35" spans="1:13">
      <c r="A35" s="42">
        <v>8</v>
      </c>
      <c r="B35" s="43">
        <v>0.65100000000000002</v>
      </c>
      <c r="C35" s="43">
        <v>0.64900000000000002</v>
      </c>
      <c r="D35" s="43">
        <v>0.64600000000000002</v>
      </c>
      <c r="E35" s="43">
        <v>0.64400000000000002</v>
      </c>
      <c r="F35" s="43">
        <v>0.64100000000000001</v>
      </c>
      <c r="G35" s="43">
        <v>0.63900000000000001</v>
      </c>
      <c r="H35" s="43">
        <v>0.63600000000000001</v>
      </c>
      <c r="I35" s="43">
        <v>0.63400000000000001</v>
      </c>
      <c r="J35" s="43">
        <v>0.63100000000000001</v>
      </c>
      <c r="K35" s="43">
        <v>0.629</v>
      </c>
      <c r="L35" s="43">
        <v>0.626</v>
      </c>
      <c r="M35" s="43">
        <v>0.624</v>
      </c>
    </row>
    <row r="36" spans="1:13">
      <c r="A36" s="42">
        <v>9</v>
      </c>
      <c r="B36" s="43">
        <v>0.621</v>
      </c>
      <c r="C36" s="43">
        <v>0.61899999999999999</v>
      </c>
      <c r="D36" s="43">
        <v>0.61599999999999999</v>
      </c>
      <c r="E36" s="43">
        <v>0.61399999999999999</v>
      </c>
      <c r="F36" s="43">
        <v>0.61199999999999999</v>
      </c>
      <c r="G36" s="43">
        <v>0.60899999999999999</v>
      </c>
      <c r="H36" s="43">
        <v>0.60699999999999998</v>
      </c>
      <c r="I36" s="43">
        <v>0.60499999999999998</v>
      </c>
      <c r="J36" s="43">
        <v>0.60199999999999998</v>
      </c>
      <c r="K36" s="43">
        <v>0.6</v>
      </c>
      <c r="L36" s="43">
        <v>0.59799999999999998</v>
      </c>
      <c r="M36" s="43">
        <v>0.59499999999999997</v>
      </c>
    </row>
    <row r="37" spans="1:13">
      <c r="A37" s="42">
        <v>10</v>
      </c>
      <c r="B37" s="43">
        <v>0.59299999999999997</v>
      </c>
      <c r="C37" s="43">
        <v>0.59099999999999997</v>
      </c>
      <c r="D37" s="43">
        <v>0.58899999999999997</v>
      </c>
      <c r="E37" s="43">
        <v>0.58699999999999997</v>
      </c>
      <c r="F37" s="43">
        <v>0.58399999999999996</v>
      </c>
      <c r="G37" s="43">
        <v>0.58199999999999996</v>
      </c>
      <c r="H37" s="43">
        <v>0.57999999999999996</v>
      </c>
      <c r="I37" s="43">
        <v>0.57799999999999996</v>
      </c>
      <c r="J37" s="43">
        <v>0.57599999999999996</v>
      </c>
      <c r="K37" s="43">
        <v>0.57399999999999995</v>
      </c>
      <c r="L37" s="43">
        <v>0.57099999999999995</v>
      </c>
      <c r="M37" s="43">
        <v>0.56899999999999995</v>
      </c>
    </row>
    <row r="38" spans="1:13">
      <c r="A38" s="42">
        <v>11</v>
      </c>
      <c r="B38" s="43">
        <v>0.56699999999999995</v>
      </c>
      <c r="C38" s="43">
        <v>0.56499999999999995</v>
      </c>
      <c r="D38" s="43">
        <v>0.56299999999999994</v>
      </c>
      <c r="E38" s="43">
        <v>0.56100000000000005</v>
      </c>
      <c r="F38" s="43">
        <v>0.55900000000000005</v>
      </c>
      <c r="G38" s="43">
        <v>0.55700000000000005</v>
      </c>
      <c r="H38" s="43">
        <v>0.55500000000000005</v>
      </c>
      <c r="I38" s="43">
        <v>0.55300000000000005</v>
      </c>
      <c r="J38" s="43">
        <v>0.55100000000000005</v>
      </c>
      <c r="K38" s="43">
        <v>0.54900000000000004</v>
      </c>
      <c r="L38" s="43">
        <v>0.54700000000000004</v>
      </c>
      <c r="M38" s="43">
        <v>0.54500000000000004</v>
      </c>
    </row>
    <row r="39" spans="1:13">
      <c r="A39" s="42">
        <v>12</v>
      </c>
      <c r="B39" s="43">
        <v>0.54300000000000004</v>
      </c>
      <c r="C39" s="43">
        <v>0.54100000000000004</v>
      </c>
      <c r="D39" s="43">
        <v>0.53900000000000003</v>
      </c>
      <c r="E39" s="43">
        <v>0.53800000000000003</v>
      </c>
      <c r="F39" s="43">
        <v>0.53600000000000003</v>
      </c>
      <c r="G39" s="43">
        <v>0.53400000000000003</v>
      </c>
      <c r="H39" s="43">
        <v>0.53200000000000003</v>
      </c>
      <c r="I39" s="43">
        <v>0.53</v>
      </c>
      <c r="J39" s="43">
        <v>0.52800000000000002</v>
      </c>
      <c r="K39" s="43">
        <v>0.52700000000000002</v>
      </c>
      <c r="L39" s="43">
        <v>0.52500000000000002</v>
      </c>
      <c r="M39" s="43">
        <v>0.52300000000000002</v>
      </c>
    </row>
    <row r="40" spans="1:13">
      <c r="A40" s="42">
        <v>13</v>
      </c>
      <c r="B40" s="43">
        <v>0.52100000000000002</v>
      </c>
      <c r="C40" s="43">
        <v>0.51900000000000002</v>
      </c>
      <c r="D40" s="43">
        <v>0.51800000000000002</v>
      </c>
      <c r="E40" s="43">
        <v>0.51600000000000001</v>
      </c>
      <c r="F40" s="43">
        <v>0.51400000000000001</v>
      </c>
      <c r="G40" s="43">
        <v>0.51200000000000001</v>
      </c>
      <c r="H40" s="43">
        <v>0.51100000000000001</v>
      </c>
      <c r="I40" s="43">
        <v>0.50900000000000001</v>
      </c>
      <c r="J40" s="43">
        <v>0.50700000000000001</v>
      </c>
      <c r="K40" s="43">
        <v>0.505</v>
      </c>
      <c r="L40" s="43">
        <v>0.504</v>
      </c>
      <c r="M40" s="43">
        <v>0.502</v>
      </c>
    </row>
    <row r="41" spans="1:13">
      <c r="A41" s="42">
        <v>14</v>
      </c>
      <c r="B41" s="43">
        <v>0.5</v>
      </c>
      <c r="C41" s="43">
        <v>0.498</v>
      </c>
      <c r="D41" s="43">
        <v>0.497</v>
      </c>
      <c r="E41" s="43">
        <v>0.495</v>
      </c>
      <c r="F41" s="43">
        <v>0.49299999999999999</v>
      </c>
      <c r="G41" s="43">
        <v>0.49199999999999999</v>
      </c>
      <c r="H41" s="43">
        <v>0.49</v>
      </c>
      <c r="I41" s="43">
        <v>0.48799999999999999</v>
      </c>
      <c r="J41" s="43">
        <v>0.48699999999999999</v>
      </c>
      <c r="K41" s="43">
        <v>0.48499999999999999</v>
      </c>
      <c r="L41" s="43">
        <v>0.48299999999999998</v>
      </c>
      <c r="M41" s="43">
        <v>0.48199999999999998</v>
      </c>
    </row>
    <row r="42" spans="1:13">
      <c r="A42" s="42">
        <v>15</v>
      </c>
      <c r="B42" s="43">
        <v>0.48</v>
      </c>
      <c r="C42" s="43">
        <v>0.47799999999999998</v>
      </c>
      <c r="D42" s="43">
        <v>0.47699999999999998</v>
      </c>
      <c r="E42" s="43">
        <v>0.47499999999999998</v>
      </c>
      <c r="F42" s="43">
        <v>0.47399999999999998</v>
      </c>
      <c r="G42" s="43">
        <v>0.47199999999999998</v>
      </c>
      <c r="H42" s="43">
        <v>0.47099999999999997</v>
      </c>
      <c r="I42" s="43">
        <v>0.46899999999999997</v>
      </c>
      <c r="J42" s="43">
        <v>0.46700000000000003</v>
      </c>
      <c r="K42" s="43">
        <v>0.46600000000000003</v>
      </c>
      <c r="L42" s="43">
        <v>0.46400000000000002</v>
      </c>
      <c r="M42" s="43">
        <v>0.46300000000000002</v>
      </c>
    </row>
    <row r="43" spans="1:13">
      <c r="A43" s="42">
        <v>16</v>
      </c>
      <c r="B43" s="43">
        <v>0.46100000000000002</v>
      </c>
      <c r="C43" s="43">
        <v>0.46</v>
      </c>
      <c r="D43" s="43">
        <v>0.45800000000000002</v>
      </c>
      <c r="E43" s="43">
        <v>0.45700000000000002</v>
      </c>
      <c r="F43" s="43">
        <v>0.45500000000000002</v>
      </c>
      <c r="G43" s="43">
        <v>0.45400000000000001</v>
      </c>
      <c r="H43" s="43">
        <v>0.45200000000000001</v>
      </c>
      <c r="I43" s="43">
        <v>0.45100000000000001</v>
      </c>
      <c r="J43" s="43">
        <v>0.44900000000000001</v>
      </c>
      <c r="K43" s="43">
        <v>0.44800000000000001</v>
      </c>
      <c r="L43" s="43">
        <v>0.44600000000000001</v>
      </c>
      <c r="M43" s="43">
        <v>0.44500000000000001</v>
      </c>
    </row>
    <row r="44" spans="1:13">
      <c r="A44" s="42">
        <v>17</v>
      </c>
      <c r="B44" s="43">
        <v>0.443</v>
      </c>
      <c r="C44" s="43">
        <v>0.442</v>
      </c>
      <c r="D44" s="43">
        <v>0.44</v>
      </c>
      <c r="E44" s="43">
        <v>0.439</v>
      </c>
      <c r="F44" s="43">
        <v>0.438</v>
      </c>
      <c r="G44" s="43">
        <v>0.436</v>
      </c>
      <c r="H44" s="43">
        <v>0.435</v>
      </c>
      <c r="I44" s="43">
        <v>0.434</v>
      </c>
      <c r="J44" s="43">
        <v>0.432</v>
      </c>
      <c r="K44" s="43">
        <v>0.43099999999999999</v>
      </c>
      <c r="L44" s="43">
        <v>0.43</v>
      </c>
      <c r="M44" s="43">
        <v>0.42799999999999999</v>
      </c>
    </row>
    <row r="45" spans="1:13">
      <c r="A45" s="42">
        <v>18</v>
      </c>
      <c r="B45" s="43">
        <v>0.42699999999999999</v>
      </c>
      <c r="C45" s="43">
        <v>0.42599999999999999</v>
      </c>
      <c r="D45" s="43">
        <v>0.42399999999999999</v>
      </c>
      <c r="E45" s="43">
        <v>0.42299999999999999</v>
      </c>
      <c r="F45" s="43">
        <v>0.42099999999999999</v>
      </c>
      <c r="G45" s="43">
        <v>0.42</v>
      </c>
      <c r="H45" s="43">
        <v>0.41799999999999998</v>
      </c>
      <c r="I45" s="43">
        <v>0.41699999999999998</v>
      </c>
      <c r="J45" s="43">
        <v>0.41499999999999998</v>
      </c>
      <c r="K45" s="43">
        <v>0.41399999999999998</v>
      </c>
      <c r="L45" s="43">
        <v>0.41199999999999998</v>
      </c>
      <c r="M45" s="43">
        <v>0.41099999999999998</v>
      </c>
    </row>
    <row r="46" spans="1:13">
      <c r="A46" s="42">
        <v>19</v>
      </c>
      <c r="B46" s="43">
        <v>0.40899999999999997</v>
      </c>
      <c r="C46" s="43">
        <v>0.40799999999999997</v>
      </c>
      <c r="D46" s="43">
        <v>0.40600000000000003</v>
      </c>
      <c r="E46" s="43">
        <v>0.40500000000000003</v>
      </c>
      <c r="F46" s="43">
        <v>0.40300000000000002</v>
      </c>
      <c r="G46" s="43">
        <v>0.40200000000000002</v>
      </c>
      <c r="H46" s="43">
        <v>0.40100000000000002</v>
      </c>
      <c r="I46" s="43">
        <v>0.39900000000000002</v>
      </c>
      <c r="J46" s="43">
        <v>0.39800000000000002</v>
      </c>
      <c r="K46" s="43">
        <v>0.39600000000000002</v>
      </c>
      <c r="L46" s="43">
        <v>0.39500000000000002</v>
      </c>
      <c r="M46" s="43">
        <v>0.39300000000000002</v>
      </c>
    </row>
    <row r="47" spans="1:13">
      <c r="A47" s="42">
        <v>20</v>
      </c>
      <c r="B47" s="43">
        <v>0.39200000000000002</v>
      </c>
      <c r="C47" s="43">
        <v>0.39100000000000001</v>
      </c>
      <c r="D47" s="43">
        <v>0.38900000000000001</v>
      </c>
      <c r="E47" s="43">
        <v>0.38800000000000001</v>
      </c>
      <c r="F47" s="43">
        <v>0.38700000000000001</v>
      </c>
      <c r="G47" s="43">
        <v>0.38500000000000001</v>
      </c>
      <c r="H47" s="43">
        <v>0.38400000000000001</v>
      </c>
      <c r="I47" s="43">
        <v>0.38300000000000001</v>
      </c>
      <c r="J47" s="43">
        <v>0.38100000000000001</v>
      </c>
      <c r="K47" s="43">
        <v>0.38</v>
      </c>
      <c r="L47" s="43">
        <v>0.379</v>
      </c>
      <c r="M47" s="43">
        <v>0.377</v>
      </c>
    </row>
    <row r="48" spans="1:13">
      <c r="A48" s="42">
        <v>21</v>
      </c>
      <c r="B48" s="43">
        <v>0.376</v>
      </c>
      <c r="C48" s="43">
        <v>0.375</v>
      </c>
      <c r="D48" s="43">
        <v>0.373</v>
      </c>
      <c r="E48" s="43">
        <v>0.372</v>
      </c>
      <c r="F48" s="43">
        <v>0.371</v>
      </c>
      <c r="G48" s="43">
        <v>0.36899999999999999</v>
      </c>
      <c r="H48" s="43">
        <v>0.36799999999999999</v>
      </c>
      <c r="I48" s="43">
        <v>0.36699999999999999</v>
      </c>
      <c r="J48" s="43">
        <v>0.36499999999999999</v>
      </c>
      <c r="K48" s="43">
        <v>0.36399999999999999</v>
      </c>
      <c r="L48" s="43">
        <v>0.36299999999999999</v>
      </c>
      <c r="M48" s="43">
        <v>0.36099999999999999</v>
      </c>
    </row>
    <row r="49" spans="1:13">
      <c r="A49" s="42">
        <v>22</v>
      </c>
      <c r="B49" s="43">
        <v>0.36</v>
      </c>
      <c r="C49" s="43">
        <v>0.35899999999999999</v>
      </c>
      <c r="D49" s="43">
        <v>0.35799999999999998</v>
      </c>
      <c r="E49" s="43">
        <v>0.35699999999999998</v>
      </c>
      <c r="F49" s="43">
        <v>0.35599999999999998</v>
      </c>
      <c r="G49" s="43">
        <v>0.35499999999999998</v>
      </c>
      <c r="H49" s="43">
        <v>0.35399999999999998</v>
      </c>
      <c r="I49" s="43">
        <v>0.35299999999999998</v>
      </c>
      <c r="J49" s="43">
        <v>0.35199999999999998</v>
      </c>
      <c r="K49" s="43">
        <v>0.35099999999999998</v>
      </c>
      <c r="L49" s="43">
        <v>0.35</v>
      </c>
      <c r="M49" s="43">
        <v>0.34899999999999998</v>
      </c>
    </row>
    <row r="50" spans="1:13">
      <c r="A50" s="42">
        <v>23</v>
      </c>
      <c r="B50" s="43">
        <v>0.34799999999999998</v>
      </c>
      <c r="C50" s="43">
        <v>0.34699999999999998</v>
      </c>
      <c r="D50" s="43">
        <v>0.34599999999999997</v>
      </c>
      <c r="E50" s="43">
        <v>0.34499999999999997</v>
      </c>
      <c r="F50" s="43">
        <v>0.34399999999999997</v>
      </c>
      <c r="G50" s="43">
        <v>0.34300000000000003</v>
      </c>
      <c r="H50" s="43">
        <v>0.34200000000000003</v>
      </c>
      <c r="I50" s="43">
        <v>0.34100000000000003</v>
      </c>
      <c r="J50" s="43">
        <v>0.34</v>
      </c>
      <c r="K50" s="43">
        <v>0.33900000000000002</v>
      </c>
      <c r="L50" s="43">
        <v>0.33800000000000002</v>
      </c>
      <c r="M50" s="43">
        <v>0.33700000000000002</v>
      </c>
    </row>
    <row r="51" spans="1:13">
      <c r="A51" s="42">
        <v>24</v>
      </c>
      <c r="B51" s="43">
        <v>0.33600000000000002</v>
      </c>
      <c r="C51" s="43">
        <v>0.33500000000000002</v>
      </c>
      <c r="D51" s="43">
        <v>0.33400000000000002</v>
      </c>
      <c r="E51" s="43">
        <v>0.33300000000000002</v>
      </c>
      <c r="F51" s="43">
        <v>0.33200000000000002</v>
      </c>
      <c r="G51" s="43">
        <v>0.33100000000000002</v>
      </c>
      <c r="H51" s="43">
        <v>0.33100000000000002</v>
      </c>
      <c r="I51" s="43">
        <v>0.33</v>
      </c>
      <c r="J51" s="43">
        <v>0.32900000000000001</v>
      </c>
      <c r="K51" s="43">
        <v>0.32800000000000001</v>
      </c>
      <c r="L51" s="43">
        <v>0.32700000000000001</v>
      </c>
      <c r="M51" s="43">
        <v>0.32600000000000001</v>
      </c>
    </row>
    <row r="52" spans="1:13">
      <c r="A52" s="42">
        <v>25</v>
      </c>
      <c r="B52" s="43">
        <v>0.32500000000000001</v>
      </c>
      <c r="C52" s="43">
        <v>0.32400000000000001</v>
      </c>
      <c r="D52" s="43">
        <v>0.32300000000000001</v>
      </c>
      <c r="E52" s="43">
        <v>0.32200000000000001</v>
      </c>
      <c r="F52" s="43">
        <v>0.32100000000000001</v>
      </c>
      <c r="G52" s="43">
        <v>0.32</v>
      </c>
      <c r="H52" s="43">
        <v>0.32</v>
      </c>
      <c r="I52" s="43">
        <v>0.31900000000000001</v>
      </c>
      <c r="J52" s="43">
        <v>0.318</v>
      </c>
      <c r="K52" s="43">
        <v>0.317</v>
      </c>
      <c r="L52" s="43">
        <v>0.316</v>
      </c>
      <c r="M52" s="43">
        <v>0.315</v>
      </c>
    </row>
    <row r="53" spans="1:13">
      <c r="A53" s="42">
        <v>26</v>
      </c>
      <c r="B53" s="43">
        <v>0.314</v>
      </c>
      <c r="C53" s="43">
        <v>0.313</v>
      </c>
      <c r="D53" s="43">
        <v>0.312</v>
      </c>
      <c r="E53" s="43">
        <v>0.312</v>
      </c>
      <c r="F53" s="43">
        <v>0.311</v>
      </c>
      <c r="G53" s="43">
        <v>0.31</v>
      </c>
      <c r="H53" s="43">
        <v>0.309</v>
      </c>
      <c r="I53" s="43">
        <v>0.308</v>
      </c>
      <c r="J53" s="43">
        <v>0.307</v>
      </c>
      <c r="K53" s="43">
        <v>0.307</v>
      </c>
      <c r="L53" s="43">
        <v>0.30599999999999999</v>
      </c>
      <c r="M53" s="43">
        <v>0.30499999999999999</v>
      </c>
    </row>
    <row r="54" spans="1:13">
      <c r="A54" s="42">
        <v>27</v>
      </c>
      <c r="B54" s="43">
        <v>0.30399999999999999</v>
      </c>
      <c r="C54" s="43">
        <v>0.30299999999999999</v>
      </c>
      <c r="D54" s="43">
        <v>0.30199999999999999</v>
      </c>
      <c r="E54" s="43">
        <v>0.30199999999999999</v>
      </c>
      <c r="F54" s="43">
        <v>0.30099999999999999</v>
      </c>
      <c r="G54" s="43">
        <v>0.3</v>
      </c>
      <c r="H54" s="43">
        <v>0.29899999999999999</v>
      </c>
      <c r="I54" s="43">
        <v>0.29799999999999999</v>
      </c>
      <c r="J54" s="43">
        <v>0.29699999999999999</v>
      </c>
      <c r="K54" s="43">
        <v>0.29699999999999999</v>
      </c>
      <c r="L54" s="43">
        <v>0.29599999999999999</v>
      </c>
      <c r="M54" s="43">
        <v>0.29499999999999998</v>
      </c>
    </row>
    <row r="55" spans="1:13">
      <c r="A55" s="42">
        <v>28</v>
      </c>
      <c r="B55" s="43">
        <v>0.29399999999999998</v>
      </c>
      <c r="C55" s="43">
        <v>0.29299999999999998</v>
      </c>
      <c r="D55" s="43">
        <v>0.29199999999999998</v>
      </c>
      <c r="E55" s="43">
        <v>0.29199999999999998</v>
      </c>
      <c r="F55" s="43">
        <v>0.29099999999999998</v>
      </c>
      <c r="G55" s="43">
        <v>0.28999999999999998</v>
      </c>
      <c r="H55" s="43">
        <v>0.28899999999999998</v>
      </c>
      <c r="I55" s="43">
        <v>0.28799999999999998</v>
      </c>
      <c r="J55" s="43">
        <v>0.28699999999999998</v>
      </c>
      <c r="K55" s="43">
        <v>0.28699999999999998</v>
      </c>
      <c r="L55" s="43">
        <v>0.28599999999999998</v>
      </c>
      <c r="M55" s="43">
        <v>0.28499999999999998</v>
      </c>
    </row>
    <row r="56" spans="1:13">
      <c r="A56" s="42">
        <v>29</v>
      </c>
      <c r="B56" s="43">
        <v>0.28399999999999997</v>
      </c>
      <c r="C56" s="43">
        <v>0.28299999999999997</v>
      </c>
      <c r="D56" s="43">
        <v>0.28299999999999997</v>
      </c>
      <c r="E56" s="43">
        <v>0.28199999999999997</v>
      </c>
      <c r="F56" s="43">
        <v>0.28100000000000003</v>
      </c>
      <c r="G56" s="43">
        <v>0.28000000000000003</v>
      </c>
      <c r="H56" s="43">
        <v>0.28000000000000003</v>
      </c>
      <c r="I56" s="43">
        <v>0.27900000000000003</v>
      </c>
      <c r="J56" s="43">
        <v>0.27800000000000002</v>
      </c>
      <c r="K56" s="43">
        <v>0.27700000000000002</v>
      </c>
      <c r="L56" s="43">
        <v>0.27700000000000002</v>
      </c>
      <c r="M56" s="43">
        <v>0.27600000000000002</v>
      </c>
    </row>
    <row r="57" spans="1:13">
      <c r="A57" s="42">
        <v>30</v>
      </c>
      <c r="B57" s="43">
        <v>0.27500000000000002</v>
      </c>
      <c r="C57" s="43">
        <v>0.27400000000000002</v>
      </c>
      <c r="D57" s="43">
        <v>0.27400000000000002</v>
      </c>
      <c r="E57" s="43">
        <v>0.27300000000000002</v>
      </c>
      <c r="F57" s="43">
        <v>0.27200000000000002</v>
      </c>
      <c r="G57" s="43">
        <v>0.27200000000000002</v>
      </c>
      <c r="H57" s="43">
        <v>0.27100000000000002</v>
      </c>
      <c r="I57" s="43">
        <v>0.27</v>
      </c>
      <c r="J57" s="43">
        <v>0.27</v>
      </c>
      <c r="K57" s="43">
        <v>0.26900000000000002</v>
      </c>
      <c r="L57" s="43">
        <v>0.26800000000000002</v>
      </c>
      <c r="M57" s="43">
        <v>0.26800000000000002</v>
      </c>
    </row>
    <row r="58" spans="1:13">
      <c r="A58" s="42">
        <v>31</v>
      </c>
      <c r="B58" s="43">
        <v>0.26700000000000002</v>
      </c>
      <c r="C58" s="43">
        <v>0.26600000000000001</v>
      </c>
      <c r="D58" s="43">
        <v>0.26600000000000001</v>
      </c>
      <c r="E58" s="43">
        <v>0.26500000000000001</v>
      </c>
      <c r="F58" s="43">
        <v>0.26400000000000001</v>
      </c>
      <c r="G58" s="43">
        <v>0.26400000000000001</v>
      </c>
      <c r="H58" s="43">
        <v>0.26300000000000001</v>
      </c>
      <c r="I58" s="43">
        <v>0.26200000000000001</v>
      </c>
      <c r="J58" s="43">
        <v>0.26200000000000001</v>
      </c>
      <c r="K58" s="43">
        <v>0.26100000000000001</v>
      </c>
      <c r="L58" s="43">
        <v>0.26</v>
      </c>
      <c r="M58" s="43">
        <v>0.26</v>
      </c>
    </row>
    <row r="59" spans="1:13">
      <c r="A59" s="42">
        <v>32</v>
      </c>
      <c r="B59" s="43">
        <v>0.25900000000000001</v>
      </c>
      <c r="C59" s="43">
        <v>0.25800000000000001</v>
      </c>
      <c r="D59" s="43">
        <v>0.25800000000000001</v>
      </c>
      <c r="E59" s="43">
        <v>0.25700000000000001</v>
      </c>
      <c r="F59" s="43">
        <v>0.25600000000000001</v>
      </c>
      <c r="G59" s="43">
        <v>0.25600000000000001</v>
      </c>
      <c r="H59" s="43">
        <v>0.255</v>
      </c>
      <c r="I59" s="43">
        <v>0.254</v>
      </c>
      <c r="J59" s="43">
        <v>0.254</v>
      </c>
      <c r="K59" s="43">
        <v>0.253</v>
      </c>
      <c r="L59" s="43">
        <v>0.252</v>
      </c>
      <c r="M59" s="43">
        <v>0.252</v>
      </c>
    </row>
    <row r="60" spans="1:13">
      <c r="A60" s="42">
        <v>33</v>
      </c>
      <c r="B60" s="43">
        <v>0.251</v>
      </c>
      <c r="C60" s="43">
        <v>0.25</v>
      </c>
      <c r="D60" s="43">
        <v>0.25</v>
      </c>
      <c r="E60" s="43">
        <v>0.249</v>
      </c>
      <c r="F60" s="43">
        <v>0.248</v>
      </c>
      <c r="G60" s="43">
        <v>0.248</v>
      </c>
      <c r="H60" s="43">
        <v>0.247</v>
      </c>
      <c r="I60" s="43">
        <v>0.246</v>
      </c>
      <c r="J60" s="43">
        <v>0.246</v>
      </c>
      <c r="K60" s="43">
        <v>0.245</v>
      </c>
      <c r="L60" s="43">
        <v>0.24399999999999999</v>
      </c>
      <c r="M60" s="43">
        <v>0.24399999999999999</v>
      </c>
    </row>
    <row r="61" spans="1:13">
      <c r="A61" s="42">
        <v>34</v>
      </c>
      <c r="B61" s="43">
        <v>0.24299999999999999</v>
      </c>
      <c r="C61" s="43">
        <v>0.24199999999999999</v>
      </c>
      <c r="D61" s="43">
        <v>0.24199999999999999</v>
      </c>
      <c r="E61" s="43">
        <v>0.24099999999999999</v>
      </c>
      <c r="F61" s="43">
        <v>0.24099999999999999</v>
      </c>
      <c r="G61" s="43">
        <v>0.24</v>
      </c>
      <c r="H61" s="43">
        <v>0.24</v>
      </c>
      <c r="I61" s="43">
        <v>0.23899999999999999</v>
      </c>
      <c r="J61" s="43">
        <v>0.23799999999999999</v>
      </c>
      <c r="K61" s="43">
        <v>0.23799999999999999</v>
      </c>
      <c r="L61" s="43">
        <v>0.23699999999999999</v>
      </c>
      <c r="M61" s="43">
        <v>0.23699999999999999</v>
      </c>
    </row>
    <row r="62" spans="1:13">
      <c r="A62" s="42">
        <v>35</v>
      </c>
      <c r="B62" s="43">
        <v>0.23599999999999999</v>
      </c>
      <c r="C62" s="43">
        <v>0.23499999999999999</v>
      </c>
      <c r="D62" s="43">
        <v>0.23499999999999999</v>
      </c>
      <c r="E62" s="43">
        <v>0.23400000000000001</v>
      </c>
      <c r="F62" s="43">
        <v>0.23400000000000001</v>
      </c>
      <c r="G62" s="43">
        <v>0.23300000000000001</v>
      </c>
      <c r="H62" s="43">
        <v>0.23300000000000001</v>
      </c>
      <c r="I62" s="43">
        <v>0.23200000000000001</v>
      </c>
      <c r="J62" s="43">
        <v>0.23100000000000001</v>
      </c>
      <c r="K62" s="43">
        <v>0.23100000000000001</v>
      </c>
      <c r="L62" s="43">
        <v>0.23</v>
      </c>
      <c r="M62" s="43">
        <v>0.23</v>
      </c>
    </row>
    <row r="63" spans="1:13">
      <c r="A63" s="42">
        <v>36</v>
      </c>
      <c r="B63" s="43">
        <v>0.22900000000000001</v>
      </c>
      <c r="C63" s="43">
        <v>0.22800000000000001</v>
      </c>
      <c r="D63" s="43">
        <v>0.22800000000000001</v>
      </c>
      <c r="E63" s="43">
        <v>0.22700000000000001</v>
      </c>
      <c r="F63" s="43">
        <v>0.22700000000000001</v>
      </c>
      <c r="G63" s="43">
        <v>0.22600000000000001</v>
      </c>
      <c r="H63" s="43">
        <v>0.22600000000000001</v>
      </c>
      <c r="I63" s="43">
        <v>0.22500000000000001</v>
      </c>
      <c r="J63" s="43">
        <v>0.224</v>
      </c>
      <c r="K63" s="43">
        <v>0.224</v>
      </c>
      <c r="L63" s="43">
        <v>0.223</v>
      </c>
      <c r="M63" s="43">
        <v>0.223</v>
      </c>
    </row>
    <row r="64" spans="1:13">
      <c r="A64" s="42">
        <v>37</v>
      </c>
      <c r="B64" s="43">
        <v>0.222</v>
      </c>
      <c r="C64" s="43">
        <v>0.222</v>
      </c>
      <c r="D64" s="43">
        <v>0.221</v>
      </c>
      <c r="E64" s="43">
        <v>0.221</v>
      </c>
      <c r="F64" s="43">
        <v>0.22</v>
      </c>
      <c r="G64" s="43">
        <v>0.22</v>
      </c>
      <c r="H64" s="43">
        <v>0.219</v>
      </c>
      <c r="I64" s="43">
        <v>0.219</v>
      </c>
      <c r="J64" s="43">
        <v>0.218</v>
      </c>
      <c r="K64" s="43">
        <v>0.218</v>
      </c>
      <c r="L64" s="43">
        <v>0.217</v>
      </c>
      <c r="M64" s="43">
        <v>0.217</v>
      </c>
    </row>
    <row r="65" spans="1:13">
      <c r="A65" s="42">
        <v>38</v>
      </c>
      <c r="B65" s="43">
        <v>0.216</v>
      </c>
      <c r="C65" s="43">
        <v>0.216</v>
      </c>
      <c r="D65" s="43">
        <v>0.215</v>
      </c>
      <c r="E65" s="43">
        <v>0.215</v>
      </c>
      <c r="F65" s="43">
        <v>0.214</v>
      </c>
      <c r="G65" s="43">
        <v>0.214</v>
      </c>
      <c r="H65" s="43">
        <v>0.21299999999999999</v>
      </c>
      <c r="I65" s="43">
        <v>0.21299999999999999</v>
      </c>
      <c r="J65" s="43">
        <v>0.21199999999999999</v>
      </c>
      <c r="K65" s="43">
        <v>0.21199999999999999</v>
      </c>
      <c r="L65" s="43">
        <v>0.21099999999999999</v>
      </c>
      <c r="M65" s="43">
        <v>0.21099999999999999</v>
      </c>
    </row>
    <row r="66" spans="1:13">
      <c r="A66" s="42">
        <v>39</v>
      </c>
      <c r="B66" s="43">
        <v>0.21</v>
      </c>
      <c r="C66" s="43">
        <v>0.21</v>
      </c>
      <c r="D66" s="43">
        <v>0.20899999999999999</v>
      </c>
      <c r="E66" s="43">
        <v>0.20899999999999999</v>
      </c>
      <c r="F66" s="43">
        <v>0.20799999999999999</v>
      </c>
      <c r="G66" s="43">
        <v>0.20799999999999999</v>
      </c>
      <c r="H66" s="43">
        <v>0.20699999999999999</v>
      </c>
      <c r="I66" s="43">
        <v>0.20699999999999999</v>
      </c>
      <c r="J66" s="43">
        <v>0.20599999999999999</v>
      </c>
      <c r="K66" s="43">
        <v>0.20599999999999999</v>
      </c>
      <c r="L66" s="43">
        <v>0.20499999999999999</v>
      </c>
      <c r="M66" s="43">
        <v>0.20499999999999999</v>
      </c>
    </row>
  </sheetData>
  <sheetProtection algorithmName="SHA-512" hashValue="PaCiENaarm8KICjLzFaTSdEsJJLLk/YPyW7FOVtNysGeHX5jTOgAKX5Z1uD7iCWT858YBZ4B8YwKwke6Z6XpPg==" saltValue="uPFd6FOBAwitoaw0f7Q7JA==" spinCount="100000" sheet="1" objects="1" scenarios="1"/>
  <conditionalFormatting sqref="A6:A21">
    <cfRule type="expression" dxfId="459" priority="5" stopIfTrue="1">
      <formula>MOD(ROW(),2)=0</formula>
    </cfRule>
    <cfRule type="expression" dxfId="458" priority="6" stopIfTrue="1">
      <formula>MOD(ROW(),2)&lt;&gt;0</formula>
    </cfRule>
  </conditionalFormatting>
  <conditionalFormatting sqref="B6:M21">
    <cfRule type="expression" dxfId="457" priority="7" stopIfTrue="1">
      <formula>MOD(ROW(),2)=0</formula>
    </cfRule>
    <cfRule type="expression" dxfId="456" priority="8" stopIfTrue="1">
      <formula>MOD(ROW(),2)&lt;&gt;0</formula>
    </cfRule>
  </conditionalFormatting>
  <conditionalFormatting sqref="A26:A66">
    <cfRule type="expression" dxfId="455" priority="1" stopIfTrue="1">
      <formula>MOD(ROW(),2)=0</formula>
    </cfRule>
    <cfRule type="expression" dxfId="454" priority="2" stopIfTrue="1">
      <formula>MOD(ROW(),2)&lt;&gt;0</formula>
    </cfRule>
  </conditionalFormatting>
  <conditionalFormatting sqref="B26:M66">
    <cfRule type="expression" dxfId="453" priority="3" stopIfTrue="1">
      <formula>MOD(ROW(),2)=0</formula>
    </cfRule>
    <cfRule type="expression" dxfId="452" priority="4" stopIfTrue="1">
      <formula>MOD(ROW(),2)&lt;&gt;0</formula>
    </cfRule>
  </conditionalFormatting>
  <pageMargins left="0.7" right="0.7" top="0.75" bottom="0.75" header="0.3" footer="0.3"/>
  <tableParts count="1">
    <tablePart r:id="rId1"/>
  </tablePart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DF9C8-8ED6-41B6-9DB3-A98724ABFDA3}">
  <sheetPr codeName="Sheet85"/>
  <dimension ref="A1:B23"/>
  <sheetViews>
    <sheetView showGridLines="0" workbookViewId="0">
      <selection activeCell="A6" sqref="A6"/>
    </sheetView>
  </sheetViews>
  <sheetFormatPr defaultRowHeight="12.6"/>
  <cols>
    <col min="1" max="1" width="31.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Scheme pays LTA - x-610</v>
      </c>
    </row>
    <row r="6" spans="1:2">
      <c r="A6" s="61" t="s">
        <v>552</v>
      </c>
      <c r="B6" s="62" t="s">
        <v>553</v>
      </c>
    </row>
    <row r="7" spans="1:2">
      <c r="A7" s="61" t="s">
        <v>554</v>
      </c>
      <c r="B7" s="62" t="s">
        <v>162</v>
      </c>
    </row>
    <row r="8" spans="1:2">
      <c r="A8" s="61" t="s">
        <v>149</v>
      </c>
      <c r="B8" s="62" t="s">
        <v>163</v>
      </c>
    </row>
    <row r="9" spans="1:2">
      <c r="A9" s="61" t="s">
        <v>150</v>
      </c>
      <c r="B9" s="62" t="s">
        <v>413</v>
      </c>
    </row>
    <row r="10" spans="1:2" ht="50.1">
      <c r="A10" s="61" t="s">
        <v>6</v>
      </c>
      <c r="B10" s="62" t="s">
        <v>414</v>
      </c>
    </row>
    <row r="11" spans="1:2">
      <c r="A11" s="61" t="s">
        <v>151</v>
      </c>
      <c r="B11" s="62" t="s">
        <v>241</v>
      </c>
    </row>
    <row r="12" spans="1:2">
      <c r="A12" s="61" t="s">
        <v>152</v>
      </c>
      <c r="B12" s="62" t="s">
        <v>167</v>
      </c>
    </row>
    <row r="13" spans="1:2">
      <c r="A13" s="61" t="s">
        <v>555</v>
      </c>
      <c r="B13" s="62">
        <v>0</v>
      </c>
    </row>
    <row r="14" spans="1:2">
      <c r="A14" s="61" t="s">
        <v>154</v>
      </c>
      <c r="B14" s="62">
        <v>610</v>
      </c>
    </row>
    <row r="15" spans="1:2">
      <c r="A15" s="61" t="s">
        <v>556</v>
      </c>
      <c r="B15" s="62" t="s">
        <v>415</v>
      </c>
    </row>
    <row r="16" spans="1:2">
      <c r="A16" s="61" t="s">
        <v>156</v>
      </c>
      <c r="B16" s="62" t="s">
        <v>416</v>
      </c>
    </row>
    <row r="17" spans="1:2">
      <c r="A17" s="63" t="s">
        <v>557</v>
      </c>
      <c r="B17" s="62"/>
    </row>
    <row r="18" spans="1:2">
      <c r="A18" s="61" t="s">
        <v>158</v>
      </c>
      <c r="B18" s="64">
        <v>45135</v>
      </c>
    </row>
    <row r="19" spans="1:2">
      <c r="A19" s="61" t="s">
        <v>159</v>
      </c>
      <c r="B19" s="64">
        <v>45135</v>
      </c>
    </row>
    <row r="20" spans="1:2">
      <c r="A20" s="61" t="s">
        <v>160</v>
      </c>
      <c r="B20" s="62" t="s">
        <v>417</v>
      </c>
    </row>
    <row r="21" spans="1:2">
      <c r="A21" s="61" t="s">
        <v>558</v>
      </c>
      <c r="B21" s="62" t="s">
        <v>83</v>
      </c>
    </row>
    <row r="23" spans="1:2">
      <c r="A23" s="23" t="str">
        <f>HYPERLINK("#'Factor List'!A1", "Back to Factor List")</f>
        <v>Back to Factor List</v>
      </c>
      <c r="B23" s="23" t="str">
        <f>HYPERLINK("#'Assumptions'!A1", "Assumptions")</f>
        <v>Assumptions</v>
      </c>
    </row>
  </sheetData>
  <sheetProtection algorithmName="SHA-512" hashValue="k0KgQ9UGuBudhy6UkIhGKAiR7A80D6a1VgAFNCVnOZuuyJdIJxKCARgvWKxXkIUtbW5M1I+az5Or9d5E9RG8FQ==" saltValue="qP/ETGVjrfgelwllkzerlg==" spinCount="100000" sheet="1" objects="1" scenarios="1"/>
  <conditionalFormatting sqref="A6:A21">
    <cfRule type="expression" dxfId="447" priority="1" stopIfTrue="1">
      <formula>MOD(ROW(),2)=0</formula>
    </cfRule>
    <cfRule type="expression" dxfId="446" priority="2" stopIfTrue="1">
      <formula>MOD(ROW(),2)&lt;&gt;0</formula>
    </cfRule>
  </conditionalFormatting>
  <conditionalFormatting sqref="B6:B21">
    <cfRule type="expression" dxfId="445" priority="3" stopIfTrue="1">
      <formula>MOD(ROW(),2)=0</formula>
    </cfRule>
    <cfRule type="expression" dxfId="444" priority="4" stopIfTrue="1">
      <formula>MOD(ROW(),2)&lt;&gt;0</formula>
    </cfRule>
  </conditionalFormatting>
  <pageMargins left="0.7" right="0.7" top="0.75" bottom="0.75" header="0.3" footer="0.3"/>
  <tableParts count="1">
    <tablePart r:id="rId1"/>
  </tablePart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7D8C4-62B0-494E-ABA3-CE923CA42522}">
  <sheetPr codeName="Sheet86"/>
  <dimension ref="A1:B23"/>
  <sheetViews>
    <sheetView showGridLines="0" workbookViewId="0">
      <selection activeCell="A6" sqref="A6"/>
    </sheetView>
  </sheetViews>
  <sheetFormatPr defaultRowHeight="12.6"/>
  <cols>
    <col min="1" max="1" width="30.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Scheme pays LTA - x-611</v>
      </c>
    </row>
    <row r="6" spans="1:2">
      <c r="A6" s="61" t="s">
        <v>552</v>
      </c>
      <c r="B6" s="62" t="s">
        <v>553</v>
      </c>
    </row>
    <row r="7" spans="1:2">
      <c r="A7" s="61" t="s">
        <v>554</v>
      </c>
      <c r="B7" s="62" t="s">
        <v>162</v>
      </c>
    </row>
    <row r="8" spans="1:2">
      <c r="A8" s="61" t="s">
        <v>149</v>
      </c>
      <c r="B8" s="62" t="s">
        <v>163</v>
      </c>
    </row>
    <row r="9" spans="1:2">
      <c r="A9" s="61" t="s">
        <v>150</v>
      </c>
      <c r="B9" s="62" t="s">
        <v>413</v>
      </c>
    </row>
    <row r="10" spans="1:2" ht="50.1">
      <c r="A10" s="61" t="s">
        <v>6</v>
      </c>
      <c r="B10" s="62" t="s">
        <v>418</v>
      </c>
    </row>
    <row r="11" spans="1:2">
      <c r="A11" s="61" t="s">
        <v>151</v>
      </c>
      <c r="B11" s="62" t="s">
        <v>241</v>
      </c>
    </row>
    <row r="12" spans="1:2" ht="24.95">
      <c r="A12" s="61" t="s">
        <v>152</v>
      </c>
      <c r="B12" s="62" t="s">
        <v>175</v>
      </c>
    </row>
    <row r="13" spans="1:2">
      <c r="A13" s="61" t="s">
        <v>555</v>
      </c>
      <c r="B13" s="62">
        <v>0</v>
      </c>
    </row>
    <row r="14" spans="1:2">
      <c r="A14" s="61" t="s">
        <v>154</v>
      </c>
      <c r="B14" s="62">
        <v>611</v>
      </c>
    </row>
    <row r="15" spans="1:2">
      <c r="A15" s="61" t="s">
        <v>556</v>
      </c>
      <c r="B15" s="62" t="s">
        <v>419</v>
      </c>
    </row>
    <row r="16" spans="1:2">
      <c r="A16" s="61" t="s">
        <v>156</v>
      </c>
      <c r="B16" s="62" t="s">
        <v>420</v>
      </c>
    </row>
    <row r="17" spans="1:2">
      <c r="A17" s="63" t="s">
        <v>557</v>
      </c>
      <c r="B17" s="62"/>
    </row>
    <row r="18" spans="1:2">
      <c r="A18" s="61" t="s">
        <v>158</v>
      </c>
      <c r="B18" s="64">
        <v>45135</v>
      </c>
    </row>
    <row r="19" spans="1:2">
      <c r="A19" s="61" t="s">
        <v>159</v>
      </c>
      <c r="B19" s="64">
        <v>45135</v>
      </c>
    </row>
    <row r="20" spans="1:2">
      <c r="A20" s="61" t="s">
        <v>160</v>
      </c>
      <c r="B20" s="62" t="s">
        <v>417</v>
      </c>
    </row>
    <row r="21" spans="1:2">
      <c r="A21" s="61" t="s">
        <v>558</v>
      </c>
      <c r="B21" s="62" t="s">
        <v>83</v>
      </c>
    </row>
    <row r="23" spans="1:2">
      <c r="A23" s="23" t="str">
        <f>HYPERLINK("#'Factor List'!A1", "Back to Factor List")</f>
        <v>Back to Factor List</v>
      </c>
      <c r="B23" s="23" t="str">
        <f>HYPERLINK("#'Assumptions'!A1", "Assumptions")</f>
        <v>Assumptions</v>
      </c>
    </row>
  </sheetData>
  <sheetProtection algorithmName="SHA-512" hashValue="syhbDHRtHfln5S1AZejfNVZ+WXizt6ZrL+58xCnbiF0ZsHiSQxtGONWxnj4NGKjqcvY5ynDWUwJGTedoZw+kKw==" saltValue="wVfuxMjTI0lSK0dGgP4DBg==" spinCount="100000" sheet="1" objects="1" scenarios="1"/>
  <conditionalFormatting sqref="A6:A21">
    <cfRule type="expression" dxfId="439" priority="1" stopIfTrue="1">
      <formula>MOD(ROW(),2)=0</formula>
    </cfRule>
    <cfRule type="expression" dxfId="438" priority="2" stopIfTrue="1">
      <formula>MOD(ROW(),2)&lt;&gt;0</formula>
    </cfRule>
  </conditionalFormatting>
  <conditionalFormatting sqref="B6:B21">
    <cfRule type="expression" dxfId="437" priority="3" stopIfTrue="1">
      <formula>MOD(ROW(),2)=0</formula>
    </cfRule>
    <cfRule type="expression" dxfId="436" priority="4" stopIfTrue="1">
      <formula>MOD(ROW(),2)&lt;&gt;0</formula>
    </cfRule>
  </conditionalFormatting>
  <pageMargins left="0.7" right="0.7" top="0.75" bottom="0.75" header="0.3" footer="0.3"/>
  <tableParts count="1">
    <tablePart r:id="rId1"/>
  </tablePart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7CC3A-3170-4167-AA50-86642E240BF7}">
  <sheetPr codeName="Sheet87"/>
  <dimension ref="A1:B23"/>
  <sheetViews>
    <sheetView showGridLines="0" workbookViewId="0">
      <selection activeCell="A6" sqref="A6"/>
    </sheetView>
  </sheetViews>
  <sheetFormatPr defaultRowHeight="12.6"/>
  <cols>
    <col min="1" max="1" width="31.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Scheme pays LTA - x-612</v>
      </c>
    </row>
    <row r="6" spans="1:2">
      <c r="A6" s="61" t="s">
        <v>552</v>
      </c>
      <c r="B6" s="62" t="s">
        <v>553</v>
      </c>
    </row>
    <row r="7" spans="1:2">
      <c r="A7" s="61" t="s">
        <v>554</v>
      </c>
      <c r="B7" s="62" t="s">
        <v>162</v>
      </c>
    </row>
    <row r="8" spans="1:2">
      <c r="A8" s="61" t="s">
        <v>149</v>
      </c>
      <c r="B8" s="62" t="s">
        <v>171</v>
      </c>
    </row>
    <row r="9" spans="1:2">
      <c r="A9" s="61" t="s">
        <v>150</v>
      </c>
      <c r="B9" s="62" t="s">
        <v>413</v>
      </c>
    </row>
    <row r="10" spans="1:2" ht="50.1">
      <c r="A10" s="61" t="s">
        <v>6</v>
      </c>
      <c r="B10" s="62" t="s">
        <v>421</v>
      </c>
    </row>
    <row r="11" spans="1:2">
      <c r="A11" s="61" t="s">
        <v>151</v>
      </c>
      <c r="B11" s="62" t="s">
        <v>241</v>
      </c>
    </row>
    <row r="12" spans="1:2">
      <c r="A12" s="61" t="s">
        <v>152</v>
      </c>
      <c r="B12" s="62" t="s">
        <v>167</v>
      </c>
    </row>
    <row r="13" spans="1:2">
      <c r="A13" s="61" t="s">
        <v>555</v>
      </c>
      <c r="B13" s="62">
        <v>0</v>
      </c>
    </row>
    <row r="14" spans="1:2">
      <c r="A14" s="61" t="s">
        <v>154</v>
      </c>
      <c r="B14" s="62">
        <v>612</v>
      </c>
    </row>
    <row r="15" spans="1:2">
      <c r="A15" s="61" t="s">
        <v>556</v>
      </c>
      <c r="B15" s="62" t="s">
        <v>422</v>
      </c>
    </row>
    <row r="16" spans="1:2">
      <c r="A16" s="61" t="s">
        <v>156</v>
      </c>
      <c r="B16" s="62" t="s">
        <v>423</v>
      </c>
    </row>
    <row r="17" spans="1:2">
      <c r="A17" s="63" t="s">
        <v>557</v>
      </c>
      <c r="B17" s="62"/>
    </row>
    <row r="18" spans="1:2">
      <c r="A18" s="61" t="s">
        <v>158</v>
      </c>
      <c r="B18" s="64">
        <v>45135</v>
      </c>
    </row>
    <row r="19" spans="1:2">
      <c r="A19" s="61" t="s">
        <v>159</v>
      </c>
      <c r="B19" s="64">
        <v>45135</v>
      </c>
    </row>
    <row r="20" spans="1:2">
      <c r="A20" s="61" t="s">
        <v>160</v>
      </c>
      <c r="B20" s="62" t="s">
        <v>417</v>
      </c>
    </row>
    <row r="21" spans="1:2">
      <c r="A21" s="61" t="s">
        <v>558</v>
      </c>
      <c r="B21" s="62" t="s">
        <v>83</v>
      </c>
    </row>
    <row r="23" spans="1:2">
      <c r="A23" s="23" t="str">
        <f>HYPERLINK("#'Factor List'!A1", "Back to Factor List")</f>
        <v>Back to Factor List</v>
      </c>
      <c r="B23" s="23" t="str">
        <f>HYPERLINK("#'Assumptions'!A1", "Assumptions")</f>
        <v>Assumptions</v>
      </c>
    </row>
  </sheetData>
  <sheetProtection algorithmName="SHA-512" hashValue="o0uFgybjpCFGJfJbzw6F+gPqCcK6Ms0b0e4okO2fZoUmbA5Pt67OkfiYFUWcx/4y09OHwcQsMcFfh5sareQNvQ==" saltValue="joJMt+etUDsnaxJuJuTguQ==" spinCount="100000" sheet="1" objects="1" scenarios="1"/>
  <conditionalFormatting sqref="A6:A21">
    <cfRule type="expression" dxfId="431" priority="1" stopIfTrue="1">
      <formula>MOD(ROW(),2)=0</formula>
    </cfRule>
    <cfRule type="expression" dxfId="430" priority="2" stopIfTrue="1">
      <formula>MOD(ROW(),2)&lt;&gt;0</formula>
    </cfRule>
  </conditionalFormatting>
  <conditionalFormatting sqref="B6:B21">
    <cfRule type="expression" dxfId="429" priority="3" stopIfTrue="1">
      <formula>MOD(ROW(),2)=0</formula>
    </cfRule>
    <cfRule type="expression" dxfId="428" priority="4" stopIfTrue="1">
      <formula>MOD(ROW(),2)&lt;&gt;0</formula>
    </cfRule>
  </conditionalFormatting>
  <pageMargins left="0.7" right="0.7" top="0.75" bottom="0.75" header="0.3" footer="0.3"/>
  <tableParts count="1">
    <tablePart r:id="rId1"/>
  </tableParts>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95D56-BF43-4867-8B69-1C4D3805A36B}">
  <sheetPr codeName="Sheet88"/>
  <dimension ref="A1:B23"/>
  <sheetViews>
    <sheetView showGridLines="0" workbookViewId="0">
      <selection activeCell="A6" sqref="A6"/>
    </sheetView>
  </sheetViews>
  <sheetFormatPr defaultRowHeight="12.6"/>
  <cols>
    <col min="1" max="1" width="30.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Scheme pays LTA - x-613</v>
      </c>
    </row>
    <row r="6" spans="1:2">
      <c r="A6" s="61" t="s">
        <v>552</v>
      </c>
      <c r="B6" s="62" t="s">
        <v>553</v>
      </c>
    </row>
    <row r="7" spans="1:2">
      <c r="A7" s="61" t="s">
        <v>554</v>
      </c>
      <c r="B7" s="62" t="s">
        <v>162</v>
      </c>
    </row>
    <row r="8" spans="1:2">
      <c r="A8" s="61" t="s">
        <v>149</v>
      </c>
      <c r="B8" s="62" t="s">
        <v>171</v>
      </c>
    </row>
    <row r="9" spans="1:2">
      <c r="A9" s="61" t="s">
        <v>150</v>
      </c>
      <c r="B9" s="62" t="s">
        <v>413</v>
      </c>
    </row>
    <row r="10" spans="1:2" ht="50.1">
      <c r="A10" s="61" t="s">
        <v>6</v>
      </c>
      <c r="B10" s="62" t="s">
        <v>424</v>
      </c>
    </row>
    <row r="11" spans="1:2">
      <c r="A11" s="61" t="s">
        <v>151</v>
      </c>
      <c r="B11" s="62" t="s">
        <v>241</v>
      </c>
    </row>
    <row r="12" spans="1:2" ht="24.95">
      <c r="A12" s="61" t="s">
        <v>152</v>
      </c>
      <c r="B12" s="62" t="s">
        <v>175</v>
      </c>
    </row>
    <row r="13" spans="1:2">
      <c r="A13" s="61" t="s">
        <v>555</v>
      </c>
      <c r="B13" s="62">
        <v>1</v>
      </c>
    </row>
    <row r="14" spans="1:2">
      <c r="A14" s="61" t="s">
        <v>154</v>
      </c>
      <c r="B14" s="62">
        <v>613</v>
      </c>
    </row>
    <row r="15" spans="1:2">
      <c r="A15" s="61" t="s">
        <v>556</v>
      </c>
      <c r="B15" s="62" t="s">
        <v>425</v>
      </c>
    </row>
    <row r="16" spans="1:2">
      <c r="A16" s="61" t="s">
        <v>156</v>
      </c>
      <c r="B16" s="62" t="s">
        <v>426</v>
      </c>
    </row>
    <row r="17" spans="1:2">
      <c r="A17" s="63" t="s">
        <v>557</v>
      </c>
      <c r="B17" s="62"/>
    </row>
    <row r="18" spans="1:2">
      <c r="A18" s="61" t="s">
        <v>158</v>
      </c>
      <c r="B18" s="64">
        <v>45135</v>
      </c>
    </row>
    <row r="19" spans="1:2">
      <c r="A19" s="61" t="s">
        <v>159</v>
      </c>
      <c r="B19" s="64">
        <v>45135</v>
      </c>
    </row>
    <row r="20" spans="1:2">
      <c r="A20" s="61" t="s">
        <v>160</v>
      </c>
      <c r="B20" s="62" t="s">
        <v>417</v>
      </c>
    </row>
    <row r="21" spans="1:2">
      <c r="A21" s="61" t="s">
        <v>558</v>
      </c>
      <c r="B21" s="62" t="s">
        <v>83</v>
      </c>
    </row>
    <row r="23" spans="1:2">
      <c r="A23" s="23" t="str">
        <f>HYPERLINK("#'Factor List'!A1", "Back to Factor List")</f>
        <v>Back to Factor List</v>
      </c>
      <c r="B23" s="23" t="str">
        <f>HYPERLINK("#'Assumptions'!A1", "Assumptions")</f>
        <v>Assumptions</v>
      </c>
    </row>
  </sheetData>
  <sheetProtection algorithmName="SHA-512" hashValue="uXvsBa9Ras9rSRr4y6cRjvaLKTsMU04phr16yqPhcIl3AoFen7pAreJPy8piuPEMZ6xAzy3CzoARdkFJBqFafw==" saltValue="uMX4HMxRC38MLjc+eiLHSA==" spinCount="100000" sheet="1" objects="1" scenarios="1"/>
  <conditionalFormatting sqref="A6:A21">
    <cfRule type="expression" dxfId="423" priority="1" stopIfTrue="1">
      <formula>MOD(ROW(),2)=0</formula>
    </cfRule>
    <cfRule type="expression" dxfId="422" priority="2" stopIfTrue="1">
      <formula>MOD(ROW(),2)&lt;&gt;0</formula>
    </cfRule>
  </conditionalFormatting>
  <conditionalFormatting sqref="B6:B21">
    <cfRule type="expression" dxfId="421" priority="3" stopIfTrue="1">
      <formula>MOD(ROW(),2)=0</formula>
    </cfRule>
    <cfRule type="expression" dxfId="420" priority="4" stopIfTrue="1">
      <formula>MOD(ROW(),2)&lt;&gt;0</formula>
    </cfRule>
  </conditionalFormatting>
  <pageMargins left="0.7" right="0.7" top="0.75" bottom="0.75" header="0.3" footer="0.3"/>
  <tableParts count="1">
    <tablePart r:id="rId1"/>
  </tablePart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23A6C-CF7C-404F-8ACB-7874FB14DF31}">
  <sheetPr codeName="Sheet89"/>
  <dimension ref="A1:C71"/>
  <sheetViews>
    <sheetView showGridLines="0" workbookViewId="0">
      <selection activeCell="A6" sqref="A6"/>
    </sheetView>
  </sheetViews>
  <sheetFormatPr defaultRowHeight="12.6"/>
  <cols>
    <col min="1" max="1" width="31.5703125" customWidth="1"/>
    <col min="2" max="3" width="22.5703125" customWidth="1"/>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Added pension - x-702</v>
      </c>
    </row>
    <row r="6" spans="1:3">
      <c r="A6" s="61" t="s">
        <v>552</v>
      </c>
      <c r="B6" s="62" t="s">
        <v>553</v>
      </c>
      <c r="C6" s="62"/>
    </row>
    <row r="7" spans="1:3">
      <c r="A7" s="61" t="s">
        <v>554</v>
      </c>
      <c r="B7" s="62" t="s">
        <v>162</v>
      </c>
      <c r="C7" s="62"/>
    </row>
    <row r="8" spans="1:3">
      <c r="A8" s="61" t="s">
        <v>149</v>
      </c>
      <c r="B8" s="62" t="s">
        <v>270</v>
      </c>
      <c r="C8" s="62"/>
    </row>
    <row r="9" spans="1:3">
      <c r="A9" s="61" t="s">
        <v>150</v>
      </c>
      <c r="B9" s="62" t="s">
        <v>427</v>
      </c>
      <c r="C9" s="62"/>
    </row>
    <row r="10" spans="1:3" ht="50.1">
      <c r="A10" s="61" t="s">
        <v>6</v>
      </c>
      <c r="B10" s="62" t="s">
        <v>428</v>
      </c>
      <c r="C10" s="62"/>
    </row>
    <row r="11" spans="1:3">
      <c r="A11" s="61" t="s">
        <v>151</v>
      </c>
      <c r="B11" s="62" t="s">
        <v>241</v>
      </c>
      <c r="C11" s="62"/>
    </row>
    <row r="12" spans="1:3">
      <c r="A12" s="61" t="s">
        <v>152</v>
      </c>
      <c r="B12" s="62" t="s">
        <v>429</v>
      </c>
      <c r="C12" s="62"/>
    </row>
    <row r="13" spans="1:3">
      <c r="A13" s="61" t="s">
        <v>555</v>
      </c>
      <c r="B13" s="62">
        <v>0</v>
      </c>
      <c r="C13" s="62"/>
    </row>
    <row r="14" spans="1:3">
      <c r="A14" s="61" t="s">
        <v>154</v>
      </c>
      <c r="B14" s="62">
        <v>702</v>
      </c>
      <c r="C14" s="62"/>
    </row>
    <row r="15" spans="1:3">
      <c r="A15" s="61" t="s">
        <v>556</v>
      </c>
      <c r="B15" s="62" t="s">
        <v>430</v>
      </c>
      <c r="C15" s="62"/>
    </row>
    <row r="16" spans="1:3">
      <c r="A16" s="61" t="s">
        <v>156</v>
      </c>
      <c r="B16" s="62" t="s">
        <v>431</v>
      </c>
      <c r="C16" s="62"/>
    </row>
    <row r="17" spans="1:3">
      <c r="A17" s="63" t="s">
        <v>557</v>
      </c>
      <c r="B17" s="62"/>
      <c r="C17" s="62"/>
    </row>
    <row r="18" spans="1:3">
      <c r="A18" s="61" t="s">
        <v>158</v>
      </c>
      <c r="B18" s="64">
        <v>45216</v>
      </c>
      <c r="C18" s="64"/>
    </row>
    <row r="19" spans="1:3">
      <c r="A19" s="61" t="s">
        <v>159</v>
      </c>
      <c r="B19" s="64">
        <v>45383</v>
      </c>
      <c r="C19" s="64"/>
    </row>
    <row r="20" spans="1:3">
      <c r="A20" s="61" t="s">
        <v>160</v>
      </c>
      <c r="B20" s="62" t="s">
        <v>170</v>
      </c>
      <c r="C20" s="62"/>
    </row>
    <row r="21" spans="1:3">
      <c r="A21" s="61" t="s">
        <v>558</v>
      </c>
      <c r="B21" s="62" t="s">
        <v>83</v>
      </c>
      <c r="C21" s="62"/>
    </row>
    <row r="23" spans="1:3">
      <c r="A23" s="23" t="str">
        <f>HYPERLINK("#'Factor List'!A1", "Back to Factor List")</f>
        <v>Back to Factor List</v>
      </c>
      <c r="B23" s="23" t="str">
        <f>HYPERLINK("#'Assumptions'!A1", "Assumptions")</f>
        <v>Assumptions</v>
      </c>
    </row>
    <row r="26" spans="1:3" ht="26.1">
      <c r="A26" s="46" t="s">
        <v>559</v>
      </c>
      <c r="B26" s="46" t="s">
        <v>581</v>
      </c>
      <c r="C26" s="46" t="s">
        <v>582</v>
      </c>
    </row>
    <row r="27" spans="1:3">
      <c r="A27" s="42">
        <v>20</v>
      </c>
      <c r="B27" s="49">
        <v>2510</v>
      </c>
      <c r="C27" s="49">
        <v>2720</v>
      </c>
    </row>
    <row r="28" spans="1:3">
      <c r="A28" s="42">
        <v>21</v>
      </c>
      <c r="B28" s="49">
        <v>2550</v>
      </c>
      <c r="C28" s="49">
        <v>2760</v>
      </c>
    </row>
    <row r="29" spans="1:3">
      <c r="A29" s="42">
        <v>22</v>
      </c>
      <c r="B29" s="49">
        <v>2580</v>
      </c>
      <c r="C29" s="49">
        <v>2800</v>
      </c>
    </row>
    <row r="30" spans="1:3">
      <c r="A30" s="42">
        <v>23</v>
      </c>
      <c r="B30" s="49">
        <v>2620</v>
      </c>
      <c r="C30" s="49">
        <v>2840</v>
      </c>
    </row>
    <row r="31" spans="1:3">
      <c r="A31" s="42">
        <v>24</v>
      </c>
      <c r="B31" s="49">
        <v>2660</v>
      </c>
      <c r="C31" s="49">
        <v>2890</v>
      </c>
    </row>
    <row r="32" spans="1:3">
      <c r="A32" s="42">
        <v>25</v>
      </c>
      <c r="B32" s="49">
        <v>2700</v>
      </c>
      <c r="C32" s="49">
        <v>2930</v>
      </c>
    </row>
    <row r="33" spans="1:3">
      <c r="A33" s="42">
        <v>26</v>
      </c>
      <c r="B33" s="49">
        <v>2740</v>
      </c>
      <c r="C33" s="49">
        <v>2970</v>
      </c>
    </row>
    <row r="34" spans="1:3">
      <c r="A34" s="42">
        <v>27</v>
      </c>
      <c r="B34" s="49">
        <v>2780</v>
      </c>
      <c r="C34" s="49">
        <v>3010</v>
      </c>
    </row>
    <row r="35" spans="1:3">
      <c r="A35" s="42">
        <v>28</v>
      </c>
      <c r="B35" s="49">
        <v>2820</v>
      </c>
      <c r="C35" s="49">
        <v>3060</v>
      </c>
    </row>
    <row r="36" spans="1:3">
      <c r="A36" s="42">
        <v>29</v>
      </c>
      <c r="B36" s="49">
        <v>2860</v>
      </c>
      <c r="C36" s="49">
        <v>3100</v>
      </c>
    </row>
    <row r="37" spans="1:3">
      <c r="A37" s="42">
        <v>30</v>
      </c>
      <c r="B37" s="49">
        <v>2900</v>
      </c>
      <c r="C37" s="49">
        <v>3150</v>
      </c>
    </row>
    <row r="38" spans="1:3">
      <c r="A38" s="42">
        <v>31</v>
      </c>
      <c r="B38" s="49">
        <v>2940</v>
      </c>
      <c r="C38" s="49">
        <v>3190</v>
      </c>
    </row>
    <row r="39" spans="1:3">
      <c r="A39" s="42">
        <v>32</v>
      </c>
      <c r="B39" s="49">
        <v>2990</v>
      </c>
      <c r="C39" s="49">
        <v>3240</v>
      </c>
    </row>
    <row r="40" spans="1:3">
      <c r="A40" s="42">
        <v>33</v>
      </c>
      <c r="B40" s="49">
        <v>3030</v>
      </c>
      <c r="C40" s="49">
        <v>3290</v>
      </c>
    </row>
    <row r="41" spans="1:3">
      <c r="A41" s="42">
        <v>34</v>
      </c>
      <c r="B41" s="49">
        <v>3080</v>
      </c>
      <c r="C41" s="49">
        <v>3340</v>
      </c>
    </row>
    <row r="42" spans="1:3">
      <c r="A42" s="42">
        <v>35</v>
      </c>
      <c r="B42" s="49">
        <v>3120</v>
      </c>
      <c r="C42" s="49">
        <v>3380</v>
      </c>
    </row>
    <row r="43" spans="1:3">
      <c r="A43" s="42">
        <v>36</v>
      </c>
      <c r="B43" s="49">
        <v>3170</v>
      </c>
      <c r="C43" s="49">
        <v>3430</v>
      </c>
    </row>
    <row r="44" spans="1:3">
      <c r="A44" s="42">
        <v>37</v>
      </c>
      <c r="B44" s="49">
        <v>3210</v>
      </c>
      <c r="C44" s="49">
        <v>3480</v>
      </c>
    </row>
    <row r="45" spans="1:3">
      <c r="A45" s="42">
        <v>38</v>
      </c>
      <c r="B45" s="49">
        <v>3260</v>
      </c>
      <c r="C45" s="49">
        <v>3530</v>
      </c>
    </row>
    <row r="46" spans="1:3">
      <c r="A46" s="42">
        <v>39</v>
      </c>
      <c r="B46" s="49">
        <v>3300</v>
      </c>
      <c r="C46" s="49">
        <v>3580</v>
      </c>
    </row>
    <row r="47" spans="1:3">
      <c r="A47" s="42">
        <v>40</v>
      </c>
      <c r="B47" s="49">
        <v>3350</v>
      </c>
      <c r="C47" s="49">
        <v>3630</v>
      </c>
    </row>
    <row r="48" spans="1:3">
      <c r="A48" s="42">
        <v>41</v>
      </c>
      <c r="B48" s="49">
        <v>3400</v>
      </c>
      <c r="C48" s="49">
        <v>3690</v>
      </c>
    </row>
    <row r="49" spans="1:3">
      <c r="A49" s="42">
        <v>42</v>
      </c>
      <c r="B49" s="49">
        <v>3450</v>
      </c>
      <c r="C49" s="49">
        <v>3740</v>
      </c>
    </row>
    <row r="50" spans="1:3">
      <c r="A50" s="42">
        <v>43</v>
      </c>
      <c r="B50" s="49">
        <v>3500</v>
      </c>
      <c r="C50" s="49">
        <v>3790</v>
      </c>
    </row>
    <row r="51" spans="1:3">
      <c r="A51" s="42">
        <v>44</v>
      </c>
      <c r="B51" s="49">
        <v>3550</v>
      </c>
      <c r="C51" s="49">
        <v>3840</v>
      </c>
    </row>
    <row r="52" spans="1:3">
      <c r="A52" s="42">
        <v>45</v>
      </c>
      <c r="B52" s="49">
        <v>3600</v>
      </c>
      <c r="C52" s="49">
        <v>3900</v>
      </c>
    </row>
    <row r="53" spans="1:3">
      <c r="A53" s="42">
        <v>46</v>
      </c>
      <c r="B53" s="49">
        <v>3650</v>
      </c>
      <c r="C53" s="49">
        <v>3950</v>
      </c>
    </row>
    <row r="54" spans="1:3">
      <c r="A54" s="42">
        <v>47</v>
      </c>
      <c r="B54" s="49">
        <v>3700</v>
      </c>
      <c r="C54" s="49">
        <v>4010</v>
      </c>
    </row>
    <row r="55" spans="1:3">
      <c r="A55" s="42">
        <v>48</v>
      </c>
      <c r="B55" s="49">
        <v>3760</v>
      </c>
      <c r="C55" s="49">
        <v>4060</v>
      </c>
    </row>
    <row r="56" spans="1:3">
      <c r="A56" s="42">
        <v>49</v>
      </c>
      <c r="B56" s="49">
        <v>3810</v>
      </c>
      <c r="C56" s="49">
        <v>4120</v>
      </c>
    </row>
    <row r="57" spans="1:3">
      <c r="A57" s="42">
        <v>50</v>
      </c>
      <c r="B57" s="49">
        <v>3860</v>
      </c>
      <c r="C57" s="49">
        <v>4170</v>
      </c>
    </row>
    <row r="58" spans="1:3">
      <c r="A58" s="42">
        <v>51</v>
      </c>
      <c r="B58" s="49">
        <v>3910</v>
      </c>
      <c r="C58" s="49">
        <v>4230</v>
      </c>
    </row>
    <row r="59" spans="1:3">
      <c r="A59" s="42">
        <v>52</v>
      </c>
      <c r="B59" s="49">
        <v>3970</v>
      </c>
      <c r="C59" s="49">
        <v>4290</v>
      </c>
    </row>
    <row r="60" spans="1:3">
      <c r="A60" s="42">
        <v>53</v>
      </c>
      <c r="B60" s="49">
        <v>4020</v>
      </c>
      <c r="C60" s="49">
        <v>4340</v>
      </c>
    </row>
    <row r="61" spans="1:3">
      <c r="A61" s="42">
        <v>54</v>
      </c>
      <c r="B61" s="49">
        <v>4080</v>
      </c>
      <c r="C61" s="49">
        <v>4400</v>
      </c>
    </row>
    <row r="62" spans="1:3">
      <c r="A62" s="42">
        <v>55</v>
      </c>
      <c r="B62" s="49">
        <v>4140</v>
      </c>
      <c r="C62" s="49">
        <v>4460</v>
      </c>
    </row>
    <row r="63" spans="1:3">
      <c r="A63" s="42">
        <v>56</v>
      </c>
      <c r="B63" s="49">
        <v>4190</v>
      </c>
      <c r="C63" s="49">
        <v>4520</v>
      </c>
    </row>
    <row r="64" spans="1:3">
      <c r="A64" s="42">
        <v>57</v>
      </c>
      <c r="B64" s="49">
        <v>4250</v>
      </c>
      <c r="C64" s="49">
        <v>4580</v>
      </c>
    </row>
    <row r="65" spans="1:3">
      <c r="A65" s="42">
        <v>58</v>
      </c>
      <c r="B65" s="49">
        <v>4320</v>
      </c>
      <c r="C65" s="49">
        <v>4640</v>
      </c>
    </row>
    <row r="66" spans="1:3">
      <c r="A66" s="42">
        <v>59</v>
      </c>
      <c r="B66" s="49">
        <v>4380</v>
      </c>
      <c r="C66" s="49">
        <v>4710</v>
      </c>
    </row>
    <row r="67" spans="1:3">
      <c r="A67" s="42">
        <v>60</v>
      </c>
      <c r="B67" s="49">
        <v>4450</v>
      </c>
      <c r="C67" s="49">
        <v>4780</v>
      </c>
    </row>
    <row r="68" spans="1:3">
      <c r="A68" s="42">
        <v>61</v>
      </c>
      <c r="B68" s="49">
        <v>4510</v>
      </c>
      <c r="C68" s="49">
        <v>4850</v>
      </c>
    </row>
    <row r="69" spans="1:3">
      <c r="A69" s="42">
        <v>62</v>
      </c>
      <c r="B69" s="49">
        <v>4590</v>
      </c>
      <c r="C69" s="49">
        <v>4920</v>
      </c>
    </row>
    <row r="70" spans="1:3">
      <c r="A70" s="42">
        <v>63</v>
      </c>
      <c r="B70" s="49">
        <v>4660</v>
      </c>
      <c r="C70" s="49">
        <v>4990</v>
      </c>
    </row>
    <row r="71" spans="1:3">
      <c r="A71" s="42">
        <v>64</v>
      </c>
      <c r="B71" s="49">
        <v>4740</v>
      </c>
      <c r="C71" s="49">
        <v>5070</v>
      </c>
    </row>
  </sheetData>
  <sheetProtection algorithmName="SHA-512" hashValue="It7KIxOCuXBZGJ4L+/N201LGtudkKyN+JoNbS6YAZBFmKYHh7+4pCaAzwEn49dGrNTO5NJhl5l3ZyOMwj0NKgA==" saltValue="XnvNlBcZtc7KUAN6LwfCGA==" spinCount="100000" sheet="1" objects="1" scenarios="1"/>
  <conditionalFormatting sqref="A6:A21">
    <cfRule type="expression" dxfId="415" priority="5" stopIfTrue="1">
      <formula>MOD(ROW(),2)=0</formula>
    </cfRule>
    <cfRule type="expression" dxfId="414" priority="6" stopIfTrue="1">
      <formula>MOD(ROW(),2)&lt;&gt;0</formula>
    </cfRule>
  </conditionalFormatting>
  <conditionalFormatting sqref="B6:C21">
    <cfRule type="expression" dxfId="413" priority="7" stopIfTrue="1">
      <formula>MOD(ROW(),2)=0</formula>
    </cfRule>
    <cfRule type="expression" dxfId="412" priority="8" stopIfTrue="1">
      <formula>MOD(ROW(),2)&lt;&gt;0</formula>
    </cfRule>
  </conditionalFormatting>
  <conditionalFormatting sqref="A26:A71">
    <cfRule type="expression" dxfId="411" priority="1" stopIfTrue="1">
      <formula>MOD(ROW(),2)=0</formula>
    </cfRule>
    <cfRule type="expression" dxfId="410" priority="2" stopIfTrue="1">
      <formula>MOD(ROW(),2)&lt;&gt;0</formula>
    </cfRule>
  </conditionalFormatting>
  <conditionalFormatting sqref="B26:C71">
    <cfRule type="expression" dxfId="409" priority="3" stopIfTrue="1">
      <formula>MOD(ROW(),2)=0</formula>
    </cfRule>
    <cfRule type="expression" dxfId="408" priority="4" stopIfTrue="1">
      <formula>MOD(ROW(),2)&lt;&gt;0</formula>
    </cfRule>
  </conditionalFormatting>
  <pageMargins left="0.7" right="0.7" top="0.75" bottom="0.75" header="0.3" footer="0.3"/>
  <tableParts count="1">
    <tablePart r:id="rId1"/>
  </tablePart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98C24-6D90-4CA5-8012-FA7417F8DBE7}">
  <sheetPr codeName="Sheet90"/>
  <dimension ref="A1:C72"/>
  <sheetViews>
    <sheetView showGridLines="0" workbookViewId="0">
      <selection activeCell="A6" sqref="A6"/>
    </sheetView>
  </sheetViews>
  <sheetFormatPr defaultRowHeight="12.6"/>
  <cols>
    <col min="1" max="1" width="31.5703125" customWidth="1"/>
    <col min="2" max="3" width="22.5703125" customWidth="1"/>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Added pension - x-703</v>
      </c>
    </row>
    <row r="6" spans="1:3">
      <c r="A6" s="61" t="s">
        <v>552</v>
      </c>
      <c r="B6" s="62" t="s">
        <v>553</v>
      </c>
      <c r="C6" s="62"/>
    </row>
    <row r="7" spans="1:3">
      <c r="A7" s="61" t="s">
        <v>554</v>
      </c>
      <c r="B7" s="62" t="s">
        <v>162</v>
      </c>
      <c r="C7" s="62"/>
    </row>
    <row r="8" spans="1:3">
      <c r="A8" s="61" t="s">
        <v>149</v>
      </c>
      <c r="B8" s="62" t="s">
        <v>163</v>
      </c>
      <c r="C8" s="62"/>
    </row>
    <row r="9" spans="1:3">
      <c r="A9" s="61" t="s">
        <v>150</v>
      </c>
      <c r="B9" s="62" t="s">
        <v>427</v>
      </c>
      <c r="C9" s="62"/>
    </row>
    <row r="10" spans="1:3" ht="37.5">
      <c r="A10" s="61" t="s">
        <v>6</v>
      </c>
      <c r="B10" s="62" t="s">
        <v>432</v>
      </c>
      <c r="C10" s="62"/>
    </row>
    <row r="11" spans="1:3">
      <c r="A11" s="61" t="s">
        <v>151</v>
      </c>
      <c r="B11" s="62" t="s">
        <v>241</v>
      </c>
      <c r="C11" s="62"/>
    </row>
    <row r="12" spans="1:3">
      <c r="A12" s="61" t="s">
        <v>152</v>
      </c>
      <c r="B12" s="62" t="s">
        <v>429</v>
      </c>
      <c r="C12" s="62"/>
    </row>
    <row r="13" spans="1:3">
      <c r="A13" s="61" t="s">
        <v>555</v>
      </c>
      <c r="B13" s="62">
        <v>0</v>
      </c>
      <c r="C13" s="62"/>
    </row>
    <row r="14" spans="1:3">
      <c r="A14" s="61" t="s">
        <v>154</v>
      </c>
      <c r="B14" s="62">
        <v>703</v>
      </c>
      <c r="C14" s="62"/>
    </row>
    <row r="15" spans="1:3">
      <c r="A15" s="61" t="s">
        <v>556</v>
      </c>
      <c r="B15" s="62" t="s">
        <v>433</v>
      </c>
      <c r="C15" s="62"/>
    </row>
    <row r="16" spans="1:3">
      <c r="A16" s="61" t="s">
        <v>156</v>
      </c>
      <c r="B16" s="62" t="s">
        <v>434</v>
      </c>
      <c r="C16" s="62"/>
    </row>
    <row r="17" spans="1:3">
      <c r="A17" s="63" t="s">
        <v>557</v>
      </c>
      <c r="B17" s="62"/>
      <c r="C17" s="62"/>
    </row>
    <row r="18" spans="1:3">
      <c r="A18" s="61" t="s">
        <v>158</v>
      </c>
      <c r="B18" s="64">
        <v>45216</v>
      </c>
      <c r="C18" s="64"/>
    </row>
    <row r="19" spans="1:3">
      <c r="A19" s="61" t="s">
        <v>159</v>
      </c>
      <c r="B19" s="64">
        <v>45383</v>
      </c>
      <c r="C19" s="64"/>
    </row>
    <row r="20" spans="1:3">
      <c r="A20" s="61" t="s">
        <v>160</v>
      </c>
      <c r="B20" s="62" t="s">
        <v>170</v>
      </c>
      <c r="C20" s="62"/>
    </row>
    <row r="21" spans="1:3">
      <c r="A21" s="61" t="s">
        <v>558</v>
      </c>
      <c r="B21" s="62" t="s">
        <v>83</v>
      </c>
      <c r="C21" s="62"/>
    </row>
    <row r="23" spans="1:3">
      <c r="A23" s="23" t="str">
        <f>HYPERLINK("#'Factor List'!A1", "Back to Factor List")</f>
        <v>Back to Factor List</v>
      </c>
      <c r="B23" s="23" t="str">
        <f>HYPERLINK("#'Assumptions'!A1", "Assumptions")</f>
        <v>Assumptions</v>
      </c>
    </row>
    <row r="26" spans="1:3" ht="26.1">
      <c r="A26" s="46" t="s">
        <v>559</v>
      </c>
      <c r="B26" s="46" t="s">
        <v>581</v>
      </c>
      <c r="C26" s="46" t="s">
        <v>582</v>
      </c>
    </row>
    <row r="27" spans="1:3">
      <c r="A27" s="42">
        <v>20</v>
      </c>
      <c r="B27" s="49">
        <v>2400</v>
      </c>
      <c r="C27" s="49">
        <v>2620</v>
      </c>
    </row>
    <row r="28" spans="1:3">
      <c r="A28" s="42">
        <v>21</v>
      </c>
      <c r="B28" s="49">
        <v>2440</v>
      </c>
      <c r="C28" s="49">
        <v>2660</v>
      </c>
    </row>
    <row r="29" spans="1:3">
      <c r="A29" s="42">
        <v>22</v>
      </c>
      <c r="B29" s="49">
        <v>2480</v>
      </c>
      <c r="C29" s="49">
        <v>2690</v>
      </c>
    </row>
    <row r="30" spans="1:3">
      <c r="A30" s="42">
        <v>23</v>
      </c>
      <c r="B30" s="49">
        <v>2510</v>
      </c>
      <c r="C30" s="49">
        <v>2730</v>
      </c>
    </row>
    <row r="31" spans="1:3">
      <c r="A31" s="42">
        <v>24</v>
      </c>
      <c r="B31" s="49">
        <v>2550</v>
      </c>
      <c r="C31" s="49">
        <v>2770</v>
      </c>
    </row>
    <row r="32" spans="1:3">
      <c r="A32" s="42">
        <v>25</v>
      </c>
      <c r="B32" s="49">
        <v>2590</v>
      </c>
      <c r="C32" s="49">
        <v>2820</v>
      </c>
    </row>
    <row r="33" spans="1:3">
      <c r="A33" s="42">
        <v>26</v>
      </c>
      <c r="B33" s="49">
        <v>2620</v>
      </c>
      <c r="C33" s="49">
        <v>2860</v>
      </c>
    </row>
    <row r="34" spans="1:3">
      <c r="A34" s="42">
        <v>27</v>
      </c>
      <c r="B34" s="49">
        <v>2660</v>
      </c>
      <c r="C34" s="49">
        <v>2900</v>
      </c>
    </row>
    <row r="35" spans="1:3">
      <c r="A35" s="42">
        <v>28</v>
      </c>
      <c r="B35" s="49">
        <v>2700</v>
      </c>
      <c r="C35" s="49">
        <v>2940</v>
      </c>
    </row>
    <row r="36" spans="1:3">
      <c r="A36" s="42">
        <v>29</v>
      </c>
      <c r="B36" s="49">
        <v>2740</v>
      </c>
      <c r="C36" s="49">
        <v>2980</v>
      </c>
    </row>
    <row r="37" spans="1:3">
      <c r="A37" s="42">
        <v>30</v>
      </c>
      <c r="B37" s="49">
        <v>2780</v>
      </c>
      <c r="C37" s="49">
        <v>3030</v>
      </c>
    </row>
    <row r="38" spans="1:3">
      <c r="A38" s="42">
        <v>31</v>
      </c>
      <c r="B38" s="49">
        <v>2820</v>
      </c>
      <c r="C38" s="49">
        <v>3070</v>
      </c>
    </row>
    <row r="39" spans="1:3">
      <c r="A39" s="42">
        <v>32</v>
      </c>
      <c r="B39" s="49">
        <v>2860</v>
      </c>
      <c r="C39" s="49">
        <v>3120</v>
      </c>
    </row>
    <row r="40" spans="1:3">
      <c r="A40" s="42">
        <v>33</v>
      </c>
      <c r="B40" s="49">
        <v>2900</v>
      </c>
      <c r="C40" s="49">
        <v>3160</v>
      </c>
    </row>
    <row r="41" spans="1:3">
      <c r="A41" s="42">
        <v>34</v>
      </c>
      <c r="B41" s="49">
        <v>2940</v>
      </c>
      <c r="C41" s="49">
        <v>3210</v>
      </c>
    </row>
    <row r="42" spans="1:3">
      <c r="A42" s="42">
        <v>35</v>
      </c>
      <c r="B42" s="49">
        <v>2990</v>
      </c>
      <c r="C42" s="49">
        <v>3250</v>
      </c>
    </row>
    <row r="43" spans="1:3">
      <c r="A43" s="42">
        <v>36</v>
      </c>
      <c r="B43" s="49">
        <v>3030</v>
      </c>
      <c r="C43" s="49">
        <v>3300</v>
      </c>
    </row>
    <row r="44" spans="1:3">
      <c r="A44" s="42">
        <v>37</v>
      </c>
      <c r="B44" s="49">
        <v>3070</v>
      </c>
      <c r="C44" s="49">
        <v>3350</v>
      </c>
    </row>
    <row r="45" spans="1:3">
      <c r="A45" s="42">
        <v>38</v>
      </c>
      <c r="B45" s="49">
        <v>3120</v>
      </c>
      <c r="C45" s="49">
        <v>3390</v>
      </c>
    </row>
    <row r="46" spans="1:3">
      <c r="A46" s="42">
        <v>39</v>
      </c>
      <c r="B46" s="49">
        <v>3160</v>
      </c>
      <c r="C46" s="49">
        <v>3440</v>
      </c>
    </row>
    <row r="47" spans="1:3">
      <c r="A47" s="42">
        <v>40</v>
      </c>
      <c r="B47" s="49">
        <v>3210</v>
      </c>
      <c r="C47" s="49">
        <v>3490</v>
      </c>
    </row>
    <row r="48" spans="1:3">
      <c r="A48" s="42">
        <v>41</v>
      </c>
      <c r="B48" s="49">
        <v>3250</v>
      </c>
      <c r="C48" s="49">
        <v>3540</v>
      </c>
    </row>
    <row r="49" spans="1:3">
      <c r="A49" s="42">
        <v>42</v>
      </c>
      <c r="B49" s="49">
        <v>3300</v>
      </c>
      <c r="C49" s="49">
        <v>3590</v>
      </c>
    </row>
    <row r="50" spans="1:3">
      <c r="A50" s="42">
        <v>43</v>
      </c>
      <c r="B50" s="49">
        <v>3350</v>
      </c>
      <c r="C50" s="49">
        <v>3640</v>
      </c>
    </row>
    <row r="51" spans="1:3">
      <c r="A51" s="42">
        <v>44</v>
      </c>
      <c r="B51" s="49">
        <v>3400</v>
      </c>
      <c r="C51" s="49">
        <v>3690</v>
      </c>
    </row>
    <row r="52" spans="1:3">
      <c r="A52" s="42">
        <v>45</v>
      </c>
      <c r="B52" s="49">
        <v>3440</v>
      </c>
      <c r="C52" s="49">
        <v>3740</v>
      </c>
    </row>
    <row r="53" spans="1:3">
      <c r="A53" s="42">
        <v>46</v>
      </c>
      <c r="B53" s="49">
        <v>3490</v>
      </c>
      <c r="C53" s="49">
        <v>3790</v>
      </c>
    </row>
    <row r="54" spans="1:3">
      <c r="A54" s="42">
        <v>47</v>
      </c>
      <c r="B54" s="49">
        <v>3540</v>
      </c>
      <c r="C54" s="49">
        <v>3840</v>
      </c>
    </row>
    <row r="55" spans="1:3">
      <c r="A55" s="42">
        <v>48</v>
      </c>
      <c r="B55" s="49">
        <v>3590</v>
      </c>
      <c r="C55" s="49">
        <v>3900</v>
      </c>
    </row>
    <row r="56" spans="1:3">
      <c r="A56" s="42">
        <v>49</v>
      </c>
      <c r="B56" s="49">
        <v>3640</v>
      </c>
      <c r="C56" s="49">
        <v>3950</v>
      </c>
    </row>
    <row r="57" spans="1:3">
      <c r="A57" s="42">
        <v>50</v>
      </c>
      <c r="B57" s="49">
        <v>3690</v>
      </c>
      <c r="C57" s="49">
        <v>4000</v>
      </c>
    </row>
    <row r="58" spans="1:3">
      <c r="A58" s="42">
        <v>51</v>
      </c>
      <c r="B58" s="49">
        <v>3740</v>
      </c>
      <c r="C58" s="49">
        <v>4050</v>
      </c>
    </row>
    <row r="59" spans="1:3">
      <c r="A59" s="42">
        <v>52</v>
      </c>
      <c r="B59" s="49">
        <v>3790</v>
      </c>
      <c r="C59" s="49">
        <v>4110</v>
      </c>
    </row>
    <row r="60" spans="1:3">
      <c r="A60" s="42">
        <v>53</v>
      </c>
      <c r="B60" s="49">
        <v>3840</v>
      </c>
      <c r="C60" s="49">
        <v>4160</v>
      </c>
    </row>
    <row r="61" spans="1:3">
      <c r="A61" s="42">
        <v>54</v>
      </c>
      <c r="B61" s="49">
        <v>3890</v>
      </c>
      <c r="C61" s="49">
        <v>4210</v>
      </c>
    </row>
    <row r="62" spans="1:3">
      <c r="A62" s="42">
        <v>55</v>
      </c>
      <c r="B62" s="49">
        <v>3950</v>
      </c>
      <c r="C62" s="49">
        <v>4270</v>
      </c>
    </row>
    <row r="63" spans="1:3">
      <c r="A63" s="42">
        <v>56</v>
      </c>
      <c r="B63" s="49">
        <v>4000</v>
      </c>
      <c r="C63" s="49">
        <v>4330</v>
      </c>
    </row>
    <row r="64" spans="1:3">
      <c r="A64" s="42">
        <v>57</v>
      </c>
      <c r="B64" s="49">
        <v>4060</v>
      </c>
      <c r="C64" s="49">
        <v>4380</v>
      </c>
    </row>
    <row r="65" spans="1:3">
      <c r="A65" s="42">
        <v>58</v>
      </c>
      <c r="B65" s="49">
        <v>4110</v>
      </c>
      <c r="C65" s="49">
        <v>4440</v>
      </c>
    </row>
    <row r="66" spans="1:3">
      <c r="A66" s="42">
        <v>59</v>
      </c>
      <c r="B66" s="49">
        <v>4170</v>
      </c>
      <c r="C66" s="49">
        <v>4500</v>
      </c>
    </row>
    <row r="67" spans="1:3">
      <c r="A67" s="42">
        <v>60</v>
      </c>
      <c r="B67" s="49">
        <v>4230</v>
      </c>
      <c r="C67" s="49">
        <v>4560</v>
      </c>
    </row>
    <row r="68" spans="1:3">
      <c r="A68" s="42">
        <v>61</v>
      </c>
      <c r="B68" s="49">
        <v>4300</v>
      </c>
      <c r="C68" s="49">
        <v>4630</v>
      </c>
    </row>
    <row r="69" spans="1:3">
      <c r="A69" s="42">
        <v>62</v>
      </c>
      <c r="B69" s="49">
        <v>4360</v>
      </c>
      <c r="C69" s="49">
        <v>4700</v>
      </c>
    </row>
    <row r="70" spans="1:3">
      <c r="A70" s="42">
        <v>63</v>
      </c>
      <c r="B70" s="49">
        <v>4430</v>
      </c>
      <c r="C70" s="49">
        <v>4770</v>
      </c>
    </row>
    <row r="71" spans="1:3">
      <c r="A71" s="42">
        <v>64</v>
      </c>
      <c r="B71" s="49">
        <v>4500</v>
      </c>
      <c r="C71" s="49">
        <v>4840</v>
      </c>
    </row>
    <row r="72" spans="1:3">
      <c r="A72" s="42">
        <v>65</v>
      </c>
      <c r="B72" s="49">
        <v>4580</v>
      </c>
      <c r="C72" s="49">
        <v>4910</v>
      </c>
    </row>
  </sheetData>
  <sheetProtection algorithmName="SHA-512" hashValue="t65cliaQHOdzjf0dLLOb8sGKCS1THggKf6G2VmZ4d7dUXeJf4VEJ2hhzEPlNNhrvSByyvbr3nyOo/e6yXDKWdQ==" saltValue="qdg89215H31GCIBxV+y6Hg==" spinCount="100000" sheet="1" objects="1" scenarios="1"/>
  <conditionalFormatting sqref="A6:A21">
    <cfRule type="expression" dxfId="403" priority="5" stopIfTrue="1">
      <formula>MOD(ROW(),2)=0</formula>
    </cfRule>
    <cfRule type="expression" dxfId="402" priority="6" stopIfTrue="1">
      <formula>MOD(ROW(),2)&lt;&gt;0</formula>
    </cfRule>
  </conditionalFormatting>
  <conditionalFormatting sqref="B6:C21">
    <cfRule type="expression" dxfId="401" priority="7" stopIfTrue="1">
      <formula>MOD(ROW(),2)=0</formula>
    </cfRule>
    <cfRule type="expression" dxfId="400" priority="8" stopIfTrue="1">
      <formula>MOD(ROW(),2)&lt;&gt;0</formula>
    </cfRule>
  </conditionalFormatting>
  <conditionalFormatting sqref="A26:A72">
    <cfRule type="expression" dxfId="399" priority="1" stopIfTrue="1">
      <formula>MOD(ROW(),2)=0</formula>
    </cfRule>
    <cfRule type="expression" dxfId="398" priority="2" stopIfTrue="1">
      <formula>MOD(ROW(),2)&lt;&gt;0</formula>
    </cfRule>
  </conditionalFormatting>
  <conditionalFormatting sqref="B26:C72">
    <cfRule type="expression" dxfId="397" priority="3" stopIfTrue="1">
      <formula>MOD(ROW(),2)=0</formula>
    </cfRule>
    <cfRule type="expression" dxfId="396" priority="4" stopIfTrue="1">
      <formula>MOD(ROW(),2)&lt;&gt;0</formula>
    </cfRule>
  </conditionalFormatting>
  <pageMargins left="0.7" right="0.7" top="0.75" bottom="0.75" header="0.3" footer="0.3"/>
  <tableParts count="1">
    <tablePart r:id="rId1"/>
  </tableParts>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B7285-754E-44EA-9256-7F90490C02FD}">
  <sheetPr codeName="Sheet91"/>
  <dimension ref="A1:C73"/>
  <sheetViews>
    <sheetView showGridLines="0" workbookViewId="0">
      <selection activeCell="A6" sqref="A6"/>
    </sheetView>
  </sheetViews>
  <sheetFormatPr defaultRowHeight="12.6"/>
  <cols>
    <col min="1" max="1" width="31.5703125" customWidth="1"/>
    <col min="2" max="3" width="22.5703125" customWidth="1"/>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Added pension - x-704</v>
      </c>
    </row>
    <row r="6" spans="1:3">
      <c r="A6" s="61" t="s">
        <v>552</v>
      </c>
      <c r="B6" s="62" t="s">
        <v>553</v>
      </c>
      <c r="C6" s="62"/>
    </row>
    <row r="7" spans="1:3">
      <c r="A7" s="61" t="s">
        <v>554</v>
      </c>
      <c r="B7" s="62" t="s">
        <v>162</v>
      </c>
      <c r="C7" s="62"/>
    </row>
    <row r="8" spans="1:3">
      <c r="A8" s="61" t="s">
        <v>149</v>
      </c>
      <c r="B8" s="62" t="s">
        <v>163</v>
      </c>
      <c r="C8" s="62"/>
    </row>
    <row r="9" spans="1:3">
      <c r="A9" s="61" t="s">
        <v>150</v>
      </c>
      <c r="B9" s="62" t="s">
        <v>427</v>
      </c>
      <c r="C9" s="62"/>
    </row>
    <row r="10" spans="1:3" ht="37.5">
      <c r="A10" s="61" t="s">
        <v>6</v>
      </c>
      <c r="B10" s="62" t="s">
        <v>435</v>
      </c>
      <c r="C10" s="62"/>
    </row>
    <row r="11" spans="1:3">
      <c r="A11" s="61" t="s">
        <v>151</v>
      </c>
      <c r="B11" s="62" t="s">
        <v>241</v>
      </c>
      <c r="C11" s="62"/>
    </row>
    <row r="12" spans="1:3">
      <c r="A12" s="61" t="s">
        <v>152</v>
      </c>
      <c r="B12" s="62" t="s">
        <v>429</v>
      </c>
      <c r="C12" s="62"/>
    </row>
    <row r="13" spans="1:3">
      <c r="A13" s="61" t="s">
        <v>555</v>
      </c>
      <c r="B13" s="62">
        <v>0</v>
      </c>
      <c r="C13" s="62"/>
    </row>
    <row r="14" spans="1:3">
      <c r="A14" s="61" t="s">
        <v>154</v>
      </c>
      <c r="B14" s="62">
        <v>704</v>
      </c>
      <c r="C14" s="62"/>
    </row>
    <row r="15" spans="1:3">
      <c r="A15" s="61" t="s">
        <v>556</v>
      </c>
      <c r="B15" s="62" t="s">
        <v>436</v>
      </c>
      <c r="C15" s="62"/>
    </row>
    <row r="16" spans="1:3">
      <c r="A16" s="61" t="s">
        <v>156</v>
      </c>
      <c r="B16" s="62" t="s">
        <v>437</v>
      </c>
      <c r="C16" s="62"/>
    </row>
    <row r="17" spans="1:3">
      <c r="A17" s="63" t="s">
        <v>557</v>
      </c>
      <c r="B17" s="62"/>
      <c r="C17" s="62"/>
    </row>
    <row r="18" spans="1:3">
      <c r="A18" s="61" t="s">
        <v>158</v>
      </c>
      <c r="B18" s="64">
        <v>45216</v>
      </c>
      <c r="C18" s="64"/>
    </row>
    <row r="19" spans="1:3">
      <c r="A19" s="61" t="s">
        <v>159</v>
      </c>
      <c r="B19" s="64">
        <v>45383</v>
      </c>
      <c r="C19" s="64"/>
    </row>
    <row r="20" spans="1:3">
      <c r="A20" s="61" t="s">
        <v>160</v>
      </c>
      <c r="B20" s="62" t="s">
        <v>170</v>
      </c>
      <c r="C20" s="62"/>
    </row>
    <row r="21" spans="1:3">
      <c r="A21" s="61" t="s">
        <v>558</v>
      </c>
      <c r="B21" s="62" t="s">
        <v>83</v>
      </c>
      <c r="C21" s="62"/>
    </row>
    <row r="23" spans="1:3">
      <c r="A23" s="23" t="str">
        <f>HYPERLINK("#'Factor List'!A1", "Back to Factor List")</f>
        <v>Back to Factor List</v>
      </c>
      <c r="B23" s="23" t="str">
        <f>HYPERLINK("#'Assumptions'!A1", "Assumptions")</f>
        <v>Assumptions</v>
      </c>
    </row>
    <row r="26" spans="1:3" ht="26.1">
      <c r="A26" s="46" t="s">
        <v>559</v>
      </c>
      <c r="B26" s="46" t="s">
        <v>581</v>
      </c>
      <c r="C26" s="46" t="s">
        <v>582</v>
      </c>
    </row>
    <row r="27" spans="1:3">
      <c r="A27" s="42">
        <v>20</v>
      </c>
      <c r="B27" s="49">
        <v>2300</v>
      </c>
      <c r="C27" s="49">
        <v>2520</v>
      </c>
    </row>
    <row r="28" spans="1:3">
      <c r="A28" s="42">
        <v>21</v>
      </c>
      <c r="B28" s="49">
        <v>2340</v>
      </c>
      <c r="C28" s="49">
        <v>2550</v>
      </c>
    </row>
    <row r="29" spans="1:3">
      <c r="A29" s="42">
        <v>22</v>
      </c>
      <c r="B29" s="49">
        <v>2370</v>
      </c>
      <c r="C29" s="49">
        <v>2590</v>
      </c>
    </row>
    <row r="30" spans="1:3">
      <c r="A30" s="42">
        <v>23</v>
      </c>
      <c r="B30" s="49">
        <v>2410</v>
      </c>
      <c r="C30" s="49">
        <v>2630</v>
      </c>
    </row>
    <row r="31" spans="1:3">
      <c r="A31" s="42">
        <v>24</v>
      </c>
      <c r="B31" s="49">
        <v>2440</v>
      </c>
      <c r="C31" s="49">
        <v>2670</v>
      </c>
    </row>
    <row r="32" spans="1:3">
      <c r="A32" s="42">
        <v>25</v>
      </c>
      <c r="B32" s="49">
        <v>2480</v>
      </c>
      <c r="C32" s="49">
        <v>2710</v>
      </c>
    </row>
    <row r="33" spans="1:3">
      <c r="A33" s="42">
        <v>26</v>
      </c>
      <c r="B33" s="49">
        <v>2510</v>
      </c>
      <c r="C33" s="49">
        <v>2750</v>
      </c>
    </row>
    <row r="34" spans="1:3">
      <c r="A34" s="42">
        <v>27</v>
      </c>
      <c r="B34" s="49">
        <v>2550</v>
      </c>
      <c r="C34" s="49">
        <v>2790</v>
      </c>
    </row>
    <row r="35" spans="1:3">
      <c r="A35" s="42">
        <v>28</v>
      </c>
      <c r="B35" s="49">
        <v>2590</v>
      </c>
      <c r="C35" s="49">
        <v>2830</v>
      </c>
    </row>
    <row r="36" spans="1:3">
      <c r="A36" s="42">
        <v>29</v>
      </c>
      <c r="B36" s="49">
        <v>2620</v>
      </c>
      <c r="C36" s="49">
        <v>2870</v>
      </c>
    </row>
    <row r="37" spans="1:3">
      <c r="A37" s="42">
        <v>30</v>
      </c>
      <c r="B37" s="49">
        <v>2660</v>
      </c>
      <c r="C37" s="49">
        <v>2910</v>
      </c>
    </row>
    <row r="38" spans="1:3">
      <c r="A38" s="42">
        <v>31</v>
      </c>
      <c r="B38" s="49">
        <v>2700</v>
      </c>
      <c r="C38" s="49">
        <v>2950</v>
      </c>
    </row>
    <row r="39" spans="1:3">
      <c r="A39" s="42">
        <v>32</v>
      </c>
      <c r="B39" s="49">
        <v>2740</v>
      </c>
      <c r="C39" s="49">
        <v>2990</v>
      </c>
    </row>
    <row r="40" spans="1:3">
      <c r="A40" s="42">
        <v>33</v>
      </c>
      <c r="B40" s="49">
        <v>2780</v>
      </c>
      <c r="C40" s="49">
        <v>3040</v>
      </c>
    </row>
    <row r="41" spans="1:3">
      <c r="A41" s="42">
        <v>34</v>
      </c>
      <c r="B41" s="49">
        <v>2820</v>
      </c>
      <c r="C41" s="49">
        <v>3080</v>
      </c>
    </row>
    <row r="42" spans="1:3">
      <c r="A42" s="42">
        <v>35</v>
      </c>
      <c r="B42" s="49">
        <v>2860</v>
      </c>
      <c r="C42" s="49">
        <v>3120</v>
      </c>
    </row>
    <row r="43" spans="1:3">
      <c r="A43" s="42">
        <v>36</v>
      </c>
      <c r="B43" s="49">
        <v>2900</v>
      </c>
      <c r="C43" s="49">
        <v>3170</v>
      </c>
    </row>
    <row r="44" spans="1:3">
      <c r="A44" s="42">
        <v>37</v>
      </c>
      <c r="B44" s="49">
        <v>2940</v>
      </c>
      <c r="C44" s="49">
        <v>3210</v>
      </c>
    </row>
    <row r="45" spans="1:3">
      <c r="A45" s="42">
        <v>38</v>
      </c>
      <c r="B45" s="49">
        <v>2980</v>
      </c>
      <c r="C45" s="49">
        <v>3260</v>
      </c>
    </row>
    <row r="46" spans="1:3">
      <c r="A46" s="42">
        <v>39</v>
      </c>
      <c r="B46" s="49">
        <v>3020</v>
      </c>
      <c r="C46" s="49">
        <v>3300</v>
      </c>
    </row>
    <row r="47" spans="1:3">
      <c r="A47" s="42">
        <v>40</v>
      </c>
      <c r="B47" s="49">
        <v>3070</v>
      </c>
      <c r="C47" s="49">
        <v>3350</v>
      </c>
    </row>
    <row r="48" spans="1:3">
      <c r="A48" s="42">
        <v>41</v>
      </c>
      <c r="B48" s="49">
        <v>3110</v>
      </c>
      <c r="C48" s="49">
        <v>3400</v>
      </c>
    </row>
    <row r="49" spans="1:3">
      <c r="A49" s="42">
        <v>42</v>
      </c>
      <c r="B49" s="49">
        <v>3160</v>
      </c>
      <c r="C49" s="49">
        <v>3440</v>
      </c>
    </row>
    <row r="50" spans="1:3">
      <c r="A50" s="42">
        <v>43</v>
      </c>
      <c r="B50" s="49">
        <v>3200</v>
      </c>
      <c r="C50" s="49">
        <v>3490</v>
      </c>
    </row>
    <row r="51" spans="1:3">
      <c r="A51" s="42">
        <v>44</v>
      </c>
      <c r="B51" s="49">
        <v>3250</v>
      </c>
      <c r="C51" s="49">
        <v>3540</v>
      </c>
    </row>
    <row r="52" spans="1:3">
      <c r="A52" s="42">
        <v>45</v>
      </c>
      <c r="B52" s="49">
        <v>3290</v>
      </c>
      <c r="C52" s="49">
        <v>3590</v>
      </c>
    </row>
    <row r="53" spans="1:3">
      <c r="A53" s="42">
        <v>46</v>
      </c>
      <c r="B53" s="49">
        <v>3340</v>
      </c>
      <c r="C53" s="49">
        <v>3640</v>
      </c>
    </row>
    <row r="54" spans="1:3">
      <c r="A54" s="42">
        <v>47</v>
      </c>
      <c r="B54" s="49">
        <v>3380</v>
      </c>
      <c r="C54" s="49">
        <v>3690</v>
      </c>
    </row>
    <row r="55" spans="1:3">
      <c r="A55" s="42">
        <v>48</v>
      </c>
      <c r="B55" s="49">
        <v>3430</v>
      </c>
      <c r="C55" s="49">
        <v>3740</v>
      </c>
    </row>
    <row r="56" spans="1:3">
      <c r="A56" s="42">
        <v>49</v>
      </c>
      <c r="B56" s="49">
        <v>3480</v>
      </c>
      <c r="C56" s="49">
        <v>3790</v>
      </c>
    </row>
    <row r="57" spans="1:3">
      <c r="A57" s="42">
        <v>50</v>
      </c>
      <c r="B57" s="49">
        <v>3520</v>
      </c>
      <c r="C57" s="49">
        <v>3830</v>
      </c>
    </row>
    <row r="58" spans="1:3">
      <c r="A58" s="42">
        <v>51</v>
      </c>
      <c r="B58" s="49">
        <v>3570</v>
      </c>
      <c r="C58" s="49">
        <v>3880</v>
      </c>
    </row>
    <row r="59" spans="1:3">
      <c r="A59" s="42">
        <v>52</v>
      </c>
      <c r="B59" s="49">
        <v>3620</v>
      </c>
      <c r="C59" s="49">
        <v>3930</v>
      </c>
    </row>
    <row r="60" spans="1:3">
      <c r="A60" s="42">
        <v>53</v>
      </c>
      <c r="B60" s="49">
        <v>3660</v>
      </c>
      <c r="C60" s="49">
        <v>3980</v>
      </c>
    </row>
    <row r="61" spans="1:3">
      <c r="A61" s="42">
        <v>54</v>
      </c>
      <c r="B61" s="49">
        <v>3710</v>
      </c>
      <c r="C61" s="49">
        <v>4030</v>
      </c>
    </row>
    <row r="62" spans="1:3">
      <c r="A62" s="42">
        <v>55</v>
      </c>
      <c r="B62" s="49">
        <v>3760</v>
      </c>
      <c r="C62" s="49">
        <v>4090</v>
      </c>
    </row>
    <row r="63" spans="1:3">
      <c r="A63" s="42">
        <v>56</v>
      </c>
      <c r="B63" s="49">
        <v>3810</v>
      </c>
      <c r="C63" s="49">
        <v>4140</v>
      </c>
    </row>
    <row r="64" spans="1:3">
      <c r="A64" s="42">
        <v>57</v>
      </c>
      <c r="B64" s="49">
        <v>3860</v>
      </c>
      <c r="C64" s="49">
        <v>4190</v>
      </c>
    </row>
    <row r="65" spans="1:3">
      <c r="A65" s="42">
        <v>58</v>
      </c>
      <c r="B65" s="49">
        <v>3920</v>
      </c>
      <c r="C65" s="49">
        <v>4250</v>
      </c>
    </row>
    <row r="66" spans="1:3">
      <c r="A66" s="42">
        <v>59</v>
      </c>
      <c r="B66" s="49">
        <v>3970</v>
      </c>
      <c r="C66" s="49">
        <v>4300</v>
      </c>
    </row>
    <row r="67" spans="1:3">
      <c r="A67" s="42">
        <v>60</v>
      </c>
      <c r="B67" s="49">
        <v>4030</v>
      </c>
      <c r="C67" s="49">
        <v>4360</v>
      </c>
    </row>
    <row r="68" spans="1:3">
      <c r="A68" s="42">
        <v>61</v>
      </c>
      <c r="B68" s="49">
        <v>4090</v>
      </c>
      <c r="C68" s="49">
        <v>4420</v>
      </c>
    </row>
    <row r="69" spans="1:3">
      <c r="A69" s="42">
        <v>62</v>
      </c>
      <c r="B69" s="49">
        <v>4150</v>
      </c>
      <c r="C69" s="49">
        <v>4480</v>
      </c>
    </row>
    <row r="70" spans="1:3">
      <c r="A70" s="42">
        <v>63</v>
      </c>
      <c r="B70" s="49">
        <v>4210</v>
      </c>
      <c r="C70" s="49">
        <v>4540</v>
      </c>
    </row>
    <row r="71" spans="1:3">
      <c r="A71" s="42">
        <v>64</v>
      </c>
      <c r="B71" s="49">
        <v>4280</v>
      </c>
      <c r="C71" s="49">
        <v>4610</v>
      </c>
    </row>
    <row r="72" spans="1:3">
      <c r="A72" s="42">
        <v>65</v>
      </c>
      <c r="B72" s="49">
        <v>4350</v>
      </c>
      <c r="C72" s="49">
        <v>4680</v>
      </c>
    </row>
    <row r="73" spans="1:3">
      <c r="A73" s="42">
        <v>66</v>
      </c>
      <c r="B73" s="49">
        <v>4420</v>
      </c>
      <c r="C73" s="49">
        <v>4760</v>
      </c>
    </row>
  </sheetData>
  <sheetProtection algorithmName="SHA-512" hashValue="DJ68uCFDe2X8SkFYnIHJjHOjWjezJMDfygEOb3Rd6QngMFpANkAKTU5Jj/1la74CHziW9fDVmzo/8lvwIkQ82A==" saltValue="mJMJbTve5P3JKsuEY7iZjg==" spinCount="100000" sheet="1" objects="1" scenarios="1"/>
  <conditionalFormatting sqref="A6:A21">
    <cfRule type="expression" dxfId="391" priority="5" stopIfTrue="1">
      <formula>MOD(ROW(),2)=0</formula>
    </cfRule>
    <cfRule type="expression" dxfId="390" priority="6" stopIfTrue="1">
      <formula>MOD(ROW(),2)&lt;&gt;0</formula>
    </cfRule>
  </conditionalFormatting>
  <conditionalFormatting sqref="B6:C21">
    <cfRule type="expression" dxfId="389" priority="7" stopIfTrue="1">
      <formula>MOD(ROW(),2)=0</formula>
    </cfRule>
    <cfRule type="expression" dxfId="388" priority="8" stopIfTrue="1">
      <formula>MOD(ROW(),2)&lt;&gt;0</formula>
    </cfRule>
  </conditionalFormatting>
  <conditionalFormatting sqref="A26:A73">
    <cfRule type="expression" dxfId="387" priority="1" stopIfTrue="1">
      <formula>MOD(ROW(),2)=0</formula>
    </cfRule>
    <cfRule type="expression" dxfId="386" priority="2" stopIfTrue="1">
      <formula>MOD(ROW(),2)&lt;&gt;0</formula>
    </cfRule>
  </conditionalFormatting>
  <conditionalFormatting sqref="B26:C73">
    <cfRule type="expression" dxfId="385" priority="3" stopIfTrue="1">
      <formula>MOD(ROW(),2)=0</formula>
    </cfRule>
    <cfRule type="expression" dxfId="384" priority="4" stopIfTrue="1">
      <formula>MOD(ROW(),2)&lt;&gt;0</formula>
    </cfRule>
  </conditionalFormatting>
  <pageMargins left="0.7" right="0.7" top="0.75" bottom="0.75" header="0.3" footer="0.3"/>
  <tableParts count="1">
    <tablePart r:id="rId1"/>
  </tableParts>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6D126-2BAE-48CD-A3D1-B1BC7940B12B}">
  <sheetPr codeName="Sheet92"/>
  <dimension ref="A1:C74"/>
  <sheetViews>
    <sheetView showGridLines="0" workbookViewId="0">
      <selection activeCell="A6" sqref="A6"/>
    </sheetView>
  </sheetViews>
  <sheetFormatPr defaultRowHeight="12.6"/>
  <cols>
    <col min="1" max="1" width="31.5703125" customWidth="1"/>
    <col min="2" max="3" width="22.5703125" customWidth="1"/>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Added pension - x-705</v>
      </c>
    </row>
    <row r="6" spans="1:3">
      <c r="A6" s="61" t="s">
        <v>552</v>
      </c>
      <c r="B6" s="62" t="s">
        <v>553</v>
      </c>
      <c r="C6" s="62"/>
    </row>
    <row r="7" spans="1:3">
      <c r="A7" s="61" t="s">
        <v>554</v>
      </c>
      <c r="B7" s="62" t="s">
        <v>162</v>
      </c>
      <c r="C7" s="62"/>
    </row>
    <row r="8" spans="1:3">
      <c r="A8" s="61" t="s">
        <v>149</v>
      </c>
      <c r="B8" s="62" t="s">
        <v>163</v>
      </c>
      <c r="C8" s="62"/>
    </row>
    <row r="9" spans="1:3">
      <c r="A9" s="61" t="s">
        <v>150</v>
      </c>
      <c r="B9" s="62" t="s">
        <v>427</v>
      </c>
      <c r="C9" s="62"/>
    </row>
    <row r="10" spans="1:3" ht="37.5">
      <c r="A10" s="61" t="s">
        <v>6</v>
      </c>
      <c r="B10" s="62" t="s">
        <v>438</v>
      </c>
      <c r="C10" s="62"/>
    </row>
    <row r="11" spans="1:3">
      <c r="A11" s="61" t="s">
        <v>151</v>
      </c>
      <c r="B11" s="62" t="s">
        <v>241</v>
      </c>
      <c r="C11" s="62"/>
    </row>
    <row r="12" spans="1:3">
      <c r="A12" s="61" t="s">
        <v>152</v>
      </c>
      <c r="B12" s="62" t="s">
        <v>429</v>
      </c>
      <c r="C12" s="62"/>
    </row>
    <row r="13" spans="1:3">
      <c r="A13" s="61" t="s">
        <v>555</v>
      </c>
      <c r="B13" s="62">
        <v>0</v>
      </c>
      <c r="C13" s="62"/>
    </row>
    <row r="14" spans="1:3">
      <c r="A14" s="61" t="s">
        <v>154</v>
      </c>
      <c r="B14" s="62">
        <v>705</v>
      </c>
      <c r="C14" s="62"/>
    </row>
    <row r="15" spans="1:3">
      <c r="A15" s="61" t="s">
        <v>556</v>
      </c>
      <c r="B15" s="62" t="s">
        <v>439</v>
      </c>
      <c r="C15" s="62"/>
    </row>
    <row r="16" spans="1:3">
      <c r="A16" s="61" t="s">
        <v>156</v>
      </c>
      <c r="B16" s="62" t="s">
        <v>440</v>
      </c>
      <c r="C16" s="62"/>
    </row>
    <row r="17" spans="1:3">
      <c r="A17" s="63" t="s">
        <v>557</v>
      </c>
      <c r="B17" s="62"/>
      <c r="C17" s="62"/>
    </row>
    <row r="18" spans="1:3">
      <c r="A18" s="61" t="s">
        <v>158</v>
      </c>
      <c r="B18" s="64">
        <v>45216</v>
      </c>
      <c r="C18" s="64"/>
    </row>
    <row r="19" spans="1:3">
      <c r="A19" s="61" t="s">
        <v>159</v>
      </c>
      <c r="B19" s="64">
        <v>45383</v>
      </c>
      <c r="C19" s="64"/>
    </row>
    <row r="20" spans="1:3">
      <c r="A20" s="61" t="s">
        <v>160</v>
      </c>
      <c r="B20" s="62" t="s">
        <v>170</v>
      </c>
      <c r="C20" s="62"/>
    </row>
    <row r="21" spans="1:3">
      <c r="A21" s="61" t="s">
        <v>558</v>
      </c>
      <c r="B21" s="62" t="s">
        <v>83</v>
      </c>
      <c r="C21" s="62"/>
    </row>
    <row r="23" spans="1:3">
      <c r="A23" s="23" t="str">
        <f>HYPERLINK("#'Factor List'!A1", "Back to Factor List")</f>
        <v>Back to Factor List</v>
      </c>
      <c r="B23" s="23" t="str">
        <f>HYPERLINK("#'Assumptions'!A1", "Assumptions")</f>
        <v>Assumptions</v>
      </c>
    </row>
    <row r="26" spans="1:3" ht="26.1">
      <c r="A26" s="46" t="s">
        <v>559</v>
      </c>
      <c r="B26" s="46" t="s">
        <v>581</v>
      </c>
      <c r="C26" s="46" t="s">
        <v>582</v>
      </c>
    </row>
    <row r="27" spans="1:3">
      <c r="A27" s="42">
        <v>20</v>
      </c>
      <c r="B27" s="49">
        <v>2210</v>
      </c>
      <c r="C27" s="49">
        <v>2420</v>
      </c>
    </row>
    <row r="28" spans="1:3">
      <c r="A28" s="42">
        <v>21</v>
      </c>
      <c r="B28" s="49">
        <v>2240</v>
      </c>
      <c r="C28" s="49">
        <v>2450</v>
      </c>
    </row>
    <row r="29" spans="1:3">
      <c r="A29" s="42">
        <v>22</v>
      </c>
      <c r="B29" s="49">
        <v>2270</v>
      </c>
      <c r="C29" s="49">
        <v>2490</v>
      </c>
    </row>
    <row r="30" spans="1:3">
      <c r="A30" s="42">
        <v>23</v>
      </c>
      <c r="B30" s="49">
        <v>2300</v>
      </c>
      <c r="C30" s="49">
        <v>2530</v>
      </c>
    </row>
    <row r="31" spans="1:3">
      <c r="A31" s="42">
        <v>24</v>
      </c>
      <c r="B31" s="49">
        <v>2340</v>
      </c>
      <c r="C31" s="49">
        <v>2560</v>
      </c>
    </row>
    <row r="32" spans="1:3">
      <c r="A32" s="42">
        <v>25</v>
      </c>
      <c r="B32" s="49">
        <v>2370</v>
      </c>
      <c r="C32" s="49">
        <v>2600</v>
      </c>
    </row>
    <row r="33" spans="1:3">
      <c r="A33" s="42">
        <v>26</v>
      </c>
      <c r="B33" s="49">
        <v>2400</v>
      </c>
      <c r="C33" s="49">
        <v>2640</v>
      </c>
    </row>
    <row r="34" spans="1:3">
      <c r="A34" s="42">
        <v>27</v>
      </c>
      <c r="B34" s="49">
        <v>2440</v>
      </c>
      <c r="C34" s="49">
        <v>2680</v>
      </c>
    </row>
    <row r="35" spans="1:3">
      <c r="A35" s="42">
        <v>28</v>
      </c>
      <c r="B35" s="49">
        <v>2470</v>
      </c>
      <c r="C35" s="49">
        <v>2720</v>
      </c>
    </row>
    <row r="36" spans="1:3">
      <c r="A36" s="42">
        <v>29</v>
      </c>
      <c r="B36" s="49">
        <v>2510</v>
      </c>
      <c r="C36" s="49">
        <v>2750</v>
      </c>
    </row>
    <row r="37" spans="1:3">
      <c r="A37" s="42">
        <v>30</v>
      </c>
      <c r="B37" s="49">
        <v>2550</v>
      </c>
      <c r="C37" s="49">
        <v>2790</v>
      </c>
    </row>
    <row r="38" spans="1:3">
      <c r="A38" s="42">
        <v>31</v>
      </c>
      <c r="B38" s="49">
        <v>2580</v>
      </c>
      <c r="C38" s="49">
        <v>2830</v>
      </c>
    </row>
    <row r="39" spans="1:3">
      <c r="A39" s="42">
        <v>32</v>
      </c>
      <c r="B39" s="49">
        <v>2620</v>
      </c>
      <c r="C39" s="49">
        <v>2870</v>
      </c>
    </row>
    <row r="40" spans="1:3">
      <c r="A40" s="42">
        <v>33</v>
      </c>
      <c r="B40" s="49">
        <v>2660</v>
      </c>
      <c r="C40" s="49">
        <v>2920</v>
      </c>
    </row>
    <row r="41" spans="1:3">
      <c r="A41" s="42">
        <v>34</v>
      </c>
      <c r="B41" s="49">
        <v>2690</v>
      </c>
      <c r="C41" s="49">
        <v>2960</v>
      </c>
    </row>
    <row r="42" spans="1:3">
      <c r="A42" s="42">
        <v>35</v>
      </c>
      <c r="B42" s="49">
        <v>2730</v>
      </c>
      <c r="C42" s="49">
        <v>3000</v>
      </c>
    </row>
    <row r="43" spans="1:3">
      <c r="A43" s="42">
        <v>36</v>
      </c>
      <c r="B43" s="49">
        <v>2770</v>
      </c>
      <c r="C43" s="49">
        <v>3040</v>
      </c>
    </row>
    <row r="44" spans="1:3">
      <c r="A44" s="42">
        <v>37</v>
      </c>
      <c r="B44" s="49">
        <v>2810</v>
      </c>
      <c r="C44" s="49">
        <v>3080</v>
      </c>
    </row>
    <row r="45" spans="1:3">
      <c r="A45" s="42">
        <v>38</v>
      </c>
      <c r="B45" s="49">
        <v>2850</v>
      </c>
      <c r="C45" s="49">
        <v>3130</v>
      </c>
    </row>
    <row r="46" spans="1:3">
      <c r="A46" s="42">
        <v>39</v>
      </c>
      <c r="B46" s="49">
        <v>2890</v>
      </c>
      <c r="C46" s="49">
        <v>3170</v>
      </c>
    </row>
    <row r="47" spans="1:3">
      <c r="A47" s="42">
        <v>40</v>
      </c>
      <c r="B47" s="49">
        <v>2930</v>
      </c>
      <c r="C47" s="49">
        <v>3210</v>
      </c>
    </row>
    <row r="48" spans="1:3">
      <c r="A48" s="42">
        <v>41</v>
      </c>
      <c r="B48" s="49">
        <v>2970</v>
      </c>
      <c r="C48" s="49">
        <v>3260</v>
      </c>
    </row>
    <row r="49" spans="1:3">
      <c r="A49" s="42">
        <v>42</v>
      </c>
      <c r="B49" s="49">
        <v>3020</v>
      </c>
      <c r="C49" s="49">
        <v>3300</v>
      </c>
    </row>
    <row r="50" spans="1:3">
      <c r="A50" s="42">
        <v>43</v>
      </c>
      <c r="B50" s="49">
        <v>3060</v>
      </c>
      <c r="C50" s="49">
        <v>3350</v>
      </c>
    </row>
    <row r="51" spans="1:3">
      <c r="A51" s="42">
        <v>44</v>
      </c>
      <c r="B51" s="49">
        <v>3100</v>
      </c>
      <c r="C51" s="49">
        <v>3400</v>
      </c>
    </row>
    <row r="52" spans="1:3">
      <c r="A52" s="42">
        <v>45</v>
      </c>
      <c r="B52" s="49">
        <v>3140</v>
      </c>
      <c r="C52" s="49">
        <v>3440</v>
      </c>
    </row>
    <row r="53" spans="1:3">
      <c r="A53" s="42">
        <v>46</v>
      </c>
      <c r="B53" s="49">
        <v>3190</v>
      </c>
      <c r="C53" s="49">
        <v>3490</v>
      </c>
    </row>
    <row r="54" spans="1:3">
      <c r="A54" s="42">
        <v>47</v>
      </c>
      <c r="B54" s="49">
        <v>3230</v>
      </c>
      <c r="C54" s="49">
        <v>3530</v>
      </c>
    </row>
    <row r="55" spans="1:3">
      <c r="A55" s="42">
        <v>48</v>
      </c>
      <c r="B55" s="49">
        <v>3270</v>
      </c>
      <c r="C55" s="49">
        <v>3580</v>
      </c>
    </row>
    <row r="56" spans="1:3">
      <c r="A56" s="42">
        <v>49</v>
      </c>
      <c r="B56" s="49">
        <v>3320</v>
      </c>
      <c r="C56" s="49">
        <v>3630</v>
      </c>
    </row>
    <row r="57" spans="1:3">
      <c r="A57" s="42">
        <v>50</v>
      </c>
      <c r="B57" s="49">
        <v>3360</v>
      </c>
      <c r="C57" s="49">
        <v>3670</v>
      </c>
    </row>
    <row r="58" spans="1:3">
      <c r="A58" s="42">
        <v>51</v>
      </c>
      <c r="B58" s="49">
        <v>3400</v>
      </c>
      <c r="C58" s="49">
        <v>3720</v>
      </c>
    </row>
    <row r="59" spans="1:3">
      <c r="A59" s="42">
        <v>52</v>
      </c>
      <c r="B59" s="49">
        <v>3450</v>
      </c>
      <c r="C59" s="49">
        <v>3770</v>
      </c>
    </row>
    <row r="60" spans="1:3">
      <c r="A60" s="42">
        <v>53</v>
      </c>
      <c r="B60" s="49">
        <v>3490</v>
      </c>
      <c r="C60" s="49">
        <v>3810</v>
      </c>
    </row>
    <row r="61" spans="1:3">
      <c r="A61" s="42">
        <v>54</v>
      </c>
      <c r="B61" s="49">
        <v>3540</v>
      </c>
      <c r="C61" s="49">
        <v>3860</v>
      </c>
    </row>
    <row r="62" spans="1:3">
      <c r="A62" s="42">
        <v>55</v>
      </c>
      <c r="B62" s="49">
        <v>3580</v>
      </c>
      <c r="C62" s="49">
        <v>3910</v>
      </c>
    </row>
    <row r="63" spans="1:3">
      <c r="A63" s="42">
        <v>56</v>
      </c>
      <c r="B63" s="49">
        <v>3630</v>
      </c>
      <c r="C63" s="49">
        <v>3960</v>
      </c>
    </row>
    <row r="64" spans="1:3">
      <c r="A64" s="42">
        <v>57</v>
      </c>
      <c r="B64" s="49">
        <v>3680</v>
      </c>
      <c r="C64" s="49">
        <v>4000</v>
      </c>
    </row>
    <row r="65" spans="1:3">
      <c r="A65" s="42">
        <v>58</v>
      </c>
      <c r="B65" s="49">
        <v>3730</v>
      </c>
      <c r="C65" s="49">
        <v>4060</v>
      </c>
    </row>
    <row r="66" spans="1:3">
      <c r="A66" s="42">
        <v>59</v>
      </c>
      <c r="B66" s="49">
        <v>3780</v>
      </c>
      <c r="C66" s="49">
        <v>4110</v>
      </c>
    </row>
    <row r="67" spans="1:3">
      <c r="A67" s="42">
        <v>60</v>
      </c>
      <c r="B67" s="49">
        <v>3830</v>
      </c>
      <c r="C67" s="49">
        <v>4160</v>
      </c>
    </row>
    <row r="68" spans="1:3">
      <c r="A68" s="42">
        <v>61</v>
      </c>
      <c r="B68" s="49">
        <v>3880</v>
      </c>
      <c r="C68" s="49">
        <v>4210</v>
      </c>
    </row>
    <row r="69" spans="1:3">
      <c r="A69" s="42">
        <v>62</v>
      </c>
      <c r="B69" s="49">
        <v>3940</v>
      </c>
      <c r="C69" s="49">
        <v>4270</v>
      </c>
    </row>
    <row r="70" spans="1:3">
      <c r="A70" s="42">
        <v>63</v>
      </c>
      <c r="B70" s="49">
        <v>4000</v>
      </c>
      <c r="C70" s="49">
        <v>4330</v>
      </c>
    </row>
    <row r="71" spans="1:3">
      <c r="A71" s="42">
        <v>64</v>
      </c>
      <c r="B71" s="49">
        <v>4060</v>
      </c>
      <c r="C71" s="49">
        <v>4390</v>
      </c>
    </row>
    <row r="72" spans="1:3">
      <c r="A72" s="42">
        <v>65</v>
      </c>
      <c r="B72" s="49">
        <v>4120</v>
      </c>
      <c r="C72" s="49">
        <v>4460</v>
      </c>
    </row>
    <row r="73" spans="1:3">
      <c r="A73" s="42">
        <v>66</v>
      </c>
      <c r="B73" s="49">
        <v>4190</v>
      </c>
      <c r="C73" s="49">
        <v>4520</v>
      </c>
    </row>
    <row r="74" spans="1:3">
      <c r="A74" s="42">
        <v>67</v>
      </c>
      <c r="B74" s="49">
        <v>4260</v>
      </c>
      <c r="C74" s="49">
        <v>4600</v>
      </c>
    </row>
  </sheetData>
  <sheetProtection algorithmName="SHA-512" hashValue="TeN8iMv/ukhi9n0jy5We+2bfc/uPQ52b0GowA8X/6PVCgE9oEtaBRV2oVtJEYOpOdIY9Tlck8LzDirL/gbxscQ==" saltValue="ApuzwVUca8PgdjAmkvzbdw==" spinCount="100000" sheet="1" objects="1" scenarios="1"/>
  <conditionalFormatting sqref="A6:A21">
    <cfRule type="expression" dxfId="379" priority="5" stopIfTrue="1">
      <formula>MOD(ROW(),2)=0</formula>
    </cfRule>
    <cfRule type="expression" dxfId="378" priority="6" stopIfTrue="1">
      <formula>MOD(ROW(),2)&lt;&gt;0</formula>
    </cfRule>
  </conditionalFormatting>
  <conditionalFormatting sqref="B6:C21">
    <cfRule type="expression" dxfId="377" priority="7" stopIfTrue="1">
      <formula>MOD(ROW(),2)=0</formula>
    </cfRule>
    <cfRule type="expression" dxfId="376" priority="8" stopIfTrue="1">
      <formula>MOD(ROW(),2)&lt;&gt;0</formula>
    </cfRule>
  </conditionalFormatting>
  <conditionalFormatting sqref="A26:A74">
    <cfRule type="expression" dxfId="375" priority="1" stopIfTrue="1">
      <formula>MOD(ROW(),2)=0</formula>
    </cfRule>
    <cfRule type="expression" dxfId="374" priority="2" stopIfTrue="1">
      <formula>MOD(ROW(),2)&lt;&gt;0</formula>
    </cfRule>
  </conditionalFormatting>
  <conditionalFormatting sqref="B26:C74">
    <cfRule type="expression" dxfId="373" priority="3" stopIfTrue="1">
      <formula>MOD(ROW(),2)=0</formula>
    </cfRule>
    <cfRule type="expression" dxfId="372" priority="4" stopIfTrue="1">
      <formula>MOD(ROW(),2)&lt;&gt;0</formula>
    </cfRule>
  </conditionalFormatting>
  <pageMargins left="0.7" right="0.7" top="0.75" bottom="0.75" header="0.3" footer="0.3"/>
  <tableParts count="1">
    <tablePart r:id="rId1"/>
  </tableParts>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72DBA-A411-49A6-AC5C-66A007F20FFC}">
  <sheetPr codeName="Sheet93"/>
  <dimension ref="A1:U65"/>
  <sheetViews>
    <sheetView showGridLines="0" workbookViewId="0">
      <selection activeCell="A6" sqref="A6"/>
    </sheetView>
  </sheetViews>
  <sheetFormatPr defaultRowHeight="12.6"/>
  <cols>
    <col min="1" max="1" width="31.5703125" customWidth="1"/>
    <col min="2" max="21"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Added pension - x-706</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171</v>
      </c>
      <c r="C8" s="62"/>
      <c r="D8" s="62"/>
      <c r="E8" s="62"/>
      <c r="F8" s="62"/>
      <c r="G8" s="62"/>
      <c r="H8" s="62"/>
      <c r="I8" s="62"/>
      <c r="J8" s="62"/>
      <c r="K8" s="62"/>
      <c r="L8" s="62"/>
      <c r="M8" s="62"/>
    </row>
    <row r="9" spans="1:13">
      <c r="A9" s="61" t="s">
        <v>150</v>
      </c>
      <c r="B9" s="62" t="s">
        <v>427</v>
      </c>
      <c r="C9" s="62"/>
      <c r="D9" s="62"/>
      <c r="E9" s="62"/>
      <c r="F9" s="62"/>
      <c r="G9" s="62"/>
      <c r="H9" s="62"/>
      <c r="I9" s="62"/>
      <c r="J9" s="62"/>
      <c r="K9" s="62"/>
      <c r="L9" s="62"/>
      <c r="M9" s="62"/>
    </row>
    <row r="10" spans="1:13">
      <c r="A10" s="61" t="s">
        <v>6</v>
      </c>
      <c r="B10" s="62" t="s">
        <v>441</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429</v>
      </c>
      <c r="C12" s="62"/>
      <c r="D12" s="62"/>
      <c r="E12" s="62"/>
      <c r="F12" s="62"/>
      <c r="G12" s="62"/>
      <c r="H12" s="62"/>
      <c r="I12" s="62"/>
      <c r="J12" s="62"/>
      <c r="K12" s="62"/>
      <c r="L12" s="62"/>
      <c r="M12" s="62"/>
    </row>
    <row r="13" spans="1:13">
      <c r="A13" s="61" t="s">
        <v>555</v>
      </c>
      <c r="B13" s="62">
        <v>1</v>
      </c>
      <c r="C13" s="62"/>
      <c r="D13" s="62"/>
      <c r="E13" s="62"/>
      <c r="F13" s="62"/>
      <c r="G13" s="62"/>
      <c r="H13" s="62"/>
      <c r="I13" s="62"/>
      <c r="J13" s="62"/>
      <c r="K13" s="62"/>
      <c r="L13" s="62"/>
      <c r="M13" s="62"/>
    </row>
    <row r="14" spans="1:13">
      <c r="A14" s="61" t="s">
        <v>154</v>
      </c>
      <c r="B14" s="62">
        <v>706</v>
      </c>
      <c r="C14" s="62"/>
      <c r="D14" s="62"/>
      <c r="E14" s="62"/>
      <c r="F14" s="62"/>
      <c r="G14" s="62"/>
      <c r="H14" s="62"/>
      <c r="I14" s="62"/>
      <c r="J14" s="62"/>
      <c r="K14" s="62"/>
      <c r="L14" s="62"/>
      <c r="M14" s="62"/>
    </row>
    <row r="15" spans="1:13">
      <c r="A15" s="61" t="s">
        <v>556</v>
      </c>
      <c r="B15" s="62" t="s">
        <v>442</v>
      </c>
      <c r="C15" s="62"/>
      <c r="D15" s="62"/>
      <c r="E15" s="62"/>
      <c r="F15" s="62"/>
      <c r="G15" s="62"/>
      <c r="H15" s="62"/>
      <c r="I15" s="62"/>
      <c r="J15" s="62"/>
      <c r="K15" s="62"/>
      <c r="L15" s="62"/>
      <c r="M15" s="62"/>
    </row>
    <row r="16" spans="1:13">
      <c r="A16" s="61" t="s">
        <v>156</v>
      </c>
      <c r="B16" s="62" t="s">
        <v>443</v>
      </c>
      <c r="C16" s="62"/>
      <c r="D16" s="62"/>
      <c r="E16" s="62"/>
      <c r="F16" s="62"/>
      <c r="G16" s="62"/>
      <c r="H16" s="62"/>
      <c r="I16" s="62"/>
      <c r="J16" s="62"/>
      <c r="K16" s="62"/>
      <c r="L16" s="62"/>
      <c r="M16" s="62"/>
    </row>
    <row r="17" spans="1:21">
      <c r="A17" s="63" t="s">
        <v>557</v>
      </c>
      <c r="B17" s="62"/>
      <c r="C17" s="62"/>
      <c r="D17" s="62"/>
      <c r="E17" s="62"/>
      <c r="F17" s="62"/>
      <c r="G17" s="62"/>
      <c r="H17" s="62"/>
      <c r="I17" s="62"/>
      <c r="J17" s="62"/>
      <c r="K17" s="62"/>
      <c r="L17" s="62"/>
      <c r="M17" s="62"/>
    </row>
    <row r="18" spans="1:21">
      <c r="A18" s="61" t="s">
        <v>158</v>
      </c>
      <c r="B18" s="64">
        <v>45216</v>
      </c>
      <c r="C18" s="64"/>
      <c r="D18" s="64"/>
      <c r="E18" s="64"/>
      <c r="F18" s="64"/>
      <c r="G18" s="64"/>
      <c r="H18" s="64"/>
      <c r="I18" s="64"/>
      <c r="J18" s="64"/>
      <c r="K18" s="64"/>
      <c r="L18" s="64"/>
      <c r="M18" s="64"/>
    </row>
    <row r="19" spans="1:21">
      <c r="A19" s="61" t="s">
        <v>159</v>
      </c>
      <c r="B19" s="64">
        <v>45383</v>
      </c>
      <c r="C19" s="64"/>
      <c r="D19" s="64"/>
      <c r="E19" s="64"/>
      <c r="F19" s="64"/>
      <c r="G19" s="64"/>
      <c r="H19" s="64"/>
      <c r="I19" s="64"/>
      <c r="J19" s="64"/>
      <c r="K19" s="64"/>
      <c r="L19" s="64"/>
      <c r="M19" s="64"/>
    </row>
    <row r="20" spans="1:21">
      <c r="A20" s="61" t="s">
        <v>160</v>
      </c>
      <c r="B20" s="62" t="s">
        <v>170</v>
      </c>
      <c r="C20" s="62"/>
      <c r="D20" s="62"/>
      <c r="E20" s="62"/>
      <c r="F20" s="62"/>
      <c r="G20" s="62"/>
      <c r="H20" s="62"/>
      <c r="I20" s="62"/>
      <c r="J20" s="62"/>
      <c r="K20" s="62"/>
      <c r="L20" s="62"/>
      <c r="M20" s="62"/>
    </row>
    <row r="21" spans="1:21">
      <c r="A21" s="61" t="s">
        <v>558</v>
      </c>
      <c r="B21" s="62" t="s">
        <v>83</v>
      </c>
      <c r="C21" s="62"/>
      <c r="D21" s="62"/>
      <c r="E21" s="62"/>
      <c r="F21" s="62"/>
      <c r="G21" s="62"/>
      <c r="H21" s="62"/>
      <c r="I21" s="62"/>
      <c r="J21" s="62"/>
      <c r="K21" s="62"/>
      <c r="L21" s="62"/>
      <c r="M21" s="62"/>
    </row>
    <row r="23" spans="1:21">
      <c r="A23" s="23" t="str">
        <f>HYPERLINK("#'Factor List'!A1", "Back to Factor List")</f>
        <v>Back to Factor List</v>
      </c>
      <c r="B23" s="23" t="str">
        <f>HYPERLINK("#'Assumptions'!A1", "Assumptions")</f>
        <v>Assumptions</v>
      </c>
    </row>
    <row r="26" spans="1:21" ht="12.95">
      <c r="A26" s="46" t="s">
        <v>559</v>
      </c>
      <c r="B26" s="46">
        <v>1</v>
      </c>
      <c r="C26" s="46">
        <v>2</v>
      </c>
      <c r="D26" s="46">
        <v>3</v>
      </c>
      <c r="E26" s="46">
        <v>4</v>
      </c>
      <c r="F26" s="46">
        <v>5</v>
      </c>
      <c r="G26" s="46">
        <v>6</v>
      </c>
      <c r="H26" s="46">
        <v>7</v>
      </c>
      <c r="I26" s="46">
        <v>8</v>
      </c>
      <c r="J26" s="46">
        <v>9</v>
      </c>
      <c r="K26" s="46">
        <v>10</v>
      </c>
      <c r="L26" s="46">
        <v>11</v>
      </c>
      <c r="M26" s="46">
        <v>12</v>
      </c>
      <c r="N26" s="46">
        <v>13</v>
      </c>
      <c r="O26" s="46">
        <v>14</v>
      </c>
      <c r="P26" s="46">
        <v>15</v>
      </c>
      <c r="Q26" s="46">
        <v>16</v>
      </c>
      <c r="R26" s="46">
        <v>17</v>
      </c>
      <c r="S26" s="46">
        <v>18</v>
      </c>
      <c r="T26" s="46">
        <v>19</v>
      </c>
      <c r="U26" s="46">
        <v>20</v>
      </c>
    </row>
    <row r="27" spans="1:21">
      <c r="A27" s="42">
        <v>20</v>
      </c>
      <c r="B27" s="50">
        <v>256.8</v>
      </c>
      <c r="C27" s="50">
        <v>130.69999999999999</v>
      </c>
      <c r="D27" s="50">
        <v>88.8</v>
      </c>
      <c r="E27" s="50">
        <v>67.8</v>
      </c>
      <c r="F27" s="50">
        <v>55.2</v>
      </c>
      <c r="G27" s="50">
        <v>46.8</v>
      </c>
      <c r="H27" s="50">
        <v>40.9</v>
      </c>
      <c r="I27" s="50">
        <v>36.4</v>
      </c>
      <c r="J27" s="50">
        <v>32.9</v>
      </c>
      <c r="K27" s="50">
        <v>30.1</v>
      </c>
      <c r="L27" s="50">
        <v>27.9</v>
      </c>
      <c r="M27" s="50">
        <v>26</v>
      </c>
      <c r="N27" s="50">
        <v>24.4</v>
      </c>
      <c r="O27" s="50">
        <v>23</v>
      </c>
      <c r="P27" s="50">
        <v>21.9</v>
      </c>
      <c r="Q27" s="50">
        <v>20.9</v>
      </c>
      <c r="R27" s="50">
        <v>20</v>
      </c>
      <c r="S27" s="50">
        <v>19.2</v>
      </c>
      <c r="T27" s="50">
        <v>18.5</v>
      </c>
      <c r="U27" s="50">
        <v>17.8</v>
      </c>
    </row>
    <row r="28" spans="1:21">
      <c r="A28" s="42">
        <v>21</v>
      </c>
      <c r="B28" s="50">
        <v>260.60000000000002</v>
      </c>
      <c r="C28" s="50">
        <v>132.69999999999999</v>
      </c>
      <c r="D28" s="50">
        <v>90.1</v>
      </c>
      <c r="E28" s="50">
        <v>68.8</v>
      </c>
      <c r="F28" s="50">
        <v>56</v>
      </c>
      <c r="G28" s="50">
        <v>47.5</v>
      </c>
      <c r="H28" s="50">
        <v>41.5</v>
      </c>
      <c r="I28" s="50">
        <v>36.9</v>
      </c>
      <c r="J28" s="50">
        <v>33.4</v>
      </c>
      <c r="K28" s="50">
        <v>30.6</v>
      </c>
      <c r="L28" s="50">
        <v>28.3</v>
      </c>
      <c r="M28" s="50">
        <v>26.4</v>
      </c>
      <c r="N28" s="50">
        <v>24.8</v>
      </c>
      <c r="O28" s="50">
        <v>23.4</v>
      </c>
      <c r="P28" s="50">
        <v>22.2</v>
      </c>
      <c r="Q28" s="50">
        <v>21.2</v>
      </c>
      <c r="R28" s="50">
        <v>20.3</v>
      </c>
      <c r="S28" s="50">
        <v>19.5</v>
      </c>
      <c r="T28" s="50">
        <v>18.7</v>
      </c>
      <c r="U28" s="50">
        <v>18.100000000000001</v>
      </c>
    </row>
    <row r="29" spans="1:21">
      <c r="A29" s="42">
        <v>22</v>
      </c>
      <c r="B29" s="50">
        <v>264.5</v>
      </c>
      <c r="C29" s="50">
        <v>134.69999999999999</v>
      </c>
      <c r="D29" s="50">
        <v>91.4</v>
      </c>
      <c r="E29" s="50">
        <v>69.8</v>
      </c>
      <c r="F29" s="50">
        <v>56.9</v>
      </c>
      <c r="G29" s="50">
        <v>48.2</v>
      </c>
      <c r="H29" s="50">
        <v>42.1</v>
      </c>
      <c r="I29" s="50">
        <v>37.5</v>
      </c>
      <c r="J29" s="50">
        <v>33.9</v>
      </c>
      <c r="K29" s="50">
        <v>31</v>
      </c>
      <c r="L29" s="50">
        <v>28.7</v>
      </c>
      <c r="M29" s="50">
        <v>26.8</v>
      </c>
      <c r="N29" s="50">
        <v>25.1</v>
      </c>
      <c r="O29" s="50">
        <v>23.7</v>
      </c>
      <c r="P29" s="50">
        <v>22.5</v>
      </c>
      <c r="Q29" s="50">
        <v>21.5</v>
      </c>
      <c r="R29" s="50">
        <v>20.6</v>
      </c>
      <c r="S29" s="50">
        <v>19.7</v>
      </c>
      <c r="T29" s="50">
        <v>19</v>
      </c>
      <c r="U29" s="50">
        <v>18.399999999999999</v>
      </c>
    </row>
    <row r="30" spans="1:21">
      <c r="A30" s="42">
        <v>23</v>
      </c>
      <c r="B30" s="50">
        <v>268.5</v>
      </c>
      <c r="C30" s="50">
        <v>136.69999999999999</v>
      </c>
      <c r="D30" s="50">
        <v>92.8</v>
      </c>
      <c r="E30" s="50">
        <v>70.900000000000006</v>
      </c>
      <c r="F30" s="50">
        <v>57.7</v>
      </c>
      <c r="G30" s="50">
        <v>49</v>
      </c>
      <c r="H30" s="50">
        <v>42.7</v>
      </c>
      <c r="I30" s="50">
        <v>38</v>
      </c>
      <c r="J30" s="50">
        <v>34.4</v>
      </c>
      <c r="K30" s="50">
        <v>31.5</v>
      </c>
      <c r="L30" s="50">
        <v>29.2</v>
      </c>
      <c r="M30" s="50">
        <v>27.2</v>
      </c>
      <c r="N30" s="50">
        <v>25.5</v>
      </c>
      <c r="O30" s="50">
        <v>24.1</v>
      </c>
      <c r="P30" s="50">
        <v>22.9</v>
      </c>
      <c r="Q30" s="50">
        <v>21.8</v>
      </c>
      <c r="R30" s="50">
        <v>20.9</v>
      </c>
      <c r="S30" s="50">
        <v>20</v>
      </c>
      <c r="T30" s="50">
        <v>19.3</v>
      </c>
      <c r="U30" s="50">
        <v>18.600000000000001</v>
      </c>
    </row>
    <row r="31" spans="1:21">
      <c r="A31" s="42">
        <v>24</v>
      </c>
      <c r="B31" s="50">
        <v>272.5</v>
      </c>
      <c r="C31" s="50">
        <v>138.80000000000001</v>
      </c>
      <c r="D31" s="50">
        <v>94.2</v>
      </c>
      <c r="E31" s="50">
        <v>71.900000000000006</v>
      </c>
      <c r="F31" s="50">
        <v>58.6</v>
      </c>
      <c r="G31" s="50">
        <v>49.7</v>
      </c>
      <c r="H31" s="50">
        <v>43.4</v>
      </c>
      <c r="I31" s="50">
        <v>38.6</v>
      </c>
      <c r="J31" s="50">
        <v>34.9</v>
      </c>
      <c r="K31" s="50">
        <v>32</v>
      </c>
      <c r="L31" s="50">
        <v>29.6</v>
      </c>
      <c r="M31" s="50">
        <v>27.6</v>
      </c>
      <c r="N31" s="50">
        <v>25.9</v>
      </c>
      <c r="O31" s="50">
        <v>24.5</v>
      </c>
      <c r="P31" s="50">
        <v>23.2</v>
      </c>
      <c r="Q31" s="50">
        <v>22.1</v>
      </c>
      <c r="R31" s="50">
        <v>21.2</v>
      </c>
      <c r="S31" s="50">
        <v>20.399999999999999</v>
      </c>
      <c r="T31" s="50">
        <v>19.600000000000001</v>
      </c>
      <c r="U31" s="50">
        <v>18.899999999999999</v>
      </c>
    </row>
    <row r="32" spans="1:21">
      <c r="A32" s="42">
        <v>25</v>
      </c>
      <c r="B32" s="50">
        <v>276.60000000000002</v>
      </c>
      <c r="C32" s="50">
        <v>140.80000000000001</v>
      </c>
      <c r="D32" s="50">
        <v>95.6</v>
      </c>
      <c r="E32" s="50">
        <v>73</v>
      </c>
      <c r="F32" s="50">
        <v>59.5</v>
      </c>
      <c r="G32" s="50">
        <v>50.5</v>
      </c>
      <c r="H32" s="50">
        <v>44</v>
      </c>
      <c r="I32" s="50">
        <v>39.200000000000003</v>
      </c>
      <c r="J32" s="50">
        <v>35.5</v>
      </c>
      <c r="K32" s="50">
        <v>32.5</v>
      </c>
      <c r="L32" s="50">
        <v>30</v>
      </c>
      <c r="M32" s="50">
        <v>28</v>
      </c>
      <c r="N32" s="50">
        <v>26.3</v>
      </c>
      <c r="O32" s="50">
        <v>24.8</v>
      </c>
      <c r="P32" s="50">
        <v>23.6</v>
      </c>
      <c r="Q32" s="50">
        <v>22.5</v>
      </c>
      <c r="R32" s="50">
        <v>21.5</v>
      </c>
      <c r="S32" s="50">
        <v>20.7</v>
      </c>
      <c r="T32" s="50">
        <v>19.899999999999999</v>
      </c>
      <c r="U32" s="50">
        <v>19.2</v>
      </c>
    </row>
    <row r="33" spans="1:21">
      <c r="A33" s="42">
        <v>26</v>
      </c>
      <c r="B33" s="50">
        <v>280.7</v>
      </c>
      <c r="C33" s="50">
        <v>143</v>
      </c>
      <c r="D33" s="50">
        <v>97</v>
      </c>
      <c r="E33" s="50">
        <v>74.099999999999994</v>
      </c>
      <c r="F33" s="50">
        <v>60.4</v>
      </c>
      <c r="G33" s="50">
        <v>51.2</v>
      </c>
      <c r="H33" s="50">
        <v>44.7</v>
      </c>
      <c r="I33" s="50">
        <v>39.799999999999997</v>
      </c>
      <c r="J33" s="50">
        <v>36</v>
      </c>
      <c r="K33" s="50">
        <v>33</v>
      </c>
      <c r="L33" s="50">
        <v>30.5</v>
      </c>
      <c r="M33" s="50">
        <v>28.4</v>
      </c>
      <c r="N33" s="50">
        <v>26.7</v>
      </c>
      <c r="O33" s="50">
        <v>25.2</v>
      </c>
      <c r="P33" s="50">
        <v>23.9</v>
      </c>
      <c r="Q33" s="50">
        <v>22.8</v>
      </c>
      <c r="R33" s="50">
        <v>21.8</v>
      </c>
      <c r="S33" s="50">
        <v>21</v>
      </c>
      <c r="T33" s="50">
        <v>20.2</v>
      </c>
      <c r="U33" s="50">
        <v>19.5</v>
      </c>
    </row>
    <row r="34" spans="1:21">
      <c r="A34" s="42">
        <v>27</v>
      </c>
      <c r="B34" s="50">
        <v>284.89999999999998</v>
      </c>
      <c r="C34" s="50">
        <v>145.1</v>
      </c>
      <c r="D34" s="50">
        <v>98.5</v>
      </c>
      <c r="E34" s="50">
        <v>75.2</v>
      </c>
      <c r="F34" s="50">
        <v>61.3</v>
      </c>
      <c r="G34" s="50">
        <v>52</v>
      </c>
      <c r="H34" s="50">
        <v>45.3</v>
      </c>
      <c r="I34" s="50">
        <v>40.4</v>
      </c>
      <c r="J34" s="50">
        <v>36.5</v>
      </c>
      <c r="K34" s="50">
        <v>33.5</v>
      </c>
      <c r="L34" s="50">
        <v>30.9</v>
      </c>
      <c r="M34" s="50">
        <v>28.9</v>
      </c>
      <c r="N34" s="50">
        <v>27.1</v>
      </c>
      <c r="O34" s="50">
        <v>25.6</v>
      </c>
      <c r="P34" s="50">
        <v>24.3</v>
      </c>
      <c r="Q34" s="50">
        <v>23.2</v>
      </c>
      <c r="R34" s="50">
        <v>22.2</v>
      </c>
      <c r="S34" s="50">
        <v>21.3</v>
      </c>
      <c r="T34" s="50">
        <v>20.5</v>
      </c>
      <c r="U34" s="50">
        <v>19.8</v>
      </c>
    </row>
    <row r="35" spans="1:21">
      <c r="A35" s="42">
        <v>28</v>
      </c>
      <c r="B35" s="50">
        <v>289.2</v>
      </c>
      <c r="C35" s="50">
        <v>147.30000000000001</v>
      </c>
      <c r="D35" s="50">
        <v>100</v>
      </c>
      <c r="E35" s="50">
        <v>76.3</v>
      </c>
      <c r="F35" s="50">
        <v>62.2</v>
      </c>
      <c r="G35" s="50">
        <v>52.8</v>
      </c>
      <c r="H35" s="50">
        <v>46</v>
      </c>
      <c r="I35" s="50">
        <v>41</v>
      </c>
      <c r="J35" s="50">
        <v>37.1</v>
      </c>
      <c r="K35" s="50">
        <v>34</v>
      </c>
      <c r="L35" s="50">
        <v>31.4</v>
      </c>
      <c r="M35" s="50">
        <v>29.3</v>
      </c>
      <c r="N35" s="50">
        <v>27.5</v>
      </c>
      <c r="O35" s="50">
        <v>26</v>
      </c>
      <c r="P35" s="50">
        <v>24.7</v>
      </c>
      <c r="Q35" s="50">
        <v>23.5</v>
      </c>
      <c r="R35" s="50">
        <v>22.5</v>
      </c>
      <c r="S35" s="50">
        <v>21.6</v>
      </c>
      <c r="T35" s="50">
        <v>20.8</v>
      </c>
      <c r="U35" s="50">
        <v>20.100000000000001</v>
      </c>
    </row>
    <row r="36" spans="1:21">
      <c r="A36" s="42">
        <v>29</v>
      </c>
      <c r="B36" s="50">
        <v>293.5</v>
      </c>
      <c r="C36" s="50">
        <v>149.5</v>
      </c>
      <c r="D36" s="50">
        <v>101.5</v>
      </c>
      <c r="E36" s="50">
        <v>77.5</v>
      </c>
      <c r="F36" s="50">
        <v>63.1</v>
      </c>
      <c r="G36" s="50">
        <v>53.5</v>
      </c>
      <c r="H36" s="50">
        <v>46.7</v>
      </c>
      <c r="I36" s="50">
        <v>41.6</v>
      </c>
      <c r="J36" s="50">
        <v>37.6</v>
      </c>
      <c r="K36" s="50">
        <v>34.5</v>
      </c>
      <c r="L36" s="50">
        <v>31.9</v>
      </c>
      <c r="M36" s="50">
        <v>29.7</v>
      </c>
      <c r="N36" s="50">
        <v>27.9</v>
      </c>
      <c r="O36" s="50">
        <v>26.4</v>
      </c>
      <c r="P36" s="50">
        <v>25</v>
      </c>
      <c r="Q36" s="50">
        <v>23.9</v>
      </c>
      <c r="R36" s="50">
        <v>22.9</v>
      </c>
      <c r="S36" s="50">
        <v>21.9</v>
      </c>
      <c r="T36" s="50">
        <v>21.1</v>
      </c>
      <c r="U36" s="50">
        <v>20.399999999999999</v>
      </c>
    </row>
    <row r="37" spans="1:21">
      <c r="A37" s="42">
        <v>30</v>
      </c>
      <c r="B37" s="50">
        <v>297.89999999999998</v>
      </c>
      <c r="C37" s="50">
        <v>151.69999999999999</v>
      </c>
      <c r="D37" s="50">
        <v>103</v>
      </c>
      <c r="E37" s="50">
        <v>78.7</v>
      </c>
      <c r="F37" s="50">
        <v>64.099999999999994</v>
      </c>
      <c r="G37" s="50">
        <v>54.3</v>
      </c>
      <c r="H37" s="50">
        <v>47.4</v>
      </c>
      <c r="I37" s="50">
        <v>42.2</v>
      </c>
      <c r="J37" s="50">
        <v>38.200000000000003</v>
      </c>
      <c r="K37" s="50">
        <v>35</v>
      </c>
      <c r="L37" s="50">
        <v>32.4</v>
      </c>
      <c r="M37" s="50">
        <v>30.2</v>
      </c>
      <c r="N37" s="50">
        <v>28.4</v>
      </c>
      <c r="O37" s="50">
        <v>26.8</v>
      </c>
      <c r="P37" s="50">
        <v>25.4</v>
      </c>
      <c r="Q37" s="50">
        <v>24.2</v>
      </c>
      <c r="R37" s="50">
        <v>23.2</v>
      </c>
      <c r="S37" s="50">
        <v>22.3</v>
      </c>
      <c r="T37" s="50">
        <v>21.5</v>
      </c>
      <c r="U37" s="50">
        <v>20.7</v>
      </c>
    </row>
    <row r="38" spans="1:21">
      <c r="A38" s="42">
        <v>31</v>
      </c>
      <c r="B38" s="50">
        <v>302.3</v>
      </c>
      <c r="C38" s="50">
        <v>154</v>
      </c>
      <c r="D38" s="50">
        <v>104.5</v>
      </c>
      <c r="E38" s="50">
        <v>79.8</v>
      </c>
      <c r="F38" s="50">
        <v>65</v>
      </c>
      <c r="G38" s="50">
        <v>55.2</v>
      </c>
      <c r="H38" s="50">
        <v>48.1</v>
      </c>
      <c r="I38" s="50">
        <v>42.9</v>
      </c>
      <c r="J38" s="50">
        <v>38.799999999999997</v>
      </c>
      <c r="K38" s="50">
        <v>35.5</v>
      </c>
      <c r="L38" s="50">
        <v>32.9</v>
      </c>
      <c r="M38" s="50">
        <v>30.6</v>
      </c>
      <c r="N38" s="50">
        <v>28.8</v>
      </c>
      <c r="O38" s="50">
        <v>27.2</v>
      </c>
      <c r="P38" s="50">
        <v>25.8</v>
      </c>
      <c r="Q38" s="50">
        <v>24.6</v>
      </c>
      <c r="R38" s="50">
        <v>23.6</v>
      </c>
      <c r="S38" s="50">
        <v>22.6</v>
      </c>
      <c r="T38" s="50">
        <v>21.8</v>
      </c>
      <c r="U38" s="50">
        <v>21.1</v>
      </c>
    </row>
    <row r="39" spans="1:21">
      <c r="A39" s="42">
        <v>32</v>
      </c>
      <c r="B39" s="50">
        <v>306.8</v>
      </c>
      <c r="C39" s="50">
        <v>156.19999999999999</v>
      </c>
      <c r="D39" s="50">
        <v>106.1</v>
      </c>
      <c r="E39" s="50">
        <v>81</v>
      </c>
      <c r="F39" s="50">
        <v>66</v>
      </c>
      <c r="G39" s="50">
        <v>56</v>
      </c>
      <c r="H39" s="50">
        <v>48.9</v>
      </c>
      <c r="I39" s="50">
        <v>43.5</v>
      </c>
      <c r="J39" s="50">
        <v>39.4</v>
      </c>
      <c r="K39" s="50">
        <v>36.1</v>
      </c>
      <c r="L39" s="50">
        <v>33.4</v>
      </c>
      <c r="M39" s="50">
        <v>31.1</v>
      </c>
      <c r="N39" s="50">
        <v>29.2</v>
      </c>
      <c r="O39" s="50">
        <v>27.6</v>
      </c>
      <c r="P39" s="50">
        <v>26.2</v>
      </c>
      <c r="Q39" s="50">
        <v>25</v>
      </c>
      <c r="R39" s="50">
        <v>23.9</v>
      </c>
      <c r="S39" s="50">
        <v>23</v>
      </c>
      <c r="T39" s="50">
        <v>22.1</v>
      </c>
      <c r="U39" s="50">
        <v>21.4</v>
      </c>
    </row>
    <row r="40" spans="1:21">
      <c r="A40" s="42">
        <v>33</v>
      </c>
      <c r="B40" s="50">
        <v>311.39999999999998</v>
      </c>
      <c r="C40" s="50">
        <v>158.6</v>
      </c>
      <c r="D40" s="50">
        <v>107.7</v>
      </c>
      <c r="E40" s="50">
        <v>82.2</v>
      </c>
      <c r="F40" s="50">
        <v>67</v>
      </c>
      <c r="G40" s="50">
        <v>56.8</v>
      </c>
      <c r="H40" s="50">
        <v>49.6</v>
      </c>
      <c r="I40" s="50">
        <v>44.2</v>
      </c>
      <c r="J40" s="50">
        <v>40</v>
      </c>
      <c r="K40" s="50">
        <v>36.6</v>
      </c>
      <c r="L40" s="50">
        <v>33.9</v>
      </c>
      <c r="M40" s="50">
        <v>31.6</v>
      </c>
      <c r="N40" s="50">
        <v>29.7</v>
      </c>
      <c r="O40" s="50">
        <v>28</v>
      </c>
      <c r="P40" s="50">
        <v>26.6</v>
      </c>
      <c r="Q40" s="50">
        <v>25.4</v>
      </c>
      <c r="R40" s="50">
        <v>24.3</v>
      </c>
      <c r="S40" s="50">
        <v>23.3</v>
      </c>
      <c r="T40" s="50">
        <v>22.5</v>
      </c>
      <c r="U40" s="50">
        <v>21.7</v>
      </c>
    </row>
    <row r="41" spans="1:21">
      <c r="A41" s="42">
        <v>34</v>
      </c>
      <c r="B41" s="50">
        <v>316</v>
      </c>
      <c r="C41" s="50">
        <v>160.9</v>
      </c>
      <c r="D41" s="50">
        <v>109.3</v>
      </c>
      <c r="E41" s="50">
        <v>83.5</v>
      </c>
      <c r="F41" s="50">
        <v>68</v>
      </c>
      <c r="G41" s="50">
        <v>57.7</v>
      </c>
      <c r="H41" s="50">
        <v>50.3</v>
      </c>
      <c r="I41" s="50">
        <v>44.8</v>
      </c>
      <c r="J41" s="50">
        <v>40.6</v>
      </c>
      <c r="K41" s="50">
        <v>37.200000000000003</v>
      </c>
      <c r="L41" s="50">
        <v>34.4</v>
      </c>
      <c r="M41" s="50">
        <v>32.1</v>
      </c>
      <c r="N41" s="50">
        <v>30.1</v>
      </c>
      <c r="O41" s="50">
        <v>28.5</v>
      </c>
      <c r="P41" s="50">
        <v>27</v>
      </c>
      <c r="Q41" s="50">
        <v>25.8</v>
      </c>
      <c r="R41" s="50">
        <v>24.7</v>
      </c>
      <c r="S41" s="50">
        <v>23.7</v>
      </c>
      <c r="T41" s="50">
        <v>22.8</v>
      </c>
      <c r="U41" s="50">
        <v>22.1</v>
      </c>
    </row>
    <row r="42" spans="1:21">
      <c r="A42" s="42">
        <v>35</v>
      </c>
      <c r="B42" s="50">
        <v>320.7</v>
      </c>
      <c r="C42" s="50">
        <v>163.30000000000001</v>
      </c>
      <c r="D42" s="50">
        <v>110.9</v>
      </c>
      <c r="E42" s="50">
        <v>84.7</v>
      </c>
      <c r="F42" s="50">
        <v>69</v>
      </c>
      <c r="G42" s="50">
        <v>58.5</v>
      </c>
      <c r="H42" s="50">
        <v>51.1</v>
      </c>
      <c r="I42" s="50">
        <v>45.5</v>
      </c>
      <c r="J42" s="50">
        <v>41.2</v>
      </c>
      <c r="K42" s="50">
        <v>37.700000000000003</v>
      </c>
      <c r="L42" s="50">
        <v>34.9</v>
      </c>
      <c r="M42" s="50">
        <v>32.6</v>
      </c>
      <c r="N42" s="50">
        <v>30.6</v>
      </c>
      <c r="O42" s="50">
        <v>28.9</v>
      </c>
      <c r="P42" s="50">
        <v>27.4</v>
      </c>
      <c r="Q42" s="50">
        <v>26.2</v>
      </c>
      <c r="R42" s="50">
        <v>25.1</v>
      </c>
      <c r="S42" s="50">
        <v>24.1</v>
      </c>
      <c r="T42" s="50">
        <v>23.2</v>
      </c>
      <c r="U42" s="50">
        <v>22.4</v>
      </c>
    </row>
    <row r="43" spans="1:21">
      <c r="A43" s="42">
        <v>36</v>
      </c>
      <c r="B43" s="50">
        <v>325.5</v>
      </c>
      <c r="C43" s="50">
        <v>165.8</v>
      </c>
      <c r="D43" s="50">
        <v>112.6</v>
      </c>
      <c r="E43" s="50">
        <v>86</v>
      </c>
      <c r="F43" s="50">
        <v>70</v>
      </c>
      <c r="G43" s="50">
        <v>59.4</v>
      </c>
      <c r="H43" s="50">
        <v>51.9</v>
      </c>
      <c r="I43" s="50">
        <v>46.2</v>
      </c>
      <c r="J43" s="50">
        <v>41.8</v>
      </c>
      <c r="K43" s="50">
        <v>38.299999999999997</v>
      </c>
      <c r="L43" s="50">
        <v>35.4</v>
      </c>
      <c r="M43" s="50">
        <v>33.1</v>
      </c>
      <c r="N43" s="50">
        <v>31</v>
      </c>
      <c r="O43" s="50">
        <v>29.3</v>
      </c>
      <c r="P43" s="50">
        <v>27.9</v>
      </c>
      <c r="Q43" s="50">
        <v>26.6</v>
      </c>
      <c r="R43" s="50">
        <v>25.5</v>
      </c>
      <c r="S43" s="50">
        <v>24.5</v>
      </c>
      <c r="T43" s="50">
        <v>23.6</v>
      </c>
      <c r="U43" s="50">
        <v>22.8</v>
      </c>
    </row>
    <row r="44" spans="1:21">
      <c r="A44" s="42">
        <v>37</v>
      </c>
      <c r="B44" s="50">
        <v>330.3</v>
      </c>
      <c r="C44" s="50">
        <v>168.2</v>
      </c>
      <c r="D44" s="50">
        <v>114.2</v>
      </c>
      <c r="E44" s="50">
        <v>87.3</v>
      </c>
      <c r="F44" s="50">
        <v>71.099999999999994</v>
      </c>
      <c r="G44" s="50">
        <v>60.3</v>
      </c>
      <c r="H44" s="50">
        <v>52.6</v>
      </c>
      <c r="I44" s="50">
        <v>46.9</v>
      </c>
      <c r="J44" s="50">
        <v>42.4</v>
      </c>
      <c r="K44" s="50">
        <v>38.9</v>
      </c>
      <c r="L44" s="50">
        <v>36</v>
      </c>
      <c r="M44" s="50">
        <v>33.6</v>
      </c>
      <c r="N44" s="50">
        <v>31.5</v>
      </c>
      <c r="O44" s="50">
        <v>29.8</v>
      </c>
      <c r="P44" s="50">
        <v>28.3</v>
      </c>
      <c r="Q44" s="50">
        <v>27</v>
      </c>
      <c r="R44" s="50">
        <v>25.9</v>
      </c>
      <c r="S44" s="50">
        <v>24.8</v>
      </c>
      <c r="T44" s="50">
        <v>24</v>
      </c>
      <c r="U44" s="50">
        <v>23.2</v>
      </c>
    </row>
    <row r="45" spans="1:21">
      <c r="A45" s="42">
        <v>38</v>
      </c>
      <c r="B45" s="50">
        <v>335.2</v>
      </c>
      <c r="C45" s="50">
        <v>170.7</v>
      </c>
      <c r="D45" s="50">
        <v>115.9</v>
      </c>
      <c r="E45" s="50">
        <v>88.6</v>
      </c>
      <c r="F45" s="50">
        <v>72.2</v>
      </c>
      <c r="G45" s="50">
        <v>61.2</v>
      </c>
      <c r="H45" s="50">
        <v>53.4</v>
      </c>
      <c r="I45" s="50">
        <v>47.6</v>
      </c>
      <c r="J45" s="50">
        <v>43.1</v>
      </c>
      <c r="K45" s="50">
        <v>39.5</v>
      </c>
      <c r="L45" s="50">
        <v>36.5</v>
      </c>
      <c r="M45" s="50">
        <v>34.1</v>
      </c>
      <c r="N45" s="50">
        <v>32</v>
      </c>
      <c r="O45" s="50">
        <v>30.3</v>
      </c>
      <c r="P45" s="50">
        <v>28.7</v>
      </c>
      <c r="Q45" s="50">
        <v>27.4</v>
      </c>
      <c r="R45" s="50">
        <v>26.3</v>
      </c>
      <c r="S45" s="50">
        <v>25.3</v>
      </c>
      <c r="T45" s="50">
        <v>24.3</v>
      </c>
      <c r="U45" s="50">
        <v>23.5</v>
      </c>
    </row>
    <row r="46" spans="1:21">
      <c r="A46" s="42">
        <v>39</v>
      </c>
      <c r="B46" s="50">
        <v>340.2</v>
      </c>
      <c r="C46" s="50">
        <v>173.3</v>
      </c>
      <c r="D46" s="50">
        <v>117.7</v>
      </c>
      <c r="E46" s="50">
        <v>89.9</v>
      </c>
      <c r="F46" s="50">
        <v>73.2</v>
      </c>
      <c r="G46" s="50">
        <v>62.2</v>
      </c>
      <c r="H46" s="50">
        <v>54.2</v>
      </c>
      <c r="I46" s="50">
        <v>48.3</v>
      </c>
      <c r="J46" s="50">
        <v>43.7</v>
      </c>
      <c r="K46" s="50">
        <v>40.1</v>
      </c>
      <c r="L46" s="50">
        <v>37.1</v>
      </c>
      <c r="M46" s="50">
        <v>34.6</v>
      </c>
      <c r="N46" s="50">
        <v>32.5</v>
      </c>
      <c r="O46" s="50">
        <v>30.7</v>
      </c>
      <c r="P46" s="50">
        <v>29.2</v>
      </c>
      <c r="Q46" s="50">
        <v>27.9</v>
      </c>
      <c r="R46" s="50">
        <v>26.7</v>
      </c>
      <c r="S46" s="50">
        <v>25.7</v>
      </c>
      <c r="T46" s="50">
        <v>24.7</v>
      </c>
      <c r="U46" s="50">
        <v>23.9</v>
      </c>
    </row>
    <row r="47" spans="1:21">
      <c r="A47" s="42">
        <v>40</v>
      </c>
      <c r="B47" s="50">
        <v>345.3</v>
      </c>
      <c r="C47" s="50">
        <v>175.9</v>
      </c>
      <c r="D47" s="50">
        <v>119.4</v>
      </c>
      <c r="E47" s="50">
        <v>91.2</v>
      </c>
      <c r="F47" s="50">
        <v>74.3</v>
      </c>
      <c r="G47" s="50">
        <v>63.1</v>
      </c>
      <c r="H47" s="50">
        <v>55.1</v>
      </c>
      <c r="I47" s="50">
        <v>49.1</v>
      </c>
      <c r="J47" s="50">
        <v>44.4</v>
      </c>
      <c r="K47" s="50">
        <v>40.700000000000003</v>
      </c>
      <c r="L47" s="50">
        <v>37.700000000000003</v>
      </c>
      <c r="M47" s="50">
        <v>35.200000000000003</v>
      </c>
      <c r="N47" s="50">
        <v>33</v>
      </c>
      <c r="O47" s="50">
        <v>31.2</v>
      </c>
      <c r="P47" s="50">
        <v>29.7</v>
      </c>
      <c r="Q47" s="50">
        <v>28.3</v>
      </c>
      <c r="R47" s="50">
        <v>27.1</v>
      </c>
      <c r="S47" s="50">
        <v>26.1</v>
      </c>
      <c r="T47" s="50">
        <v>25.2</v>
      </c>
      <c r="U47" s="50"/>
    </row>
    <row r="48" spans="1:21">
      <c r="A48" s="42">
        <v>41</v>
      </c>
      <c r="B48" s="50">
        <v>350.4</v>
      </c>
      <c r="C48" s="50">
        <v>178.5</v>
      </c>
      <c r="D48" s="50">
        <v>121.2</v>
      </c>
      <c r="E48" s="50">
        <v>92.6</v>
      </c>
      <c r="F48" s="50">
        <v>75.5</v>
      </c>
      <c r="G48" s="50">
        <v>64.099999999999994</v>
      </c>
      <c r="H48" s="50">
        <v>55.9</v>
      </c>
      <c r="I48" s="50">
        <v>49.8</v>
      </c>
      <c r="J48" s="50">
        <v>45.1</v>
      </c>
      <c r="K48" s="50">
        <v>41.3</v>
      </c>
      <c r="L48" s="50">
        <v>38.299999999999997</v>
      </c>
      <c r="M48" s="50">
        <v>35.700000000000003</v>
      </c>
      <c r="N48" s="50">
        <v>33.6</v>
      </c>
      <c r="O48" s="50">
        <v>31.7</v>
      </c>
      <c r="P48" s="50">
        <v>30.2</v>
      </c>
      <c r="Q48" s="50">
        <v>28.8</v>
      </c>
      <c r="R48" s="50">
        <v>27.6</v>
      </c>
      <c r="S48" s="50">
        <v>26.5</v>
      </c>
      <c r="T48" s="50"/>
      <c r="U48" s="50"/>
    </row>
    <row r="49" spans="1:21">
      <c r="A49" s="42">
        <v>42</v>
      </c>
      <c r="B49" s="50">
        <v>355.7</v>
      </c>
      <c r="C49" s="50">
        <v>181.2</v>
      </c>
      <c r="D49" s="50">
        <v>123.1</v>
      </c>
      <c r="E49" s="50">
        <v>94</v>
      </c>
      <c r="F49" s="50">
        <v>76.599999999999994</v>
      </c>
      <c r="G49" s="50">
        <v>65</v>
      </c>
      <c r="H49" s="50">
        <v>56.8</v>
      </c>
      <c r="I49" s="50">
        <v>50.6</v>
      </c>
      <c r="J49" s="50">
        <v>45.8</v>
      </c>
      <c r="K49" s="50">
        <v>42</v>
      </c>
      <c r="L49" s="50">
        <v>38.9</v>
      </c>
      <c r="M49" s="50">
        <v>36.299999999999997</v>
      </c>
      <c r="N49" s="50">
        <v>34.1</v>
      </c>
      <c r="O49" s="50">
        <v>32.299999999999997</v>
      </c>
      <c r="P49" s="50">
        <v>30.7</v>
      </c>
      <c r="Q49" s="50">
        <v>29.3</v>
      </c>
      <c r="R49" s="50">
        <v>28.1</v>
      </c>
      <c r="S49" s="50"/>
      <c r="T49" s="50"/>
      <c r="U49" s="50"/>
    </row>
    <row r="50" spans="1:21">
      <c r="A50" s="42">
        <v>43</v>
      </c>
      <c r="B50" s="50">
        <v>361</v>
      </c>
      <c r="C50" s="50">
        <v>183.9</v>
      </c>
      <c r="D50" s="50">
        <v>124.9</v>
      </c>
      <c r="E50" s="50">
        <v>95.5</v>
      </c>
      <c r="F50" s="50">
        <v>77.8</v>
      </c>
      <c r="G50" s="50">
        <v>66</v>
      </c>
      <c r="H50" s="50">
        <v>57.7</v>
      </c>
      <c r="I50" s="50">
        <v>51.4</v>
      </c>
      <c r="J50" s="50">
        <v>46.5</v>
      </c>
      <c r="K50" s="50">
        <v>42.7</v>
      </c>
      <c r="L50" s="50">
        <v>39.5</v>
      </c>
      <c r="M50" s="50">
        <v>36.9</v>
      </c>
      <c r="N50" s="50">
        <v>34.700000000000003</v>
      </c>
      <c r="O50" s="50">
        <v>32.799999999999997</v>
      </c>
      <c r="P50" s="50">
        <v>31.2</v>
      </c>
      <c r="Q50" s="50">
        <v>29.8</v>
      </c>
      <c r="R50" s="50"/>
      <c r="S50" s="50"/>
      <c r="T50" s="50"/>
      <c r="U50" s="50"/>
    </row>
    <row r="51" spans="1:21">
      <c r="A51" s="42">
        <v>44</v>
      </c>
      <c r="B51" s="50">
        <v>366.4</v>
      </c>
      <c r="C51" s="50">
        <v>186.7</v>
      </c>
      <c r="D51" s="50">
        <v>126.8</v>
      </c>
      <c r="E51" s="50">
        <v>96.9</v>
      </c>
      <c r="F51" s="50">
        <v>79</v>
      </c>
      <c r="G51" s="50">
        <v>67.099999999999994</v>
      </c>
      <c r="H51" s="50">
        <v>58.6</v>
      </c>
      <c r="I51" s="50">
        <v>52.2</v>
      </c>
      <c r="J51" s="50">
        <v>47.3</v>
      </c>
      <c r="K51" s="50">
        <v>43.4</v>
      </c>
      <c r="L51" s="50">
        <v>40.200000000000003</v>
      </c>
      <c r="M51" s="50">
        <v>37.5</v>
      </c>
      <c r="N51" s="50">
        <v>35.299999999999997</v>
      </c>
      <c r="O51" s="50">
        <v>33.4</v>
      </c>
      <c r="P51" s="50">
        <v>31.7</v>
      </c>
      <c r="Q51" s="50"/>
      <c r="R51" s="50"/>
      <c r="S51" s="50"/>
      <c r="T51" s="50"/>
      <c r="U51" s="50"/>
    </row>
    <row r="52" spans="1:21">
      <c r="A52" s="42">
        <v>45</v>
      </c>
      <c r="B52" s="50">
        <v>371.8</v>
      </c>
      <c r="C52" s="50">
        <v>189.5</v>
      </c>
      <c r="D52" s="50">
        <v>128.69999999999999</v>
      </c>
      <c r="E52" s="50">
        <v>98.4</v>
      </c>
      <c r="F52" s="50">
        <v>80.2</v>
      </c>
      <c r="G52" s="50">
        <v>68.099999999999994</v>
      </c>
      <c r="H52" s="50">
        <v>59.5</v>
      </c>
      <c r="I52" s="50">
        <v>53</v>
      </c>
      <c r="J52" s="50">
        <v>48</v>
      </c>
      <c r="K52" s="50">
        <v>44.1</v>
      </c>
      <c r="L52" s="50">
        <v>40.799999999999997</v>
      </c>
      <c r="M52" s="50">
        <v>38.1</v>
      </c>
      <c r="N52" s="50">
        <v>35.9</v>
      </c>
      <c r="O52" s="50">
        <v>33.9</v>
      </c>
      <c r="P52" s="50"/>
      <c r="Q52" s="50"/>
      <c r="R52" s="50"/>
      <c r="S52" s="50"/>
      <c r="T52" s="50"/>
      <c r="U52" s="50"/>
    </row>
    <row r="53" spans="1:21">
      <c r="A53" s="42">
        <v>46</v>
      </c>
      <c r="B53" s="50">
        <v>377.4</v>
      </c>
      <c r="C53" s="50">
        <v>192.3</v>
      </c>
      <c r="D53" s="50">
        <v>130.69999999999999</v>
      </c>
      <c r="E53" s="50">
        <v>99.9</v>
      </c>
      <c r="F53" s="50">
        <v>81.5</v>
      </c>
      <c r="G53" s="50">
        <v>69.2</v>
      </c>
      <c r="H53" s="50">
        <v>60.4</v>
      </c>
      <c r="I53" s="50">
        <v>53.9</v>
      </c>
      <c r="J53" s="50">
        <v>48.8</v>
      </c>
      <c r="K53" s="50">
        <v>44.8</v>
      </c>
      <c r="L53" s="50">
        <v>41.5</v>
      </c>
      <c r="M53" s="50">
        <v>38.799999999999997</v>
      </c>
      <c r="N53" s="50">
        <v>36.5</v>
      </c>
      <c r="O53" s="50"/>
      <c r="P53" s="50"/>
      <c r="Q53" s="50"/>
      <c r="R53" s="50"/>
      <c r="S53" s="50"/>
      <c r="T53" s="50"/>
      <c r="U53" s="50"/>
    </row>
    <row r="54" spans="1:21">
      <c r="A54" s="42">
        <v>47</v>
      </c>
      <c r="B54" s="50">
        <v>383</v>
      </c>
      <c r="C54" s="50">
        <v>195.2</v>
      </c>
      <c r="D54" s="50">
        <v>132.69999999999999</v>
      </c>
      <c r="E54" s="50">
        <v>101.4</v>
      </c>
      <c r="F54" s="50">
        <v>82.7</v>
      </c>
      <c r="G54" s="50">
        <v>70.3</v>
      </c>
      <c r="H54" s="50">
        <v>61.4</v>
      </c>
      <c r="I54" s="50">
        <v>54.8</v>
      </c>
      <c r="J54" s="50">
        <v>49.6</v>
      </c>
      <c r="K54" s="50">
        <v>45.5</v>
      </c>
      <c r="L54" s="50">
        <v>42.2</v>
      </c>
      <c r="M54" s="50">
        <v>39.4</v>
      </c>
      <c r="N54" s="50"/>
      <c r="O54" s="50"/>
      <c r="P54" s="50"/>
      <c r="Q54" s="50"/>
      <c r="R54" s="50"/>
      <c r="S54" s="50"/>
      <c r="T54" s="50"/>
      <c r="U54" s="50"/>
    </row>
    <row r="55" spans="1:21">
      <c r="A55" s="42">
        <v>48</v>
      </c>
      <c r="B55" s="50">
        <v>388.8</v>
      </c>
      <c r="C55" s="50">
        <v>198.2</v>
      </c>
      <c r="D55" s="50">
        <v>134.69999999999999</v>
      </c>
      <c r="E55" s="50">
        <v>103</v>
      </c>
      <c r="F55" s="50">
        <v>84</v>
      </c>
      <c r="G55" s="50">
        <v>71.400000000000006</v>
      </c>
      <c r="H55" s="50">
        <v>62.4</v>
      </c>
      <c r="I55" s="50">
        <v>55.7</v>
      </c>
      <c r="J55" s="50">
        <v>50.5</v>
      </c>
      <c r="K55" s="50">
        <v>46.3</v>
      </c>
      <c r="L55" s="50">
        <v>42.9</v>
      </c>
      <c r="M55" s="50"/>
      <c r="N55" s="50"/>
      <c r="O55" s="50"/>
      <c r="P55" s="50"/>
      <c r="Q55" s="50"/>
      <c r="R55" s="50"/>
      <c r="S55" s="50"/>
      <c r="T55" s="50"/>
      <c r="U55" s="50"/>
    </row>
    <row r="56" spans="1:21">
      <c r="A56" s="42">
        <v>49</v>
      </c>
      <c r="B56" s="50">
        <v>394.6</v>
      </c>
      <c r="C56" s="50">
        <v>201.2</v>
      </c>
      <c r="D56" s="50">
        <v>136.80000000000001</v>
      </c>
      <c r="E56" s="50">
        <v>104.6</v>
      </c>
      <c r="F56" s="50">
        <v>85.4</v>
      </c>
      <c r="G56" s="50">
        <v>72.5</v>
      </c>
      <c r="H56" s="50">
        <v>63.4</v>
      </c>
      <c r="I56" s="50">
        <v>56.6</v>
      </c>
      <c r="J56" s="50">
        <v>51.3</v>
      </c>
      <c r="K56" s="50">
        <v>47.1</v>
      </c>
      <c r="L56" s="50"/>
      <c r="M56" s="50"/>
      <c r="N56" s="50"/>
      <c r="O56" s="50"/>
      <c r="P56" s="50"/>
      <c r="Q56" s="50"/>
      <c r="R56" s="50"/>
      <c r="S56" s="50"/>
      <c r="T56" s="50"/>
      <c r="U56" s="50"/>
    </row>
    <row r="57" spans="1:21">
      <c r="A57" s="42">
        <v>50</v>
      </c>
      <c r="B57" s="50">
        <v>400.6</v>
      </c>
      <c r="C57" s="50">
        <v>204.3</v>
      </c>
      <c r="D57" s="50">
        <v>138.9</v>
      </c>
      <c r="E57" s="50">
        <v>106.3</v>
      </c>
      <c r="F57" s="50">
        <v>86.7</v>
      </c>
      <c r="G57" s="50">
        <v>73.7</v>
      </c>
      <c r="H57" s="50">
        <v>64.400000000000006</v>
      </c>
      <c r="I57" s="50">
        <v>57.5</v>
      </c>
      <c r="J57" s="50">
        <v>52.2</v>
      </c>
      <c r="K57" s="50"/>
      <c r="L57" s="50"/>
      <c r="M57" s="50"/>
      <c r="N57" s="50"/>
      <c r="O57" s="50"/>
      <c r="P57" s="50"/>
      <c r="Q57" s="50"/>
      <c r="R57" s="50"/>
      <c r="S57" s="50"/>
      <c r="T57" s="50"/>
      <c r="U57" s="50"/>
    </row>
    <row r="58" spans="1:21">
      <c r="A58" s="42">
        <v>51</v>
      </c>
      <c r="B58" s="50">
        <v>406.6</v>
      </c>
      <c r="C58" s="50">
        <v>207.4</v>
      </c>
      <c r="D58" s="50">
        <v>141.1</v>
      </c>
      <c r="E58" s="50">
        <v>107.9</v>
      </c>
      <c r="F58" s="50">
        <v>88.1</v>
      </c>
      <c r="G58" s="50">
        <v>74.900000000000006</v>
      </c>
      <c r="H58" s="50">
        <v>65.5</v>
      </c>
      <c r="I58" s="50">
        <v>58.5</v>
      </c>
      <c r="J58" s="50"/>
      <c r="K58" s="50"/>
      <c r="L58" s="50"/>
      <c r="M58" s="50"/>
      <c r="N58" s="50"/>
      <c r="O58" s="50"/>
      <c r="P58" s="50"/>
      <c r="Q58" s="50"/>
      <c r="R58" s="50"/>
      <c r="S58" s="50"/>
      <c r="T58" s="50"/>
      <c r="U58" s="50"/>
    </row>
    <row r="59" spans="1:21">
      <c r="A59" s="42">
        <v>52</v>
      </c>
      <c r="B59" s="50">
        <v>412.8</v>
      </c>
      <c r="C59" s="50">
        <v>210.6</v>
      </c>
      <c r="D59" s="50">
        <v>143.30000000000001</v>
      </c>
      <c r="E59" s="50">
        <v>109.7</v>
      </c>
      <c r="F59" s="50">
        <v>89.5</v>
      </c>
      <c r="G59" s="50">
        <v>76.099999999999994</v>
      </c>
      <c r="H59" s="50">
        <v>66.599999999999994</v>
      </c>
      <c r="I59" s="50"/>
      <c r="J59" s="50"/>
      <c r="K59" s="50"/>
      <c r="L59" s="50"/>
      <c r="M59" s="50"/>
      <c r="N59" s="50"/>
      <c r="O59" s="50"/>
      <c r="P59" s="50"/>
      <c r="Q59" s="50"/>
      <c r="R59" s="50"/>
      <c r="S59" s="50"/>
      <c r="T59" s="50"/>
      <c r="U59" s="50"/>
    </row>
    <row r="60" spans="1:21">
      <c r="A60" s="42">
        <v>53</v>
      </c>
      <c r="B60" s="50">
        <v>419.1</v>
      </c>
      <c r="C60" s="50">
        <v>213.9</v>
      </c>
      <c r="D60" s="50">
        <v>145.6</v>
      </c>
      <c r="E60" s="50">
        <v>111.4</v>
      </c>
      <c r="F60" s="50">
        <v>91</v>
      </c>
      <c r="G60" s="50">
        <v>77.400000000000006</v>
      </c>
      <c r="H60" s="50"/>
      <c r="I60" s="50"/>
      <c r="J60" s="50"/>
      <c r="K60" s="50"/>
      <c r="L60" s="50"/>
      <c r="M60" s="50"/>
      <c r="N60" s="50"/>
      <c r="O60" s="50"/>
      <c r="P60" s="50"/>
      <c r="Q60" s="50"/>
      <c r="R60" s="50"/>
      <c r="S60" s="50"/>
      <c r="T60" s="50"/>
      <c r="U60" s="50"/>
    </row>
    <row r="61" spans="1:21">
      <c r="A61" s="42">
        <v>54</v>
      </c>
      <c r="B61" s="50">
        <v>425.6</v>
      </c>
      <c r="C61" s="50">
        <v>217.3</v>
      </c>
      <c r="D61" s="50">
        <v>147.9</v>
      </c>
      <c r="E61" s="50">
        <v>113.2</v>
      </c>
      <c r="F61" s="50">
        <v>92.5</v>
      </c>
      <c r="G61" s="50"/>
      <c r="H61" s="50"/>
      <c r="I61" s="50"/>
      <c r="J61" s="50"/>
      <c r="K61" s="50"/>
      <c r="L61" s="50"/>
      <c r="M61" s="50"/>
      <c r="N61" s="50"/>
      <c r="O61" s="50"/>
      <c r="P61" s="50"/>
      <c r="Q61" s="50"/>
      <c r="R61" s="50"/>
      <c r="S61" s="50"/>
      <c r="T61" s="50"/>
      <c r="U61" s="50"/>
    </row>
    <row r="62" spans="1:21">
      <c r="A62" s="42">
        <v>55</v>
      </c>
      <c r="B62" s="50">
        <v>432.2</v>
      </c>
      <c r="C62" s="50">
        <v>220.7</v>
      </c>
      <c r="D62" s="50">
        <v>150.19999999999999</v>
      </c>
      <c r="E62" s="50">
        <v>115.1</v>
      </c>
      <c r="F62" s="50"/>
      <c r="G62" s="50"/>
      <c r="H62" s="50"/>
      <c r="I62" s="50"/>
      <c r="J62" s="50"/>
      <c r="K62" s="50"/>
      <c r="L62" s="50"/>
      <c r="M62" s="50"/>
      <c r="N62" s="50"/>
      <c r="O62" s="50"/>
      <c r="P62" s="50"/>
      <c r="Q62" s="50"/>
      <c r="R62" s="50"/>
      <c r="S62" s="50"/>
      <c r="T62" s="50"/>
      <c r="U62" s="50"/>
    </row>
    <row r="63" spans="1:21">
      <c r="A63" s="42">
        <v>56</v>
      </c>
      <c r="B63" s="50">
        <v>439.1</v>
      </c>
      <c r="C63" s="50">
        <v>224.2</v>
      </c>
      <c r="D63" s="50">
        <v>152.69999999999999</v>
      </c>
      <c r="E63" s="50"/>
      <c r="F63" s="50"/>
      <c r="G63" s="50"/>
      <c r="H63" s="50"/>
      <c r="I63" s="50"/>
      <c r="J63" s="50"/>
      <c r="K63" s="50"/>
      <c r="L63" s="50"/>
      <c r="M63" s="50"/>
      <c r="N63" s="50"/>
      <c r="O63" s="50"/>
      <c r="P63" s="50"/>
      <c r="Q63" s="50"/>
      <c r="R63" s="50"/>
      <c r="S63" s="50"/>
      <c r="T63" s="50"/>
      <c r="U63" s="50"/>
    </row>
    <row r="64" spans="1:21">
      <c r="A64" s="42">
        <v>57</v>
      </c>
      <c r="B64" s="50">
        <v>446.2</v>
      </c>
      <c r="C64" s="50">
        <v>227.9</v>
      </c>
      <c r="D64" s="50"/>
      <c r="E64" s="50"/>
      <c r="F64" s="50"/>
      <c r="G64" s="50"/>
      <c r="H64" s="50"/>
      <c r="I64" s="50"/>
      <c r="J64" s="50"/>
      <c r="K64" s="50"/>
      <c r="L64" s="50"/>
      <c r="M64" s="50"/>
      <c r="N64" s="50"/>
      <c r="O64" s="50"/>
      <c r="P64" s="50"/>
      <c r="Q64" s="50"/>
      <c r="R64" s="50"/>
      <c r="S64" s="50"/>
      <c r="T64" s="50"/>
      <c r="U64" s="50"/>
    </row>
    <row r="65" spans="1:21">
      <c r="A65" s="42">
        <v>58</v>
      </c>
      <c r="B65" s="50">
        <v>453.6</v>
      </c>
      <c r="C65" s="50"/>
      <c r="D65" s="50"/>
      <c r="E65" s="50"/>
      <c r="F65" s="50"/>
      <c r="G65" s="50"/>
      <c r="H65" s="50"/>
      <c r="I65" s="50"/>
      <c r="J65" s="50"/>
      <c r="K65" s="50"/>
      <c r="L65" s="50"/>
      <c r="M65" s="50"/>
      <c r="N65" s="50"/>
      <c r="O65" s="50"/>
      <c r="P65" s="50"/>
      <c r="Q65" s="50"/>
      <c r="R65" s="50"/>
      <c r="S65" s="50"/>
      <c r="T65" s="50"/>
      <c r="U65" s="50"/>
    </row>
  </sheetData>
  <sheetProtection algorithmName="SHA-512" hashValue="uuw33nM4J/OM/xnBLQDc4Q+suxYHukiyKo0ljoZ8IZwWBhlN0AORnM9cMd1zirzjWmUwPsF4cWrvfZflaacO5w==" saltValue="ILhg8ZnrefAnPfFxcFvXIA==" spinCount="100000" sheet="1" objects="1" scenarios="1"/>
  <conditionalFormatting sqref="A6:A21">
    <cfRule type="expression" dxfId="367" priority="5" stopIfTrue="1">
      <formula>MOD(ROW(),2)=0</formula>
    </cfRule>
    <cfRule type="expression" dxfId="366" priority="6" stopIfTrue="1">
      <formula>MOD(ROW(),2)&lt;&gt;0</formula>
    </cfRule>
  </conditionalFormatting>
  <conditionalFormatting sqref="B6:M21">
    <cfRule type="expression" dxfId="365" priority="7" stopIfTrue="1">
      <formula>MOD(ROW(),2)=0</formula>
    </cfRule>
    <cfRule type="expression" dxfId="364" priority="8" stopIfTrue="1">
      <formula>MOD(ROW(),2)&lt;&gt;0</formula>
    </cfRule>
  </conditionalFormatting>
  <conditionalFormatting sqref="A26:A65">
    <cfRule type="expression" dxfId="363" priority="1" stopIfTrue="1">
      <formula>MOD(ROW(),2)=0</formula>
    </cfRule>
    <cfRule type="expression" dxfId="362" priority="2" stopIfTrue="1">
      <formula>MOD(ROW(),2)&lt;&gt;0</formula>
    </cfRule>
  </conditionalFormatting>
  <conditionalFormatting sqref="B26:U65">
    <cfRule type="expression" dxfId="361" priority="3" stopIfTrue="1">
      <formula>MOD(ROW(),2)=0</formula>
    </cfRule>
    <cfRule type="expression" dxfId="360" priority="4" stopIfTrue="1">
      <formula>MOD(ROW(),2)&lt;&gt;0</formula>
    </cfRule>
  </conditionalFormatting>
  <pageMargins left="0.7" right="0.7" top="0.75" bottom="0.75" header="0.3" footer="0.3"/>
  <tableParts count="1">
    <tablePart r:id="rId1"/>
  </tableParts>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65F85-884B-41D7-919A-E544CF83AAF7}">
  <sheetPr codeName="Sheet94"/>
  <dimension ref="A1:U65"/>
  <sheetViews>
    <sheetView showGridLines="0" workbookViewId="0">
      <selection activeCell="A6" sqref="A6"/>
    </sheetView>
  </sheetViews>
  <sheetFormatPr defaultRowHeight="12.6"/>
  <cols>
    <col min="1" max="1" width="31.5703125" customWidth="1"/>
    <col min="2" max="21"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Added pension - x-707</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171</v>
      </c>
      <c r="C8" s="62"/>
      <c r="D8" s="62"/>
      <c r="E8" s="62"/>
      <c r="F8" s="62"/>
      <c r="G8" s="62"/>
      <c r="H8" s="62"/>
      <c r="I8" s="62"/>
      <c r="J8" s="62"/>
      <c r="K8" s="62"/>
      <c r="L8" s="62"/>
      <c r="M8" s="62"/>
    </row>
    <row r="9" spans="1:13">
      <c r="A9" s="61" t="s">
        <v>150</v>
      </c>
      <c r="B9" s="62" t="s">
        <v>427</v>
      </c>
      <c r="C9" s="62"/>
      <c r="D9" s="62"/>
      <c r="E9" s="62"/>
      <c r="F9" s="62"/>
      <c r="G9" s="62"/>
      <c r="H9" s="62"/>
      <c r="I9" s="62"/>
      <c r="J9" s="62"/>
      <c r="K9" s="62"/>
      <c r="L9" s="62"/>
      <c r="M9" s="62"/>
    </row>
    <row r="10" spans="1:13">
      <c r="A10" s="61" t="s">
        <v>6</v>
      </c>
      <c r="B10" s="62" t="s">
        <v>444</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429</v>
      </c>
      <c r="C12" s="62"/>
      <c r="D12" s="62"/>
      <c r="E12" s="62"/>
      <c r="F12" s="62"/>
      <c r="G12" s="62"/>
      <c r="H12" s="62"/>
      <c r="I12" s="62"/>
      <c r="J12" s="62"/>
      <c r="K12" s="62"/>
      <c r="L12" s="62"/>
      <c r="M12" s="62"/>
    </row>
    <row r="13" spans="1:13">
      <c r="A13" s="61" t="s">
        <v>555</v>
      </c>
      <c r="B13" s="62">
        <v>1</v>
      </c>
      <c r="C13" s="62"/>
      <c r="D13" s="62"/>
      <c r="E13" s="62"/>
      <c r="F13" s="62"/>
      <c r="G13" s="62"/>
      <c r="H13" s="62"/>
      <c r="I13" s="62"/>
      <c r="J13" s="62"/>
      <c r="K13" s="62"/>
      <c r="L13" s="62"/>
      <c r="M13" s="62"/>
    </row>
    <row r="14" spans="1:13">
      <c r="A14" s="61" t="s">
        <v>154</v>
      </c>
      <c r="B14" s="62">
        <v>707</v>
      </c>
      <c r="C14" s="62"/>
      <c r="D14" s="62"/>
      <c r="E14" s="62"/>
      <c r="F14" s="62"/>
      <c r="G14" s="62"/>
      <c r="H14" s="62"/>
      <c r="I14" s="62"/>
      <c r="J14" s="62"/>
      <c r="K14" s="62"/>
      <c r="L14" s="62"/>
      <c r="M14" s="62"/>
    </row>
    <row r="15" spans="1:13">
      <c r="A15" s="61" t="s">
        <v>556</v>
      </c>
      <c r="B15" s="62" t="s">
        <v>445</v>
      </c>
      <c r="C15" s="62"/>
      <c r="D15" s="62"/>
      <c r="E15" s="62"/>
      <c r="F15" s="62"/>
      <c r="G15" s="62"/>
      <c r="H15" s="62"/>
      <c r="I15" s="62"/>
      <c r="J15" s="62"/>
      <c r="K15" s="62"/>
      <c r="L15" s="62"/>
      <c r="M15" s="62"/>
    </row>
    <row r="16" spans="1:13">
      <c r="A16" s="61" t="s">
        <v>156</v>
      </c>
      <c r="B16" s="62" t="s">
        <v>446</v>
      </c>
      <c r="C16" s="62"/>
      <c r="D16" s="62"/>
      <c r="E16" s="62"/>
      <c r="F16" s="62"/>
      <c r="G16" s="62"/>
      <c r="H16" s="62"/>
      <c r="I16" s="62"/>
      <c r="J16" s="62"/>
      <c r="K16" s="62"/>
      <c r="L16" s="62"/>
      <c r="M16" s="62"/>
    </row>
    <row r="17" spans="1:21">
      <c r="A17" s="63" t="s">
        <v>557</v>
      </c>
      <c r="B17" s="62"/>
      <c r="C17" s="62"/>
      <c r="D17" s="62"/>
      <c r="E17" s="62"/>
      <c r="F17" s="62"/>
      <c r="G17" s="62"/>
      <c r="H17" s="62"/>
      <c r="I17" s="62"/>
      <c r="J17" s="62"/>
      <c r="K17" s="62"/>
      <c r="L17" s="62"/>
      <c r="M17" s="62"/>
    </row>
    <row r="18" spans="1:21">
      <c r="A18" s="61" t="s">
        <v>158</v>
      </c>
      <c r="B18" s="64">
        <v>45216</v>
      </c>
      <c r="C18" s="64"/>
      <c r="D18" s="64"/>
      <c r="E18" s="64"/>
      <c r="F18" s="64"/>
      <c r="G18" s="64"/>
      <c r="H18" s="64"/>
      <c r="I18" s="64"/>
      <c r="J18" s="64"/>
      <c r="K18" s="64"/>
      <c r="L18" s="64"/>
      <c r="M18" s="64"/>
    </row>
    <row r="19" spans="1:21">
      <c r="A19" s="61" t="s">
        <v>159</v>
      </c>
      <c r="B19" s="64">
        <v>45383</v>
      </c>
      <c r="C19" s="64"/>
      <c r="D19" s="64"/>
      <c r="E19" s="64"/>
      <c r="F19" s="64"/>
      <c r="G19" s="64"/>
      <c r="H19" s="64"/>
      <c r="I19" s="64"/>
      <c r="J19" s="64"/>
      <c r="K19" s="64"/>
      <c r="L19" s="64"/>
      <c r="M19" s="64"/>
    </row>
    <row r="20" spans="1:21">
      <c r="A20" s="61" t="s">
        <v>160</v>
      </c>
      <c r="B20" s="62" t="s">
        <v>170</v>
      </c>
      <c r="C20" s="62"/>
      <c r="D20" s="62"/>
      <c r="E20" s="62"/>
      <c r="F20" s="62"/>
      <c r="G20" s="62"/>
      <c r="H20" s="62"/>
      <c r="I20" s="62"/>
      <c r="J20" s="62"/>
      <c r="K20" s="62"/>
      <c r="L20" s="62"/>
      <c r="M20" s="62"/>
    </row>
    <row r="21" spans="1:21">
      <c r="A21" s="61" t="s">
        <v>558</v>
      </c>
      <c r="B21" s="62" t="s">
        <v>83</v>
      </c>
      <c r="C21" s="62"/>
      <c r="D21" s="62"/>
      <c r="E21" s="62"/>
      <c r="F21" s="62"/>
      <c r="G21" s="62"/>
      <c r="H21" s="62"/>
      <c r="I21" s="62"/>
      <c r="J21" s="62"/>
      <c r="K21" s="62"/>
      <c r="L21" s="62"/>
      <c r="M21" s="62"/>
    </row>
    <row r="23" spans="1:21">
      <c r="A23" s="23" t="str">
        <f>HYPERLINK("#'Factor List'!A1", "Back to Factor List")</f>
        <v>Back to Factor List</v>
      </c>
      <c r="B23" s="23" t="str">
        <f>HYPERLINK("#'Assumptions'!A1", "Assumptions")</f>
        <v>Assumptions</v>
      </c>
    </row>
    <row r="26" spans="1:21" ht="12.95">
      <c r="A26" s="46" t="s">
        <v>559</v>
      </c>
      <c r="B26" s="46">
        <v>1</v>
      </c>
      <c r="C26" s="46">
        <v>2</v>
      </c>
      <c r="D26" s="46">
        <v>3</v>
      </c>
      <c r="E26" s="46">
        <v>4</v>
      </c>
      <c r="F26" s="46">
        <v>5</v>
      </c>
      <c r="G26" s="46">
        <v>6</v>
      </c>
      <c r="H26" s="46">
        <v>7</v>
      </c>
      <c r="I26" s="46">
        <v>8</v>
      </c>
      <c r="J26" s="46">
        <v>9</v>
      </c>
      <c r="K26" s="46">
        <v>10</v>
      </c>
      <c r="L26" s="46">
        <v>11</v>
      </c>
      <c r="M26" s="46">
        <v>12</v>
      </c>
      <c r="N26" s="46">
        <v>13</v>
      </c>
      <c r="O26" s="46">
        <v>14</v>
      </c>
      <c r="P26" s="46">
        <v>15</v>
      </c>
      <c r="Q26" s="46">
        <v>16</v>
      </c>
      <c r="R26" s="46">
        <v>17</v>
      </c>
      <c r="S26" s="46">
        <v>18</v>
      </c>
      <c r="T26" s="46">
        <v>19</v>
      </c>
      <c r="U26" s="46">
        <v>20</v>
      </c>
    </row>
    <row r="27" spans="1:21">
      <c r="A27" s="42">
        <v>20</v>
      </c>
      <c r="B27" s="50">
        <v>274.5</v>
      </c>
      <c r="C27" s="50">
        <v>139.80000000000001</v>
      </c>
      <c r="D27" s="50">
        <v>94.9</v>
      </c>
      <c r="E27" s="50">
        <v>72.5</v>
      </c>
      <c r="F27" s="50">
        <v>59</v>
      </c>
      <c r="G27" s="50">
        <v>50.1</v>
      </c>
      <c r="H27" s="50">
        <v>43.7</v>
      </c>
      <c r="I27" s="50">
        <v>38.9</v>
      </c>
      <c r="J27" s="50">
        <v>35.200000000000003</v>
      </c>
      <c r="K27" s="50">
        <v>32.200000000000003</v>
      </c>
      <c r="L27" s="50">
        <v>29.8</v>
      </c>
      <c r="M27" s="50">
        <v>27.8</v>
      </c>
      <c r="N27" s="50">
        <v>26.1</v>
      </c>
      <c r="O27" s="50">
        <v>24.6</v>
      </c>
      <c r="P27" s="50">
        <v>23.4</v>
      </c>
      <c r="Q27" s="50">
        <v>22.3</v>
      </c>
      <c r="R27" s="50">
        <v>21.3</v>
      </c>
      <c r="S27" s="50">
        <v>20.5</v>
      </c>
      <c r="T27" s="50">
        <v>19.7</v>
      </c>
      <c r="U27" s="50">
        <v>19</v>
      </c>
    </row>
    <row r="28" spans="1:21">
      <c r="A28" s="42">
        <v>21</v>
      </c>
      <c r="B28" s="50">
        <v>278.7</v>
      </c>
      <c r="C28" s="50">
        <v>141.9</v>
      </c>
      <c r="D28" s="50">
        <v>96.3</v>
      </c>
      <c r="E28" s="50">
        <v>73.599999999999994</v>
      </c>
      <c r="F28" s="50">
        <v>59.9</v>
      </c>
      <c r="G28" s="50">
        <v>50.8</v>
      </c>
      <c r="H28" s="50">
        <v>44.3</v>
      </c>
      <c r="I28" s="50">
        <v>39.5</v>
      </c>
      <c r="J28" s="50">
        <v>35.700000000000003</v>
      </c>
      <c r="K28" s="50">
        <v>32.700000000000003</v>
      </c>
      <c r="L28" s="50">
        <v>30.2</v>
      </c>
      <c r="M28" s="50">
        <v>28.2</v>
      </c>
      <c r="N28" s="50">
        <v>26.5</v>
      </c>
      <c r="O28" s="50">
        <v>25</v>
      </c>
      <c r="P28" s="50">
        <v>23.7</v>
      </c>
      <c r="Q28" s="50">
        <v>22.6</v>
      </c>
      <c r="R28" s="50">
        <v>21.7</v>
      </c>
      <c r="S28" s="50">
        <v>20.8</v>
      </c>
      <c r="T28" s="50">
        <v>20</v>
      </c>
      <c r="U28" s="50">
        <v>19.3</v>
      </c>
    </row>
    <row r="29" spans="1:21">
      <c r="A29" s="42">
        <v>22</v>
      </c>
      <c r="B29" s="50">
        <v>282.89999999999998</v>
      </c>
      <c r="C29" s="50">
        <v>144</v>
      </c>
      <c r="D29" s="50">
        <v>97.8</v>
      </c>
      <c r="E29" s="50">
        <v>74.7</v>
      </c>
      <c r="F29" s="50">
        <v>60.8</v>
      </c>
      <c r="G29" s="50">
        <v>51.6</v>
      </c>
      <c r="H29" s="50">
        <v>45</v>
      </c>
      <c r="I29" s="50">
        <v>40.1</v>
      </c>
      <c r="J29" s="50">
        <v>36.299999999999997</v>
      </c>
      <c r="K29" s="50">
        <v>33.200000000000003</v>
      </c>
      <c r="L29" s="50">
        <v>30.7</v>
      </c>
      <c r="M29" s="50">
        <v>28.6</v>
      </c>
      <c r="N29" s="50">
        <v>26.9</v>
      </c>
      <c r="O29" s="50">
        <v>25.4</v>
      </c>
      <c r="P29" s="50">
        <v>24.1</v>
      </c>
      <c r="Q29" s="50">
        <v>23</v>
      </c>
      <c r="R29" s="50">
        <v>22</v>
      </c>
      <c r="S29" s="50">
        <v>21.1</v>
      </c>
      <c r="T29" s="50">
        <v>20.3</v>
      </c>
      <c r="U29" s="50">
        <v>19.600000000000001</v>
      </c>
    </row>
    <row r="30" spans="1:21">
      <c r="A30" s="42">
        <v>23</v>
      </c>
      <c r="B30" s="50">
        <v>287.10000000000002</v>
      </c>
      <c r="C30" s="50">
        <v>146.19999999999999</v>
      </c>
      <c r="D30" s="50">
        <v>99.2</v>
      </c>
      <c r="E30" s="50">
        <v>75.8</v>
      </c>
      <c r="F30" s="50">
        <v>61.7</v>
      </c>
      <c r="G30" s="50">
        <v>52.4</v>
      </c>
      <c r="H30" s="50">
        <v>45.7</v>
      </c>
      <c r="I30" s="50">
        <v>40.700000000000003</v>
      </c>
      <c r="J30" s="50">
        <v>36.799999999999997</v>
      </c>
      <c r="K30" s="50">
        <v>33.700000000000003</v>
      </c>
      <c r="L30" s="50">
        <v>31.2</v>
      </c>
      <c r="M30" s="50">
        <v>29.1</v>
      </c>
      <c r="N30" s="50">
        <v>27.3</v>
      </c>
      <c r="O30" s="50">
        <v>25.8</v>
      </c>
      <c r="P30" s="50">
        <v>24.5</v>
      </c>
      <c r="Q30" s="50">
        <v>23.3</v>
      </c>
      <c r="R30" s="50">
        <v>22.3</v>
      </c>
      <c r="S30" s="50">
        <v>21.4</v>
      </c>
      <c r="T30" s="50">
        <v>20.6</v>
      </c>
      <c r="U30" s="50">
        <v>19.899999999999999</v>
      </c>
    </row>
    <row r="31" spans="1:21">
      <c r="A31" s="42">
        <v>24</v>
      </c>
      <c r="B31" s="50">
        <v>291.39999999999998</v>
      </c>
      <c r="C31" s="50">
        <v>148.4</v>
      </c>
      <c r="D31" s="50">
        <v>100.7</v>
      </c>
      <c r="E31" s="50">
        <v>76.900000000000006</v>
      </c>
      <c r="F31" s="50">
        <v>62.7</v>
      </c>
      <c r="G31" s="50">
        <v>53.1</v>
      </c>
      <c r="H31" s="50">
        <v>46.4</v>
      </c>
      <c r="I31" s="50">
        <v>41.3</v>
      </c>
      <c r="J31" s="50">
        <v>37.4</v>
      </c>
      <c r="K31" s="50">
        <v>34.200000000000003</v>
      </c>
      <c r="L31" s="50">
        <v>31.6</v>
      </c>
      <c r="M31" s="50">
        <v>29.5</v>
      </c>
      <c r="N31" s="50">
        <v>27.7</v>
      </c>
      <c r="O31" s="50">
        <v>26.2</v>
      </c>
      <c r="P31" s="50">
        <v>24.8</v>
      </c>
      <c r="Q31" s="50">
        <v>23.7</v>
      </c>
      <c r="R31" s="50">
        <v>22.7</v>
      </c>
      <c r="S31" s="50">
        <v>21.8</v>
      </c>
      <c r="T31" s="50">
        <v>21</v>
      </c>
      <c r="U31" s="50">
        <v>20.2</v>
      </c>
    </row>
    <row r="32" spans="1:21">
      <c r="A32" s="42">
        <v>25</v>
      </c>
      <c r="B32" s="50">
        <v>295.8</v>
      </c>
      <c r="C32" s="50">
        <v>150.6</v>
      </c>
      <c r="D32" s="50">
        <v>102.2</v>
      </c>
      <c r="E32" s="50">
        <v>78.099999999999994</v>
      </c>
      <c r="F32" s="50">
        <v>63.6</v>
      </c>
      <c r="G32" s="50">
        <v>53.9</v>
      </c>
      <c r="H32" s="50">
        <v>47.1</v>
      </c>
      <c r="I32" s="50">
        <v>41.9</v>
      </c>
      <c r="J32" s="50">
        <v>37.9</v>
      </c>
      <c r="K32" s="50">
        <v>34.700000000000003</v>
      </c>
      <c r="L32" s="50">
        <v>32.1</v>
      </c>
      <c r="M32" s="50">
        <v>29.9</v>
      </c>
      <c r="N32" s="50">
        <v>28.1</v>
      </c>
      <c r="O32" s="50">
        <v>26.6</v>
      </c>
      <c r="P32" s="50">
        <v>25.2</v>
      </c>
      <c r="Q32" s="50">
        <v>24</v>
      </c>
      <c r="R32" s="50">
        <v>23</v>
      </c>
      <c r="S32" s="50">
        <v>22.1</v>
      </c>
      <c r="T32" s="50">
        <v>21.3</v>
      </c>
      <c r="U32" s="50">
        <v>20.5</v>
      </c>
    </row>
    <row r="33" spans="1:21">
      <c r="A33" s="42">
        <v>26</v>
      </c>
      <c r="B33" s="50">
        <v>300.2</v>
      </c>
      <c r="C33" s="50">
        <v>152.9</v>
      </c>
      <c r="D33" s="50">
        <v>103.8</v>
      </c>
      <c r="E33" s="50">
        <v>79.3</v>
      </c>
      <c r="F33" s="50">
        <v>64.5</v>
      </c>
      <c r="G33" s="50">
        <v>54.8</v>
      </c>
      <c r="H33" s="50">
        <v>47.8</v>
      </c>
      <c r="I33" s="50">
        <v>42.5</v>
      </c>
      <c r="J33" s="50">
        <v>38.5</v>
      </c>
      <c r="K33" s="50">
        <v>35.200000000000003</v>
      </c>
      <c r="L33" s="50">
        <v>32.6</v>
      </c>
      <c r="M33" s="50">
        <v>30.4</v>
      </c>
      <c r="N33" s="50">
        <v>28.5</v>
      </c>
      <c r="O33" s="50">
        <v>27</v>
      </c>
      <c r="P33" s="50">
        <v>25.6</v>
      </c>
      <c r="Q33" s="50">
        <v>24.4</v>
      </c>
      <c r="R33" s="50">
        <v>23.4</v>
      </c>
      <c r="S33" s="50">
        <v>22.4</v>
      </c>
      <c r="T33" s="50">
        <v>21.6</v>
      </c>
      <c r="U33" s="50">
        <v>20.9</v>
      </c>
    </row>
    <row r="34" spans="1:21">
      <c r="A34" s="42">
        <v>27</v>
      </c>
      <c r="B34" s="50">
        <v>304.7</v>
      </c>
      <c r="C34" s="50">
        <v>155.19999999999999</v>
      </c>
      <c r="D34" s="50">
        <v>105.3</v>
      </c>
      <c r="E34" s="50">
        <v>80.400000000000006</v>
      </c>
      <c r="F34" s="50">
        <v>65.5</v>
      </c>
      <c r="G34" s="50">
        <v>55.6</v>
      </c>
      <c r="H34" s="50">
        <v>48.5</v>
      </c>
      <c r="I34" s="50">
        <v>43.2</v>
      </c>
      <c r="J34" s="50">
        <v>39.1</v>
      </c>
      <c r="K34" s="50">
        <v>35.799999999999997</v>
      </c>
      <c r="L34" s="50">
        <v>33.1</v>
      </c>
      <c r="M34" s="50">
        <v>30.9</v>
      </c>
      <c r="N34" s="50">
        <v>29</v>
      </c>
      <c r="O34" s="50">
        <v>27.4</v>
      </c>
      <c r="P34" s="50">
        <v>26</v>
      </c>
      <c r="Q34" s="50">
        <v>24.8</v>
      </c>
      <c r="R34" s="50">
        <v>23.7</v>
      </c>
      <c r="S34" s="50">
        <v>22.8</v>
      </c>
      <c r="T34" s="50">
        <v>21.9</v>
      </c>
      <c r="U34" s="50">
        <v>21.2</v>
      </c>
    </row>
    <row r="35" spans="1:21">
      <c r="A35" s="42">
        <v>28</v>
      </c>
      <c r="B35" s="50">
        <v>309.3</v>
      </c>
      <c r="C35" s="50">
        <v>157.5</v>
      </c>
      <c r="D35" s="50">
        <v>106.9</v>
      </c>
      <c r="E35" s="50">
        <v>81.599999999999994</v>
      </c>
      <c r="F35" s="50">
        <v>66.5</v>
      </c>
      <c r="G35" s="50">
        <v>56.4</v>
      </c>
      <c r="H35" s="50">
        <v>49.2</v>
      </c>
      <c r="I35" s="50">
        <v>43.8</v>
      </c>
      <c r="J35" s="50">
        <v>39.700000000000003</v>
      </c>
      <c r="K35" s="50">
        <v>36.299999999999997</v>
      </c>
      <c r="L35" s="50">
        <v>33.6</v>
      </c>
      <c r="M35" s="50">
        <v>31.3</v>
      </c>
      <c r="N35" s="50">
        <v>29.4</v>
      </c>
      <c r="O35" s="50">
        <v>27.8</v>
      </c>
      <c r="P35" s="50">
        <v>26.4</v>
      </c>
      <c r="Q35" s="50">
        <v>25.1</v>
      </c>
      <c r="R35" s="50">
        <v>24.1</v>
      </c>
      <c r="S35" s="50">
        <v>23.1</v>
      </c>
      <c r="T35" s="50">
        <v>22.3</v>
      </c>
      <c r="U35" s="50">
        <v>21.5</v>
      </c>
    </row>
    <row r="36" spans="1:21">
      <c r="A36" s="42">
        <v>29</v>
      </c>
      <c r="B36" s="50">
        <v>313.89999999999998</v>
      </c>
      <c r="C36" s="50">
        <v>159.80000000000001</v>
      </c>
      <c r="D36" s="50">
        <v>108.5</v>
      </c>
      <c r="E36" s="50">
        <v>82.9</v>
      </c>
      <c r="F36" s="50">
        <v>67.5</v>
      </c>
      <c r="G36" s="50">
        <v>57.3</v>
      </c>
      <c r="H36" s="50">
        <v>50</v>
      </c>
      <c r="I36" s="50">
        <v>44.5</v>
      </c>
      <c r="J36" s="50">
        <v>40.299999999999997</v>
      </c>
      <c r="K36" s="50">
        <v>36.9</v>
      </c>
      <c r="L36" s="50">
        <v>34.1</v>
      </c>
      <c r="M36" s="50">
        <v>31.8</v>
      </c>
      <c r="N36" s="50">
        <v>29.9</v>
      </c>
      <c r="O36" s="50">
        <v>28.2</v>
      </c>
      <c r="P36" s="50">
        <v>26.8</v>
      </c>
      <c r="Q36" s="50">
        <v>25.5</v>
      </c>
      <c r="R36" s="50">
        <v>24.4</v>
      </c>
      <c r="S36" s="50">
        <v>23.5</v>
      </c>
      <c r="T36" s="50">
        <v>22.6</v>
      </c>
      <c r="U36" s="50">
        <v>21.8</v>
      </c>
    </row>
    <row r="37" spans="1:21">
      <c r="A37" s="42">
        <v>30</v>
      </c>
      <c r="B37" s="50">
        <v>318.60000000000002</v>
      </c>
      <c r="C37" s="50">
        <v>162.19999999999999</v>
      </c>
      <c r="D37" s="50">
        <v>110.1</v>
      </c>
      <c r="E37" s="50">
        <v>84.1</v>
      </c>
      <c r="F37" s="50">
        <v>68.5</v>
      </c>
      <c r="G37" s="50">
        <v>58.1</v>
      </c>
      <c r="H37" s="50">
        <v>50.7</v>
      </c>
      <c r="I37" s="50">
        <v>45.2</v>
      </c>
      <c r="J37" s="50">
        <v>40.9</v>
      </c>
      <c r="K37" s="50">
        <v>37.4</v>
      </c>
      <c r="L37" s="50">
        <v>34.6</v>
      </c>
      <c r="M37" s="50">
        <v>32.299999999999997</v>
      </c>
      <c r="N37" s="50">
        <v>30.3</v>
      </c>
      <c r="O37" s="50">
        <v>28.6</v>
      </c>
      <c r="P37" s="50">
        <v>27.2</v>
      </c>
      <c r="Q37" s="50">
        <v>25.9</v>
      </c>
      <c r="R37" s="50">
        <v>24.8</v>
      </c>
      <c r="S37" s="50">
        <v>23.8</v>
      </c>
      <c r="T37" s="50">
        <v>23</v>
      </c>
      <c r="U37" s="50">
        <v>22.2</v>
      </c>
    </row>
    <row r="38" spans="1:21">
      <c r="A38" s="42">
        <v>31</v>
      </c>
      <c r="B38" s="50">
        <v>323.3</v>
      </c>
      <c r="C38" s="50">
        <v>164.6</v>
      </c>
      <c r="D38" s="50">
        <v>111.8</v>
      </c>
      <c r="E38" s="50">
        <v>85.4</v>
      </c>
      <c r="F38" s="50">
        <v>69.5</v>
      </c>
      <c r="G38" s="50">
        <v>59</v>
      </c>
      <c r="H38" s="50">
        <v>51.5</v>
      </c>
      <c r="I38" s="50">
        <v>45.8</v>
      </c>
      <c r="J38" s="50">
        <v>41.5</v>
      </c>
      <c r="K38" s="50">
        <v>38</v>
      </c>
      <c r="L38" s="50">
        <v>35.1</v>
      </c>
      <c r="M38" s="50">
        <v>32.799999999999997</v>
      </c>
      <c r="N38" s="50">
        <v>30.8</v>
      </c>
      <c r="O38" s="50">
        <v>29.1</v>
      </c>
      <c r="P38" s="50">
        <v>27.6</v>
      </c>
      <c r="Q38" s="50">
        <v>26.3</v>
      </c>
      <c r="R38" s="50">
        <v>25.2</v>
      </c>
      <c r="S38" s="50">
        <v>24.2</v>
      </c>
      <c r="T38" s="50">
        <v>23.3</v>
      </c>
      <c r="U38" s="50">
        <v>22.5</v>
      </c>
    </row>
    <row r="39" spans="1:21">
      <c r="A39" s="42">
        <v>32</v>
      </c>
      <c r="B39" s="50">
        <v>328.1</v>
      </c>
      <c r="C39" s="50">
        <v>167.1</v>
      </c>
      <c r="D39" s="50">
        <v>113.4</v>
      </c>
      <c r="E39" s="50">
        <v>86.6</v>
      </c>
      <c r="F39" s="50">
        <v>70.599999999999994</v>
      </c>
      <c r="G39" s="50">
        <v>59.9</v>
      </c>
      <c r="H39" s="50">
        <v>52.2</v>
      </c>
      <c r="I39" s="50">
        <v>46.5</v>
      </c>
      <c r="J39" s="50">
        <v>42.1</v>
      </c>
      <c r="K39" s="50">
        <v>38.6</v>
      </c>
      <c r="L39" s="50">
        <v>35.700000000000003</v>
      </c>
      <c r="M39" s="50">
        <v>33.299999999999997</v>
      </c>
      <c r="N39" s="50">
        <v>31.2</v>
      </c>
      <c r="O39" s="50">
        <v>29.5</v>
      </c>
      <c r="P39" s="50">
        <v>28</v>
      </c>
      <c r="Q39" s="50">
        <v>26.7</v>
      </c>
      <c r="R39" s="50">
        <v>25.6</v>
      </c>
      <c r="S39" s="50">
        <v>24.6</v>
      </c>
      <c r="T39" s="50">
        <v>23.7</v>
      </c>
      <c r="U39" s="50">
        <v>22.9</v>
      </c>
    </row>
    <row r="40" spans="1:21">
      <c r="A40" s="42">
        <v>33</v>
      </c>
      <c r="B40" s="50">
        <v>333</v>
      </c>
      <c r="C40" s="50">
        <v>169.6</v>
      </c>
      <c r="D40" s="50">
        <v>115.1</v>
      </c>
      <c r="E40" s="50">
        <v>87.9</v>
      </c>
      <c r="F40" s="50">
        <v>71.599999999999994</v>
      </c>
      <c r="G40" s="50">
        <v>60.8</v>
      </c>
      <c r="H40" s="50">
        <v>53</v>
      </c>
      <c r="I40" s="50">
        <v>47.2</v>
      </c>
      <c r="J40" s="50">
        <v>42.7</v>
      </c>
      <c r="K40" s="50">
        <v>39.1</v>
      </c>
      <c r="L40" s="50">
        <v>36.200000000000003</v>
      </c>
      <c r="M40" s="50">
        <v>33.799999999999997</v>
      </c>
      <c r="N40" s="50">
        <v>31.7</v>
      </c>
      <c r="O40" s="50">
        <v>30</v>
      </c>
      <c r="P40" s="50">
        <v>28.4</v>
      </c>
      <c r="Q40" s="50">
        <v>27.1</v>
      </c>
      <c r="R40" s="50">
        <v>26</v>
      </c>
      <c r="S40" s="50">
        <v>24.9</v>
      </c>
      <c r="T40" s="50">
        <v>24</v>
      </c>
      <c r="U40" s="50">
        <v>23.2</v>
      </c>
    </row>
    <row r="41" spans="1:21">
      <c r="A41" s="42">
        <v>34</v>
      </c>
      <c r="B41" s="50">
        <v>337.9</v>
      </c>
      <c r="C41" s="50">
        <v>172.1</v>
      </c>
      <c r="D41" s="50">
        <v>116.8</v>
      </c>
      <c r="E41" s="50">
        <v>89.2</v>
      </c>
      <c r="F41" s="50">
        <v>72.7</v>
      </c>
      <c r="G41" s="50">
        <v>61.7</v>
      </c>
      <c r="H41" s="50">
        <v>53.8</v>
      </c>
      <c r="I41" s="50">
        <v>47.9</v>
      </c>
      <c r="J41" s="50">
        <v>43.4</v>
      </c>
      <c r="K41" s="50">
        <v>39.700000000000003</v>
      </c>
      <c r="L41" s="50">
        <v>36.799999999999997</v>
      </c>
      <c r="M41" s="50">
        <v>34.299999999999997</v>
      </c>
      <c r="N41" s="50">
        <v>32.200000000000003</v>
      </c>
      <c r="O41" s="50">
        <v>30.4</v>
      </c>
      <c r="P41" s="50">
        <v>28.9</v>
      </c>
      <c r="Q41" s="50">
        <v>27.5</v>
      </c>
      <c r="R41" s="50">
        <v>26.4</v>
      </c>
      <c r="S41" s="50">
        <v>25.3</v>
      </c>
      <c r="T41" s="50">
        <v>24.4</v>
      </c>
      <c r="U41" s="50">
        <v>23.6</v>
      </c>
    </row>
    <row r="42" spans="1:21">
      <c r="A42" s="42">
        <v>35</v>
      </c>
      <c r="B42" s="50">
        <v>342.9</v>
      </c>
      <c r="C42" s="50">
        <v>174.6</v>
      </c>
      <c r="D42" s="50">
        <v>118.6</v>
      </c>
      <c r="E42" s="50">
        <v>90.6</v>
      </c>
      <c r="F42" s="50">
        <v>73.8</v>
      </c>
      <c r="G42" s="50">
        <v>62.6</v>
      </c>
      <c r="H42" s="50">
        <v>54.6</v>
      </c>
      <c r="I42" s="50">
        <v>48.7</v>
      </c>
      <c r="J42" s="50">
        <v>44</v>
      </c>
      <c r="K42" s="50">
        <v>40.299999999999997</v>
      </c>
      <c r="L42" s="50">
        <v>37.299999999999997</v>
      </c>
      <c r="M42" s="50">
        <v>34.799999999999997</v>
      </c>
      <c r="N42" s="50">
        <v>32.700000000000003</v>
      </c>
      <c r="O42" s="50">
        <v>30.9</v>
      </c>
      <c r="P42" s="50">
        <v>29.3</v>
      </c>
      <c r="Q42" s="50">
        <v>28</v>
      </c>
      <c r="R42" s="50">
        <v>26.8</v>
      </c>
      <c r="S42" s="50">
        <v>25.7</v>
      </c>
      <c r="T42" s="50">
        <v>24.8</v>
      </c>
      <c r="U42" s="50">
        <v>24</v>
      </c>
    </row>
    <row r="43" spans="1:21">
      <c r="A43" s="42">
        <v>36</v>
      </c>
      <c r="B43" s="50">
        <v>348</v>
      </c>
      <c r="C43" s="50">
        <v>177.2</v>
      </c>
      <c r="D43" s="50">
        <v>120.3</v>
      </c>
      <c r="E43" s="50">
        <v>91.9</v>
      </c>
      <c r="F43" s="50">
        <v>74.900000000000006</v>
      </c>
      <c r="G43" s="50">
        <v>63.5</v>
      </c>
      <c r="H43" s="50">
        <v>55.4</v>
      </c>
      <c r="I43" s="50">
        <v>49.4</v>
      </c>
      <c r="J43" s="50">
        <v>44.7</v>
      </c>
      <c r="K43" s="50">
        <v>40.9</v>
      </c>
      <c r="L43" s="50">
        <v>37.9</v>
      </c>
      <c r="M43" s="50">
        <v>35.299999999999997</v>
      </c>
      <c r="N43" s="50">
        <v>33.200000000000003</v>
      </c>
      <c r="O43" s="50">
        <v>31.4</v>
      </c>
      <c r="P43" s="50">
        <v>29.8</v>
      </c>
      <c r="Q43" s="50">
        <v>28.4</v>
      </c>
      <c r="R43" s="50">
        <v>27.2</v>
      </c>
      <c r="S43" s="50">
        <v>26.1</v>
      </c>
      <c r="T43" s="50">
        <v>25.2</v>
      </c>
      <c r="U43" s="50">
        <v>24.4</v>
      </c>
    </row>
    <row r="44" spans="1:21">
      <c r="A44" s="42">
        <v>37</v>
      </c>
      <c r="B44" s="50">
        <v>353.1</v>
      </c>
      <c r="C44" s="50">
        <v>179.8</v>
      </c>
      <c r="D44" s="50">
        <v>122.1</v>
      </c>
      <c r="E44" s="50">
        <v>93.3</v>
      </c>
      <c r="F44" s="50">
        <v>76</v>
      </c>
      <c r="G44" s="50">
        <v>64.5</v>
      </c>
      <c r="H44" s="50">
        <v>56.3</v>
      </c>
      <c r="I44" s="50">
        <v>50.1</v>
      </c>
      <c r="J44" s="50">
        <v>45.4</v>
      </c>
      <c r="K44" s="50">
        <v>41.6</v>
      </c>
      <c r="L44" s="50">
        <v>38.4</v>
      </c>
      <c r="M44" s="50">
        <v>35.9</v>
      </c>
      <c r="N44" s="50">
        <v>33.700000000000003</v>
      </c>
      <c r="O44" s="50">
        <v>31.8</v>
      </c>
      <c r="P44" s="50">
        <v>30.2</v>
      </c>
      <c r="Q44" s="50">
        <v>28.9</v>
      </c>
      <c r="R44" s="50">
        <v>27.6</v>
      </c>
      <c r="S44" s="50">
        <v>26.6</v>
      </c>
      <c r="T44" s="50">
        <v>25.6</v>
      </c>
      <c r="U44" s="50">
        <v>24.7</v>
      </c>
    </row>
    <row r="45" spans="1:21">
      <c r="A45" s="42">
        <v>38</v>
      </c>
      <c r="B45" s="50">
        <v>358.3</v>
      </c>
      <c r="C45" s="50">
        <v>182.5</v>
      </c>
      <c r="D45" s="50">
        <v>123.9</v>
      </c>
      <c r="E45" s="50">
        <v>94.7</v>
      </c>
      <c r="F45" s="50">
        <v>77.099999999999994</v>
      </c>
      <c r="G45" s="50">
        <v>65.400000000000006</v>
      </c>
      <c r="H45" s="50">
        <v>57.1</v>
      </c>
      <c r="I45" s="50">
        <v>50.9</v>
      </c>
      <c r="J45" s="50">
        <v>46</v>
      </c>
      <c r="K45" s="50">
        <v>42.2</v>
      </c>
      <c r="L45" s="50">
        <v>39</v>
      </c>
      <c r="M45" s="50">
        <v>36.4</v>
      </c>
      <c r="N45" s="50">
        <v>34.200000000000003</v>
      </c>
      <c r="O45" s="50">
        <v>32.299999999999997</v>
      </c>
      <c r="P45" s="50">
        <v>30.7</v>
      </c>
      <c r="Q45" s="50">
        <v>29.3</v>
      </c>
      <c r="R45" s="50">
        <v>28.1</v>
      </c>
      <c r="S45" s="50">
        <v>27</v>
      </c>
      <c r="T45" s="50">
        <v>26</v>
      </c>
      <c r="U45" s="50">
        <v>25.2</v>
      </c>
    </row>
    <row r="46" spans="1:21">
      <c r="A46" s="42">
        <v>39</v>
      </c>
      <c r="B46" s="50">
        <v>363.6</v>
      </c>
      <c r="C46" s="50">
        <v>185.2</v>
      </c>
      <c r="D46" s="50">
        <v>125.8</v>
      </c>
      <c r="E46" s="50">
        <v>96.1</v>
      </c>
      <c r="F46" s="50">
        <v>78.3</v>
      </c>
      <c r="G46" s="50">
        <v>66.400000000000006</v>
      </c>
      <c r="H46" s="50">
        <v>58</v>
      </c>
      <c r="I46" s="50">
        <v>51.6</v>
      </c>
      <c r="J46" s="50">
        <v>46.7</v>
      </c>
      <c r="K46" s="50">
        <v>42.8</v>
      </c>
      <c r="L46" s="50">
        <v>39.6</v>
      </c>
      <c r="M46" s="50">
        <v>37</v>
      </c>
      <c r="N46" s="50">
        <v>34.799999999999997</v>
      </c>
      <c r="O46" s="50">
        <v>32.9</v>
      </c>
      <c r="P46" s="50">
        <v>31.2</v>
      </c>
      <c r="Q46" s="50">
        <v>29.8</v>
      </c>
      <c r="R46" s="50">
        <v>28.5</v>
      </c>
      <c r="S46" s="50">
        <v>27.4</v>
      </c>
      <c r="T46" s="50">
        <v>26.4</v>
      </c>
      <c r="U46" s="50">
        <v>25.6</v>
      </c>
    </row>
    <row r="47" spans="1:21">
      <c r="A47" s="42">
        <v>40</v>
      </c>
      <c r="B47" s="50">
        <v>369</v>
      </c>
      <c r="C47" s="50">
        <v>187.9</v>
      </c>
      <c r="D47" s="50">
        <v>127.6</v>
      </c>
      <c r="E47" s="50">
        <v>97.5</v>
      </c>
      <c r="F47" s="50">
        <v>79.400000000000006</v>
      </c>
      <c r="G47" s="50">
        <v>67.400000000000006</v>
      </c>
      <c r="H47" s="50">
        <v>58.8</v>
      </c>
      <c r="I47" s="50">
        <v>52.4</v>
      </c>
      <c r="J47" s="50">
        <v>47.5</v>
      </c>
      <c r="K47" s="50">
        <v>43.5</v>
      </c>
      <c r="L47" s="50">
        <v>40.200000000000003</v>
      </c>
      <c r="M47" s="50">
        <v>37.6</v>
      </c>
      <c r="N47" s="50">
        <v>35.299999999999997</v>
      </c>
      <c r="O47" s="50">
        <v>33.4</v>
      </c>
      <c r="P47" s="50">
        <v>31.7</v>
      </c>
      <c r="Q47" s="50">
        <v>30.3</v>
      </c>
      <c r="R47" s="50">
        <v>29</v>
      </c>
      <c r="S47" s="50">
        <v>27.9</v>
      </c>
      <c r="T47" s="50">
        <v>26.9</v>
      </c>
      <c r="U47" s="50"/>
    </row>
    <row r="48" spans="1:21">
      <c r="A48" s="42">
        <v>41</v>
      </c>
      <c r="B48" s="50">
        <v>374.4</v>
      </c>
      <c r="C48" s="50">
        <v>190.7</v>
      </c>
      <c r="D48" s="50">
        <v>129.5</v>
      </c>
      <c r="E48" s="50">
        <v>98.9</v>
      </c>
      <c r="F48" s="50">
        <v>80.599999999999994</v>
      </c>
      <c r="G48" s="50">
        <v>68.400000000000006</v>
      </c>
      <c r="H48" s="50">
        <v>59.7</v>
      </c>
      <c r="I48" s="50">
        <v>53.2</v>
      </c>
      <c r="J48" s="50">
        <v>48.2</v>
      </c>
      <c r="K48" s="50">
        <v>44.2</v>
      </c>
      <c r="L48" s="50">
        <v>40.9</v>
      </c>
      <c r="M48" s="50">
        <v>38.200000000000003</v>
      </c>
      <c r="N48" s="50">
        <v>35.9</v>
      </c>
      <c r="O48" s="50">
        <v>33.9</v>
      </c>
      <c r="P48" s="50">
        <v>32.200000000000003</v>
      </c>
      <c r="Q48" s="50">
        <v>30.8</v>
      </c>
      <c r="R48" s="50">
        <v>29.5</v>
      </c>
      <c r="S48" s="50">
        <v>28.3</v>
      </c>
      <c r="T48" s="50"/>
      <c r="U48" s="50"/>
    </row>
    <row r="49" spans="1:21">
      <c r="A49" s="42">
        <v>42</v>
      </c>
      <c r="B49" s="50">
        <v>379.9</v>
      </c>
      <c r="C49" s="50">
        <v>193.5</v>
      </c>
      <c r="D49" s="50">
        <v>131.4</v>
      </c>
      <c r="E49" s="50">
        <v>100.4</v>
      </c>
      <c r="F49" s="50">
        <v>81.8</v>
      </c>
      <c r="G49" s="50">
        <v>69.5</v>
      </c>
      <c r="H49" s="50">
        <v>60.6</v>
      </c>
      <c r="I49" s="50">
        <v>54</v>
      </c>
      <c r="J49" s="50">
        <v>48.9</v>
      </c>
      <c r="K49" s="50">
        <v>44.9</v>
      </c>
      <c r="L49" s="50">
        <v>41.5</v>
      </c>
      <c r="M49" s="50">
        <v>38.799999999999997</v>
      </c>
      <c r="N49" s="50">
        <v>36.4</v>
      </c>
      <c r="O49" s="50">
        <v>34.5</v>
      </c>
      <c r="P49" s="50">
        <v>32.799999999999997</v>
      </c>
      <c r="Q49" s="50">
        <v>31.3</v>
      </c>
      <c r="R49" s="50">
        <v>30</v>
      </c>
      <c r="S49" s="50"/>
      <c r="T49" s="50"/>
      <c r="U49" s="50"/>
    </row>
    <row r="50" spans="1:21">
      <c r="A50" s="42">
        <v>43</v>
      </c>
      <c r="B50" s="50">
        <v>385.5</v>
      </c>
      <c r="C50" s="50">
        <v>196.4</v>
      </c>
      <c r="D50" s="50">
        <v>133.4</v>
      </c>
      <c r="E50" s="50">
        <v>101.9</v>
      </c>
      <c r="F50" s="50">
        <v>83.1</v>
      </c>
      <c r="G50" s="50">
        <v>70.5</v>
      </c>
      <c r="H50" s="50">
        <v>61.6</v>
      </c>
      <c r="I50" s="50">
        <v>54.9</v>
      </c>
      <c r="J50" s="50">
        <v>49.7</v>
      </c>
      <c r="K50" s="50">
        <v>45.6</v>
      </c>
      <c r="L50" s="50">
        <v>42.2</v>
      </c>
      <c r="M50" s="50">
        <v>39.4</v>
      </c>
      <c r="N50" s="50">
        <v>37</v>
      </c>
      <c r="O50" s="50">
        <v>35</v>
      </c>
      <c r="P50" s="50">
        <v>33.299999999999997</v>
      </c>
      <c r="Q50" s="50">
        <v>31.8</v>
      </c>
      <c r="R50" s="50"/>
      <c r="S50" s="50"/>
      <c r="T50" s="50"/>
      <c r="U50" s="50"/>
    </row>
    <row r="51" spans="1:21">
      <c r="A51" s="42">
        <v>44</v>
      </c>
      <c r="B51" s="50">
        <v>391.2</v>
      </c>
      <c r="C51" s="50">
        <v>199.3</v>
      </c>
      <c r="D51" s="50">
        <v>135.4</v>
      </c>
      <c r="E51" s="50">
        <v>103.5</v>
      </c>
      <c r="F51" s="50">
        <v>84.3</v>
      </c>
      <c r="G51" s="50">
        <v>71.599999999999994</v>
      </c>
      <c r="H51" s="50">
        <v>62.5</v>
      </c>
      <c r="I51" s="50">
        <v>55.7</v>
      </c>
      <c r="J51" s="50">
        <v>50.5</v>
      </c>
      <c r="K51" s="50">
        <v>46.3</v>
      </c>
      <c r="L51" s="50">
        <v>42.9</v>
      </c>
      <c r="M51" s="50">
        <v>40</v>
      </c>
      <c r="N51" s="50">
        <v>37.6</v>
      </c>
      <c r="O51" s="50">
        <v>35.6</v>
      </c>
      <c r="P51" s="50">
        <v>33.9</v>
      </c>
      <c r="Q51" s="50"/>
      <c r="R51" s="50"/>
      <c r="S51" s="50"/>
      <c r="T51" s="50"/>
      <c r="U51" s="50"/>
    </row>
    <row r="52" spans="1:21">
      <c r="A52" s="42">
        <v>45</v>
      </c>
      <c r="B52" s="50">
        <v>396.9</v>
      </c>
      <c r="C52" s="50">
        <v>202.3</v>
      </c>
      <c r="D52" s="50">
        <v>137.4</v>
      </c>
      <c r="E52" s="50">
        <v>105</v>
      </c>
      <c r="F52" s="50">
        <v>85.6</v>
      </c>
      <c r="G52" s="50">
        <v>72.7</v>
      </c>
      <c r="H52" s="50">
        <v>63.5</v>
      </c>
      <c r="I52" s="50">
        <v>56.6</v>
      </c>
      <c r="J52" s="50">
        <v>51.3</v>
      </c>
      <c r="K52" s="50">
        <v>47</v>
      </c>
      <c r="L52" s="50">
        <v>43.6</v>
      </c>
      <c r="M52" s="50">
        <v>40.700000000000003</v>
      </c>
      <c r="N52" s="50">
        <v>38.299999999999997</v>
      </c>
      <c r="O52" s="50">
        <v>36.200000000000003</v>
      </c>
      <c r="P52" s="50"/>
      <c r="Q52" s="50"/>
      <c r="R52" s="50"/>
      <c r="S52" s="50"/>
      <c r="T52" s="50"/>
      <c r="U52" s="50"/>
    </row>
    <row r="53" spans="1:21">
      <c r="A53" s="42">
        <v>46</v>
      </c>
      <c r="B53" s="50">
        <v>402.7</v>
      </c>
      <c r="C53" s="50">
        <v>205.2</v>
      </c>
      <c r="D53" s="50">
        <v>139.5</v>
      </c>
      <c r="E53" s="50">
        <v>106.6</v>
      </c>
      <c r="F53" s="50">
        <v>86.9</v>
      </c>
      <c r="G53" s="50">
        <v>73.8</v>
      </c>
      <c r="H53" s="50">
        <v>64.5</v>
      </c>
      <c r="I53" s="50">
        <v>57.5</v>
      </c>
      <c r="J53" s="50">
        <v>52.1</v>
      </c>
      <c r="K53" s="50">
        <v>47.8</v>
      </c>
      <c r="L53" s="50">
        <v>44.3</v>
      </c>
      <c r="M53" s="50">
        <v>41.4</v>
      </c>
      <c r="N53" s="50">
        <v>38.9</v>
      </c>
      <c r="O53" s="50"/>
      <c r="P53" s="50"/>
      <c r="Q53" s="50"/>
      <c r="R53" s="50"/>
      <c r="S53" s="50"/>
      <c r="T53" s="50"/>
      <c r="U53" s="50"/>
    </row>
    <row r="54" spans="1:21">
      <c r="A54" s="42">
        <v>47</v>
      </c>
      <c r="B54" s="50">
        <v>408.6</v>
      </c>
      <c r="C54" s="50">
        <v>208.3</v>
      </c>
      <c r="D54" s="50">
        <v>141.5</v>
      </c>
      <c r="E54" s="50">
        <v>108.2</v>
      </c>
      <c r="F54" s="50">
        <v>88.3</v>
      </c>
      <c r="G54" s="50">
        <v>75</v>
      </c>
      <c r="H54" s="50">
        <v>65.5</v>
      </c>
      <c r="I54" s="50">
        <v>58.4</v>
      </c>
      <c r="J54" s="50">
        <v>52.9</v>
      </c>
      <c r="K54" s="50">
        <v>48.6</v>
      </c>
      <c r="L54" s="50">
        <v>45</v>
      </c>
      <c r="M54" s="50">
        <v>42.1</v>
      </c>
      <c r="N54" s="50"/>
      <c r="O54" s="50"/>
      <c r="P54" s="50"/>
      <c r="Q54" s="50"/>
      <c r="R54" s="50"/>
      <c r="S54" s="50"/>
      <c r="T54" s="50"/>
      <c r="U54" s="50"/>
    </row>
    <row r="55" spans="1:21">
      <c r="A55" s="42">
        <v>48</v>
      </c>
      <c r="B55" s="50">
        <v>414.6</v>
      </c>
      <c r="C55" s="50">
        <v>211.4</v>
      </c>
      <c r="D55" s="50">
        <v>143.69999999999999</v>
      </c>
      <c r="E55" s="50">
        <v>109.9</v>
      </c>
      <c r="F55" s="50">
        <v>89.6</v>
      </c>
      <c r="G55" s="50">
        <v>76.099999999999994</v>
      </c>
      <c r="H55" s="50">
        <v>66.5</v>
      </c>
      <c r="I55" s="50">
        <v>59.4</v>
      </c>
      <c r="J55" s="50">
        <v>53.8</v>
      </c>
      <c r="K55" s="50">
        <v>49.4</v>
      </c>
      <c r="L55" s="50">
        <v>45.8</v>
      </c>
      <c r="M55" s="50"/>
      <c r="N55" s="50"/>
      <c r="O55" s="50"/>
      <c r="P55" s="50"/>
      <c r="Q55" s="50"/>
      <c r="R55" s="50"/>
      <c r="S55" s="50"/>
      <c r="T55" s="50"/>
      <c r="U55" s="50"/>
    </row>
    <row r="56" spans="1:21">
      <c r="A56" s="42">
        <v>49</v>
      </c>
      <c r="B56" s="50">
        <v>420.7</v>
      </c>
      <c r="C56" s="50">
        <v>214.5</v>
      </c>
      <c r="D56" s="50">
        <v>145.80000000000001</v>
      </c>
      <c r="E56" s="50">
        <v>111.5</v>
      </c>
      <c r="F56" s="50">
        <v>91</v>
      </c>
      <c r="G56" s="50">
        <v>77.3</v>
      </c>
      <c r="H56" s="50">
        <v>67.599999999999994</v>
      </c>
      <c r="I56" s="50">
        <v>60.3</v>
      </c>
      <c r="J56" s="50">
        <v>54.7</v>
      </c>
      <c r="K56" s="50">
        <v>50.2</v>
      </c>
      <c r="L56" s="50"/>
      <c r="M56" s="50"/>
      <c r="N56" s="50"/>
      <c r="O56" s="50"/>
      <c r="P56" s="50"/>
      <c r="Q56" s="50"/>
      <c r="R56" s="50"/>
      <c r="S56" s="50"/>
      <c r="T56" s="50"/>
      <c r="U56" s="50"/>
    </row>
    <row r="57" spans="1:21">
      <c r="A57" s="42">
        <v>50</v>
      </c>
      <c r="B57" s="50">
        <v>426.9</v>
      </c>
      <c r="C57" s="50">
        <v>217.7</v>
      </c>
      <c r="D57" s="50">
        <v>148</v>
      </c>
      <c r="E57" s="50">
        <v>113.3</v>
      </c>
      <c r="F57" s="50">
        <v>92.4</v>
      </c>
      <c r="G57" s="50">
        <v>78.599999999999994</v>
      </c>
      <c r="H57" s="50">
        <v>68.7</v>
      </c>
      <c r="I57" s="50">
        <v>61.3</v>
      </c>
      <c r="J57" s="50">
        <v>55.6</v>
      </c>
      <c r="K57" s="50"/>
      <c r="L57" s="50"/>
      <c r="M57" s="50"/>
      <c r="N57" s="50"/>
      <c r="O57" s="50"/>
      <c r="P57" s="50"/>
      <c r="Q57" s="50"/>
      <c r="R57" s="50"/>
      <c r="S57" s="50"/>
      <c r="T57" s="50"/>
      <c r="U57" s="50"/>
    </row>
    <row r="58" spans="1:21">
      <c r="A58" s="42">
        <v>51</v>
      </c>
      <c r="B58" s="50">
        <v>433.2</v>
      </c>
      <c r="C58" s="50">
        <v>221</v>
      </c>
      <c r="D58" s="50">
        <v>150.30000000000001</v>
      </c>
      <c r="E58" s="50">
        <v>115</v>
      </c>
      <c r="F58" s="50">
        <v>93.9</v>
      </c>
      <c r="G58" s="50">
        <v>79.8</v>
      </c>
      <c r="H58" s="50">
        <v>69.8</v>
      </c>
      <c r="I58" s="50">
        <v>62.3</v>
      </c>
      <c r="J58" s="50"/>
      <c r="K58" s="50"/>
      <c r="L58" s="50"/>
      <c r="M58" s="50"/>
      <c r="N58" s="50"/>
      <c r="O58" s="50"/>
      <c r="P58" s="50"/>
      <c r="Q58" s="50"/>
      <c r="R58" s="50"/>
      <c r="S58" s="50"/>
      <c r="T58" s="50"/>
      <c r="U58" s="50"/>
    </row>
    <row r="59" spans="1:21">
      <c r="A59" s="42">
        <v>52</v>
      </c>
      <c r="B59" s="50">
        <v>439.6</v>
      </c>
      <c r="C59" s="50">
        <v>224.3</v>
      </c>
      <c r="D59" s="50">
        <v>152.6</v>
      </c>
      <c r="E59" s="50">
        <v>116.8</v>
      </c>
      <c r="F59" s="50">
        <v>95.3</v>
      </c>
      <c r="G59" s="50">
        <v>81.099999999999994</v>
      </c>
      <c r="H59" s="50">
        <v>70.900000000000006</v>
      </c>
      <c r="I59" s="50"/>
      <c r="J59" s="50"/>
      <c r="K59" s="50"/>
      <c r="L59" s="50"/>
      <c r="M59" s="50"/>
      <c r="N59" s="50"/>
      <c r="O59" s="50"/>
      <c r="P59" s="50"/>
      <c r="Q59" s="50"/>
      <c r="R59" s="50"/>
      <c r="S59" s="50"/>
      <c r="T59" s="50"/>
      <c r="U59" s="50"/>
    </row>
    <row r="60" spans="1:21">
      <c r="A60" s="42">
        <v>53</v>
      </c>
      <c r="B60" s="50">
        <v>446.1</v>
      </c>
      <c r="C60" s="50">
        <v>227.7</v>
      </c>
      <c r="D60" s="50">
        <v>154.9</v>
      </c>
      <c r="E60" s="50">
        <v>118.6</v>
      </c>
      <c r="F60" s="50">
        <v>96.8</v>
      </c>
      <c r="G60" s="50">
        <v>82.4</v>
      </c>
      <c r="H60" s="50"/>
      <c r="I60" s="50"/>
      <c r="J60" s="50"/>
      <c r="K60" s="50"/>
      <c r="L60" s="50"/>
      <c r="M60" s="50"/>
      <c r="N60" s="50"/>
      <c r="O60" s="50"/>
      <c r="P60" s="50"/>
      <c r="Q60" s="50"/>
      <c r="R60" s="50"/>
      <c r="S60" s="50"/>
      <c r="T60" s="50"/>
      <c r="U60" s="50"/>
    </row>
    <row r="61" spans="1:21">
      <c r="A61" s="42">
        <v>54</v>
      </c>
      <c r="B61" s="50">
        <v>452.8</v>
      </c>
      <c r="C61" s="50">
        <v>231.1</v>
      </c>
      <c r="D61" s="50">
        <v>157.30000000000001</v>
      </c>
      <c r="E61" s="50">
        <v>120.4</v>
      </c>
      <c r="F61" s="50">
        <v>98.4</v>
      </c>
      <c r="G61" s="50"/>
      <c r="H61" s="50"/>
      <c r="I61" s="50"/>
      <c r="J61" s="50"/>
      <c r="K61" s="50"/>
      <c r="L61" s="50"/>
      <c r="M61" s="50"/>
      <c r="N61" s="50"/>
      <c r="O61" s="50"/>
      <c r="P61" s="50"/>
      <c r="Q61" s="50"/>
      <c r="R61" s="50"/>
      <c r="S61" s="50"/>
      <c r="T61" s="50"/>
      <c r="U61" s="50"/>
    </row>
    <row r="62" spans="1:21">
      <c r="A62" s="42">
        <v>55</v>
      </c>
      <c r="B62" s="50">
        <v>459.5</v>
      </c>
      <c r="C62" s="50">
        <v>234.6</v>
      </c>
      <c r="D62" s="50">
        <v>159.69999999999999</v>
      </c>
      <c r="E62" s="50">
        <v>122.3</v>
      </c>
      <c r="F62" s="50"/>
      <c r="G62" s="50"/>
      <c r="H62" s="50"/>
      <c r="I62" s="50"/>
      <c r="J62" s="50"/>
      <c r="K62" s="50"/>
      <c r="L62" s="50"/>
      <c r="M62" s="50"/>
      <c r="N62" s="50"/>
      <c r="O62" s="50"/>
      <c r="P62" s="50"/>
      <c r="Q62" s="50"/>
      <c r="R62" s="50"/>
      <c r="S62" s="50"/>
      <c r="T62" s="50"/>
      <c r="U62" s="50"/>
    </row>
    <row r="63" spans="1:21">
      <c r="A63" s="42">
        <v>56</v>
      </c>
      <c r="B63" s="50">
        <v>466.5</v>
      </c>
      <c r="C63" s="50">
        <v>238.3</v>
      </c>
      <c r="D63" s="50">
        <v>162.19999999999999</v>
      </c>
      <c r="E63" s="50"/>
      <c r="F63" s="50"/>
      <c r="G63" s="50"/>
      <c r="H63" s="50"/>
      <c r="I63" s="50"/>
      <c r="J63" s="50"/>
      <c r="K63" s="50"/>
      <c r="L63" s="50"/>
      <c r="M63" s="50"/>
      <c r="N63" s="50"/>
      <c r="O63" s="50"/>
      <c r="P63" s="50"/>
      <c r="Q63" s="50"/>
      <c r="R63" s="50"/>
      <c r="S63" s="50"/>
      <c r="T63" s="50"/>
      <c r="U63" s="50"/>
    </row>
    <row r="64" spans="1:21">
      <c r="A64" s="42">
        <v>57</v>
      </c>
      <c r="B64" s="50">
        <v>473.8</v>
      </c>
      <c r="C64" s="50">
        <v>242</v>
      </c>
      <c r="D64" s="50"/>
      <c r="E64" s="50"/>
      <c r="F64" s="50"/>
      <c r="G64" s="50"/>
      <c r="H64" s="50"/>
      <c r="I64" s="50"/>
      <c r="J64" s="50"/>
      <c r="K64" s="50"/>
      <c r="L64" s="50"/>
      <c r="M64" s="50"/>
      <c r="N64" s="50"/>
      <c r="O64" s="50"/>
      <c r="P64" s="50"/>
      <c r="Q64" s="50"/>
      <c r="R64" s="50"/>
      <c r="S64" s="50"/>
      <c r="T64" s="50"/>
      <c r="U64" s="50"/>
    </row>
    <row r="65" spans="1:21">
      <c r="A65" s="42">
        <v>58</v>
      </c>
      <c r="B65" s="50">
        <v>481.3</v>
      </c>
      <c r="C65" s="50"/>
      <c r="D65" s="50"/>
      <c r="E65" s="50"/>
      <c r="F65" s="50"/>
      <c r="G65" s="50"/>
      <c r="H65" s="50"/>
      <c r="I65" s="50"/>
      <c r="J65" s="50"/>
      <c r="K65" s="50"/>
      <c r="L65" s="50"/>
      <c r="M65" s="50"/>
      <c r="N65" s="50"/>
      <c r="O65" s="50"/>
      <c r="P65" s="50"/>
      <c r="Q65" s="50"/>
      <c r="R65" s="50"/>
      <c r="S65" s="50"/>
      <c r="T65" s="50"/>
      <c r="U65" s="50"/>
    </row>
  </sheetData>
  <sheetProtection algorithmName="SHA-512" hashValue="KxiZZZg1cN4ep+DfTBB9esiC2CIA8PtKPD1UiajLvMVIxxAIW5xD3jyVHuieau/Q7WpyLq5Fw4TNMsB+CdtQSQ==" saltValue="3UH5KrUMtFcB8VNYlfpXTA==" spinCount="100000" sheet="1" objects="1" scenarios="1"/>
  <conditionalFormatting sqref="A6:A21">
    <cfRule type="expression" dxfId="355" priority="5" stopIfTrue="1">
      <formula>MOD(ROW(),2)=0</formula>
    </cfRule>
    <cfRule type="expression" dxfId="354" priority="6" stopIfTrue="1">
      <formula>MOD(ROW(),2)&lt;&gt;0</formula>
    </cfRule>
  </conditionalFormatting>
  <conditionalFormatting sqref="B6:M21">
    <cfRule type="expression" dxfId="353" priority="7" stopIfTrue="1">
      <formula>MOD(ROW(),2)=0</formula>
    </cfRule>
    <cfRule type="expression" dxfId="352" priority="8" stopIfTrue="1">
      <formula>MOD(ROW(),2)&lt;&gt;0</formula>
    </cfRule>
  </conditionalFormatting>
  <conditionalFormatting sqref="A26:A65">
    <cfRule type="expression" dxfId="351" priority="1" stopIfTrue="1">
      <formula>MOD(ROW(),2)=0</formula>
    </cfRule>
    <cfRule type="expression" dxfId="350" priority="2" stopIfTrue="1">
      <formula>MOD(ROW(),2)&lt;&gt;0</formula>
    </cfRule>
  </conditionalFormatting>
  <conditionalFormatting sqref="B26:U65">
    <cfRule type="expression" dxfId="349" priority="3" stopIfTrue="1">
      <formula>MOD(ROW(),2)=0</formula>
    </cfRule>
    <cfRule type="expression" dxfId="348" priority="4" stopIfTrue="1">
      <formula>MOD(ROW(),2)&lt;&gt;0</formula>
    </cfRule>
  </conditionalFormatting>
  <pageMargins left="0.7" right="0.7" top="0.75" bottom="0.75" header="0.3" footer="0.3"/>
  <tableParts count="1">
    <tablePart r:id="rId1"/>
  </tableParts>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234A0-0981-449D-B9A3-3294539B5250}">
  <sheetPr codeName="Sheet95"/>
  <dimension ref="A1:U71"/>
  <sheetViews>
    <sheetView showGridLines="0" workbookViewId="0">
      <selection activeCell="A6" sqref="A6"/>
    </sheetView>
  </sheetViews>
  <sheetFormatPr defaultRowHeight="12.6"/>
  <cols>
    <col min="1" max="1" width="31.5703125" customWidth="1"/>
    <col min="2" max="21"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Added pension - x-708</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270</v>
      </c>
      <c r="C8" s="62"/>
      <c r="D8" s="62"/>
      <c r="E8" s="62"/>
      <c r="F8" s="62"/>
      <c r="G8" s="62"/>
      <c r="H8" s="62"/>
      <c r="I8" s="62"/>
      <c r="J8" s="62"/>
      <c r="K8" s="62"/>
      <c r="L8" s="62"/>
      <c r="M8" s="62"/>
    </row>
    <row r="9" spans="1:13">
      <c r="A9" s="61" t="s">
        <v>150</v>
      </c>
      <c r="B9" s="62" t="s">
        <v>427</v>
      </c>
      <c r="C9" s="62"/>
      <c r="D9" s="62"/>
      <c r="E9" s="62"/>
      <c r="F9" s="62"/>
      <c r="G9" s="62"/>
      <c r="H9" s="62"/>
      <c r="I9" s="62"/>
      <c r="J9" s="62"/>
      <c r="K9" s="62"/>
      <c r="L9" s="62"/>
      <c r="M9" s="62"/>
    </row>
    <row r="10" spans="1:13">
      <c r="A10" s="61" t="s">
        <v>6</v>
      </c>
      <c r="B10" s="62" t="s">
        <v>447</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429</v>
      </c>
      <c r="C12" s="62"/>
      <c r="D12" s="62"/>
      <c r="E12" s="62"/>
      <c r="F12" s="62"/>
      <c r="G12" s="62"/>
      <c r="H12" s="62"/>
      <c r="I12" s="62"/>
      <c r="J12" s="62"/>
      <c r="K12" s="62"/>
      <c r="L12" s="62"/>
      <c r="M12" s="62"/>
    </row>
    <row r="13" spans="1:13">
      <c r="A13" s="61" t="s">
        <v>555</v>
      </c>
      <c r="B13" s="62">
        <v>0</v>
      </c>
      <c r="C13" s="62"/>
      <c r="D13" s="62"/>
      <c r="E13" s="62"/>
      <c r="F13" s="62"/>
      <c r="G13" s="62"/>
      <c r="H13" s="62"/>
      <c r="I13" s="62"/>
      <c r="J13" s="62"/>
      <c r="K13" s="62"/>
      <c r="L13" s="62"/>
      <c r="M13" s="62"/>
    </row>
    <row r="14" spans="1:13">
      <c r="A14" s="61" t="s">
        <v>154</v>
      </c>
      <c r="B14" s="62">
        <v>708</v>
      </c>
      <c r="C14" s="62"/>
      <c r="D14" s="62"/>
      <c r="E14" s="62"/>
      <c r="F14" s="62"/>
      <c r="G14" s="62"/>
      <c r="H14" s="62"/>
      <c r="I14" s="62"/>
      <c r="J14" s="62"/>
      <c r="K14" s="62"/>
      <c r="L14" s="62"/>
      <c r="M14" s="62"/>
    </row>
    <row r="15" spans="1:13">
      <c r="A15" s="61" t="s">
        <v>556</v>
      </c>
      <c r="B15" s="62" t="s">
        <v>448</v>
      </c>
      <c r="C15" s="62"/>
      <c r="D15" s="62"/>
      <c r="E15" s="62"/>
      <c r="F15" s="62"/>
      <c r="G15" s="62"/>
      <c r="H15" s="62"/>
      <c r="I15" s="62"/>
      <c r="J15" s="62"/>
      <c r="K15" s="62"/>
      <c r="L15" s="62"/>
      <c r="M15" s="62"/>
    </row>
    <row r="16" spans="1:13">
      <c r="A16" s="61" t="s">
        <v>156</v>
      </c>
      <c r="B16" s="62" t="s">
        <v>449</v>
      </c>
      <c r="C16" s="62"/>
      <c r="D16" s="62"/>
      <c r="E16" s="62"/>
      <c r="F16" s="62"/>
      <c r="G16" s="62"/>
      <c r="H16" s="62"/>
      <c r="I16" s="62"/>
      <c r="J16" s="62"/>
      <c r="K16" s="62"/>
      <c r="L16" s="62"/>
      <c r="M16" s="62"/>
    </row>
    <row r="17" spans="1:21">
      <c r="A17" s="63" t="s">
        <v>557</v>
      </c>
      <c r="B17" s="62"/>
      <c r="C17" s="62"/>
      <c r="D17" s="62"/>
      <c r="E17" s="62"/>
      <c r="F17" s="62"/>
      <c r="G17" s="62"/>
      <c r="H17" s="62"/>
      <c r="I17" s="62"/>
      <c r="J17" s="62"/>
      <c r="K17" s="62"/>
      <c r="L17" s="62"/>
      <c r="M17" s="62"/>
    </row>
    <row r="18" spans="1:21">
      <c r="A18" s="61" t="s">
        <v>158</v>
      </c>
      <c r="B18" s="64">
        <v>45216</v>
      </c>
      <c r="C18" s="64"/>
      <c r="D18" s="64"/>
      <c r="E18" s="64"/>
      <c r="F18" s="64"/>
      <c r="G18" s="64"/>
      <c r="H18" s="64"/>
      <c r="I18" s="64"/>
      <c r="J18" s="64"/>
      <c r="K18" s="64"/>
      <c r="L18" s="64"/>
      <c r="M18" s="64"/>
    </row>
    <row r="19" spans="1:21">
      <c r="A19" s="61" t="s">
        <v>159</v>
      </c>
      <c r="B19" s="64">
        <v>45383</v>
      </c>
      <c r="C19" s="64"/>
      <c r="D19" s="64"/>
      <c r="E19" s="64"/>
      <c r="F19" s="64"/>
      <c r="G19" s="64"/>
      <c r="H19" s="64"/>
      <c r="I19" s="64"/>
      <c r="J19" s="64"/>
      <c r="K19" s="64"/>
      <c r="L19" s="64"/>
      <c r="M19" s="64"/>
    </row>
    <row r="20" spans="1:21">
      <c r="A20" s="61" t="s">
        <v>160</v>
      </c>
      <c r="B20" s="62" t="s">
        <v>170</v>
      </c>
      <c r="C20" s="62"/>
      <c r="D20" s="62"/>
      <c r="E20" s="62"/>
      <c r="F20" s="62"/>
      <c r="G20" s="62"/>
      <c r="H20" s="62"/>
      <c r="I20" s="62"/>
      <c r="J20" s="62"/>
      <c r="K20" s="62"/>
      <c r="L20" s="62"/>
      <c r="M20" s="62"/>
    </row>
    <row r="21" spans="1:21">
      <c r="A21" s="61" t="s">
        <v>558</v>
      </c>
      <c r="B21" s="62" t="s">
        <v>83</v>
      </c>
      <c r="C21" s="62"/>
      <c r="D21" s="62"/>
      <c r="E21" s="62"/>
      <c r="F21" s="62"/>
      <c r="G21" s="62"/>
      <c r="H21" s="62"/>
      <c r="I21" s="62"/>
      <c r="J21" s="62"/>
      <c r="K21" s="62"/>
      <c r="L21" s="62"/>
      <c r="M21" s="62"/>
    </row>
    <row r="23" spans="1:21">
      <c r="A23" s="23" t="str">
        <f>HYPERLINK("#'Factor List'!A1", "Back to Factor List")</f>
        <v>Back to Factor List</v>
      </c>
      <c r="B23" s="23" t="str">
        <f>HYPERLINK("#'Assumptions'!A1", "Assumptions")</f>
        <v>Assumptions</v>
      </c>
    </row>
    <row r="26" spans="1:21" ht="12.95">
      <c r="A26" s="46" t="s">
        <v>559</v>
      </c>
      <c r="B26" s="46">
        <v>1</v>
      </c>
      <c r="C26" s="46">
        <v>2</v>
      </c>
      <c r="D26" s="46">
        <v>3</v>
      </c>
      <c r="E26" s="46">
        <v>4</v>
      </c>
      <c r="F26" s="46">
        <v>5</v>
      </c>
      <c r="G26" s="46">
        <v>6</v>
      </c>
      <c r="H26" s="46">
        <v>7</v>
      </c>
      <c r="I26" s="46">
        <v>8</v>
      </c>
      <c r="J26" s="46">
        <v>9</v>
      </c>
      <c r="K26" s="46">
        <v>10</v>
      </c>
      <c r="L26" s="46">
        <v>11</v>
      </c>
      <c r="M26" s="46">
        <v>12</v>
      </c>
      <c r="N26" s="46">
        <v>13</v>
      </c>
      <c r="O26" s="46">
        <v>14</v>
      </c>
      <c r="P26" s="46">
        <v>15</v>
      </c>
      <c r="Q26" s="46">
        <v>16</v>
      </c>
      <c r="R26" s="46">
        <v>17</v>
      </c>
      <c r="S26" s="46">
        <v>18</v>
      </c>
      <c r="T26" s="46">
        <v>19</v>
      </c>
      <c r="U26" s="46">
        <v>20</v>
      </c>
    </row>
    <row r="27" spans="1:21">
      <c r="A27" s="42">
        <v>20</v>
      </c>
      <c r="B27" s="50">
        <v>209.5</v>
      </c>
      <c r="C27" s="50">
        <v>106.7</v>
      </c>
      <c r="D27" s="50">
        <v>72.400000000000006</v>
      </c>
      <c r="E27" s="50">
        <v>55.3</v>
      </c>
      <c r="F27" s="50">
        <v>45</v>
      </c>
      <c r="G27" s="50">
        <v>38.200000000000003</v>
      </c>
      <c r="H27" s="50">
        <v>33.299999999999997</v>
      </c>
      <c r="I27" s="50">
        <v>29.7</v>
      </c>
      <c r="J27" s="50">
        <v>26.8</v>
      </c>
      <c r="K27" s="50">
        <v>24.6</v>
      </c>
      <c r="L27" s="50">
        <v>22.7</v>
      </c>
      <c r="M27" s="50">
        <v>21.2</v>
      </c>
      <c r="N27" s="50">
        <v>19.899999999999999</v>
      </c>
      <c r="O27" s="50">
        <v>18.8</v>
      </c>
      <c r="P27" s="50">
        <v>17.8</v>
      </c>
      <c r="Q27" s="50">
        <v>17</v>
      </c>
      <c r="R27" s="50">
        <v>16.3</v>
      </c>
      <c r="S27" s="50">
        <v>15.6</v>
      </c>
      <c r="T27" s="50">
        <v>15.1</v>
      </c>
      <c r="U27" s="50">
        <v>14.5</v>
      </c>
    </row>
    <row r="28" spans="1:21">
      <c r="A28" s="42">
        <v>21</v>
      </c>
      <c r="B28" s="50">
        <v>212.6</v>
      </c>
      <c r="C28" s="50">
        <v>108.2</v>
      </c>
      <c r="D28" s="50">
        <v>73.5</v>
      </c>
      <c r="E28" s="50">
        <v>56.1</v>
      </c>
      <c r="F28" s="50">
        <v>45.7</v>
      </c>
      <c r="G28" s="50">
        <v>38.799999999999997</v>
      </c>
      <c r="H28" s="50">
        <v>33.799999999999997</v>
      </c>
      <c r="I28" s="50">
        <v>30.1</v>
      </c>
      <c r="J28" s="50">
        <v>27.2</v>
      </c>
      <c r="K28" s="50">
        <v>24.9</v>
      </c>
      <c r="L28" s="50">
        <v>23.1</v>
      </c>
      <c r="M28" s="50">
        <v>21.5</v>
      </c>
      <c r="N28" s="50">
        <v>20.2</v>
      </c>
      <c r="O28" s="50">
        <v>19.100000000000001</v>
      </c>
      <c r="P28" s="50">
        <v>18.100000000000001</v>
      </c>
      <c r="Q28" s="50">
        <v>17.3</v>
      </c>
      <c r="R28" s="50">
        <v>16.5</v>
      </c>
      <c r="S28" s="50">
        <v>15.9</v>
      </c>
      <c r="T28" s="50">
        <v>15.3</v>
      </c>
      <c r="U28" s="50">
        <v>14.8</v>
      </c>
    </row>
    <row r="29" spans="1:21">
      <c r="A29" s="42">
        <v>22</v>
      </c>
      <c r="B29" s="50">
        <v>215.7</v>
      </c>
      <c r="C29" s="50">
        <v>109.8</v>
      </c>
      <c r="D29" s="50">
        <v>74.599999999999994</v>
      </c>
      <c r="E29" s="50">
        <v>56.9</v>
      </c>
      <c r="F29" s="50">
        <v>46.4</v>
      </c>
      <c r="G29" s="50">
        <v>39.299999999999997</v>
      </c>
      <c r="H29" s="50">
        <v>34.299999999999997</v>
      </c>
      <c r="I29" s="50">
        <v>30.6</v>
      </c>
      <c r="J29" s="50">
        <v>27.6</v>
      </c>
      <c r="K29" s="50">
        <v>25.3</v>
      </c>
      <c r="L29" s="50">
        <v>23.4</v>
      </c>
      <c r="M29" s="50">
        <v>21.8</v>
      </c>
      <c r="N29" s="50">
        <v>20.5</v>
      </c>
      <c r="O29" s="50">
        <v>19.399999999999999</v>
      </c>
      <c r="P29" s="50">
        <v>18.399999999999999</v>
      </c>
      <c r="Q29" s="50">
        <v>17.5</v>
      </c>
      <c r="R29" s="50">
        <v>16.8</v>
      </c>
      <c r="S29" s="50">
        <v>16.100000000000001</v>
      </c>
      <c r="T29" s="50">
        <v>15.5</v>
      </c>
      <c r="U29" s="50">
        <v>15</v>
      </c>
    </row>
    <row r="30" spans="1:21">
      <c r="A30" s="42">
        <v>23</v>
      </c>
      <c r="B30" s="50">
        <v>218.9</v>
      </c>
      <c r="C30" s="50">
        <v>111.5</v>
      </c>
      <c r="D30" s="50">
        <v>75.7</v>
      </c>
      <c r="E30" s="50">
        <v>57.8</v>
      </c>
      <c r="F30" s="50">
        <v>47.1</v>
      </c>
      <c r="G30" s="50">
        <v>39.9</v>
      </c>
      <c r="H30" s="50">
        <v>34.799999999999997</v>
      </c>
      <c r="I30" s="50">
        <v>31</v>
      </c>
      <c r="J30" s="50">
        <v>28.1</v>
      </c>
      <c r="K30" s="50">
        <v>25.7</v>
      </c>
      <c r="L30" s="50">
        <v>23.8</v>
      </c>
      <c r="M30" s="50">
        <v>22.2</v>
      </c>
      <c r="N30" s="50">
        <v>20.8</v>
      </c>
      <c r="O30" s="50">
        <v>19.600000000000001</v>
      </c>
      <c r="P30" s="50">
        <v>18.600000000000001</v>
      </c>
      <c r="Q30" s="50">
        <v>17.8</v>
      </c>
      <c r="R30" s="50">
        <v>17</v>
      </c>
      <c r="S30" s="50">
        <v>16.3</v>
      </c>
      <c r="T30" s="50">
        <v>15.7</v>
      </c>
      <c r="U30" s="50">
        <v>15.2</v>
      </c>
    </row>
    <row r="31" spans="1:21">
      <c r="A31" s="42">
        <v>24</v>
      </c>
      <c r="B31" s="50">
        <v>222.1</v>
      </c>
      <c r="C31" s="50">
        <v>113.1</v>
      </c>
      <c r="D31" s="50">
        <v>76.8</v>
      </c>
      <c r="E31" s="50">
        <v>58.6</v>
      </c>
      <c r="F31" s="50">
        <v>47.7</v>
      </c>
      <c r="G31" s="50">
        <v>40.5</v>
      </c>
      <c r="H31" s="50">
        <v>35.299999999999997</v>
      </c>
      <c r="I31" s="50">
        <v>31.5</v>
      </c>
      <c r="J31" s="50">
        <v>28.5</v>
      </c>
      <c r="K31" s="50">
        <v>26.1</v>
      </c>
      <c r="L31" s="50">
        <v>24.1</v>
      </c>
      <c r="M31" s="50">
        <v>22.5</v>
      </c>
      <c r="N31" s="50">
        <v>21.1</v>
      </c>
      <c r="O31" s="50">
        <v>19.899999999999999</v>
      </c>
      <c r="P31" s="50">
        <v>18.899999999999999</v>
      </c>
      <c r="Q31" s="50">
        <v>18</v>
      </c>
      <c r="R31" s="50">
        <v>17.3</v>
      </c>
      <c r="S31" s="50">
        <v>16.600000000000001</v>
      </c>
      <c r="T31" s="50">
        <v>16</v>
      </c>
      <c r="U31" s="50">
        <v>15.4</v>
      </c>
    </row>
    <row r="32" spans="1:21">
      <c r="A32" s="42">
        <v>25</v>
      </c>
      <c r="B32" s="50">
        <v>225.3</v>
      </c>
      <c r="C32" s="50">
        <v>114.7</v>
      </c>
      <c r="D32" s="50">
        <v>77.900000000000006</v>
      </c>
      <c r="E32" s="50">
        <v>59.5</v>
      </c>
      <c r="F32" s="50">
        <v>48.4</v>
      </c>
      <c r="G32" s="50">
        <v>41.1</v>
      </c>
      <c r="H32" s="50">
        <v>35.9</v>
      </c>
      <c r="I32" s="50">
        <v>31.9</v>
      </c>
      <c r="J32" s="50">
        <v>28.9</v>
      </c>
      <c r="K32" s="50">
        <v>26.5</v>
      </c>
      <c r="L32" s="50">
        <v>24.5</v>
      </c>
      <c r="M32" s="50">
        <v>22.8</v>
      </c>
      <c r="N32" s="50">
        <v>21.4</v>
      </c>
      <c r="O32" s="50">
        <v>20.2</v>
      </c>
      <c r="P32" s="50">
        <v>19.2</v>
      </c>
      <c r="Q32" s="50">
        <v>18.3</v>
      </c>
      <c r="R32" s="50">
        <v>17.5</v>
      </c>
      <c r="S32" s="50">
        <v>16.8</v>
      </c>
      <c r="T32" s="50">
        <v>16.2</v>
      </c>
      <c r="U32" s="50">
        <v>15.7</v>
      </c>
    </row>
    <row r="33" spans="1:21">
      <c r="A33" s="42">
        <v>26</v>
      </c>
      <c r="B33" s="50">
        <v>228.6</v>
      </c>
      <c r="C33" s="50">
        <v>116.4</v>
      </c>
      <c r="D33" s="50">
        <v>79</v>
      </c>
      <c r="E33" s="50">
        <v>60.4</v>
      </c>
      <c r="F33" s="50">
        <v>49.2</v>
      </c>
      <c r="G33" s="50">
        <v>41.7</v>
      </c>
      <c r="H33" s="50">
        <v>36.4</v>
      </c>
      <c r="I33" s="50">
        <v>32.4</v>
      </c>
      <c r="J33" s="50">
        <v>29.3</v>
      </c>
      <c r="K33" s="50">
        <v>26.8</v>
      </c>
      <c r="L33" s="50">
        <v>24.8</v>
      </c>
      <c r="M33" s="50">
        <v>23.2</v>
      </c>
      <c r="N33" s="50">
        <v>21.7</v>
      </c>
      <c r="O33" s="50">
        <v>20.5</v>
      </c>
      <c r="P33" s="50">
        <v>19.5</v>
      </c>
      <c r="Q33" s="50">
        <v>18.600000000000001</v>
      </c>
      <c r="R33" s="50">
        <v>17.8</v>
      </c>
      <c r="S33" s="50">
        <v>17.100000000000001</v>
      </c>
      <c r="T33" s="50">
        <v>16.399999999999999</v>
      </c>
      <c r="U33" s="50">
        <v>15.9</v>
      </c>
    </row>
    <row r="34" spans="1:21">
      <c r="A34" s="42">
        <v>27</v>
      </c>
      <c r="B34" s="50">
        <v>232</v>
      </c>
      <c r="C34" s="50">
        <v>118.1</v>
      </c>
      <c r="D34" s="50">
        <v>80.2</v>
      </c>
      <c r="E34" s="50">
        <v>61.2</v>
      </c>
      <c r="F34" s="50">
        <v>49.9</v>
      </c>
      <c r="G34" s="50">
        <v>42.3</v>
      </c>
      <c r="H34" s="50">
        <v>36.9</v>
      </c>
      <c r="I34" s="50">
        <v>32.9</v>
      </c>
      <c r="J34" s="50">
        <v>29.7</v>
      </c>
      <c r="K34" s="50">
        <v>27.2</v>
      </c>
      <c r="L34" s="50">
        <v>25.2</v>
      </c>
      <c r="M34" s="50">
        <v>23.5</v>
      </c>
      <c r="N34" s="50">
        <v>22.1</v>
      </c>
      <c r="O34" s="50">
        <v>20.8</v>
      </c>
      <c r="P34" s="50">
        <v>19.8</v>
      </c>
      <c r="Q34" s="50">
        <v>18.899999999999999</v>
      </c>
      <c r="R34" s="50">
        <v>18</v>
      </c>
      <c r="S34" s="50">
        <v>17.3</v>
      </c>
      <c r="T34" s="50">
        <v>16.7</v>
      </c>
      <c r="U34" s="50">
        <v>16.100000000000001</v>
      </c>
    </row>
    <row r="35" spans="1:21">
      <c r="A35" s="42">
        <v>28</v>
      </c>
      <c r="B35" s="50">
        <v>235.3</v>
      </c>
      <c r="C35" s="50">
        <v>119.8</v>
      </c>
      <c r="D35" s="50">
        <v>81.400000000000006</v>
      </c>
      <c r="E35" s="50">
        <v>62.1</v>
      </c>
      <c r="F35" s="50">
        <v>50.6</v>
      </c>
      <c r="G35" s="50">
        <v>42.9</v>
      </c>
      <c r="H35" s="50">
        <v>37.5</v>
      </c>
      <c r="I35" s="50">
        <v>33.4</v>
      </c>
      <c r="J35" s="50">
        <v>30.2</v>
      </c>
      <c r="K35" s="50">
        <v>27.6</v>
      </c>
      <c r="L35" s="50">
        <v>25.6</v>
      </c>
      <c r="M35" s="50">
        <v>23.8</v>
      </c>
      <c r="N35" s="50">
        <v>22.4</v>
      </c>
      <c r="O35" s="50">
        <v>21.1</v>
      </c>
      <c r="P35" s="50">
        <v>20.100000000000001</v>
      </c>
      <c r="Q35" s="50">
        <v>19.100000000000001</v>
      </c>
      <c r="R35" s="50">
        <v>18.3</v>
      </c>
      <c r="S35" s="50">
        <v>17.600000000000001</v>
      </c>
      <c r="T35" s="50">
        <v>16.899999999999999</v>
      </c>
      <c r="U35" s="50">
        <v>16.399999999999999</v>
      </c>
    </row>
    <row r="36" spans="1:21">
      <c r="A36" s="42">
        <v>29</v>
      </c>
      <c r="B36" s="50">
        <v>238.8</v>
      </c>
      <c r="C36" s="50">
        <v>121.6</v>
      </c>
      <c r="D36" s="50">
        <v>82.5</v>
      </c>
      <c r="E36" s="50">
        <v>63</v>
      </c>
      <c r="F36" s="50">
        <v>51.3</v>
      </c>
      <c r="G36" s="50">
        <v>43.6</v>
      </c>
      <c r="H36" s="50">
        <v>38</v>
      </c>
      <c r="I36" s="50">
        <v>33.799999999999997</v>
      </c>
      <c r="J36" s="50">
        <v>30.6</v>
      </c>
      <c r="K36" s="50">
        <v>28</v>
      </c>
      <c r="L36" s="50">
        <v>25.9</v>
      </c>
      <c r="M36" s="50">
        <v>24.2</v>
      </c>
      <c r="N36" s="50">
        <v>22.7</v>
      </c>
      <c r="O36" s="50">
        <v>21.5</v>
      </c>
      <c r="P36" s="50">
        <v>20.399999999999999</v>
      </c>
      <c r="Q36" s="50">
        <v>19.399999999999999</v>
      </c>
      <c r="R36" s="50">
        <v>18.600000000000001</v>
      </c>
      <c r="S36" s="50">
        <v>17.899999999999999</v>
      </c>
      <c r="T36" s="50">
        <v>17.2</v>
      </c>
      <c r="U36" s="50">
        <v>16.600000000000001</v>
      </c>
    </row>
    <row r="37" spans="1:21">
      <c r="A37" s="42">
        <v>30</v>
      </c>
      <c r="B37" s="50">
        <v>242.2</v>
      </c>
      <c r="C37" s="50">
        <v>123.4</v>
      </c>
      <c r="D37" s="50">
        <v>83.7</v>
      </c>
      <c r="E37" s="50">
        <v>64</v>
      </c>
      <c r="F37" s="50">
        <v>52.1</v>
      </c>
      <c r="G37" s="50">
        <v>44.2</v>
      </c>
      <c r="H37" s="50">
        <v>38.6</v>
      </c>
      <c r="I37" s="50">
        <v>34.299999999999997</v>
      </c>
      <c r="J37" s="50">
        <v>31.1</v>
      </c>
      <c r="K37" s="50">
        <v>28.5</v>
      </c>
      <c r="L37" s="50">
        <v>26.3</v>
      </c>
      <c r="M37" s="50">
        <v>24.5</v>
      </c>
      <c r="N37" s="50">
        <v>23.1</v>
      </c>
      <c r="O37" s="50">
        <v>21.8</v>
      </c>
      <c r="P37" s="50">
        <v>20.7</v>
      </c>
      <c r="Q37" s="50">
        <v>19.7</v>
      </c>
      <c r="R37" s="50">
        <v>18.899999999999999</v>
      </c>
      <c r="S37" s="50">
        <v>18.100000000000001</v>
      </c>
      <c r="T37" s="50">
        <v>17.5</v>
      </c>
      <c r="U37" s="50">
        <v>16.899999999999999</v>
      </c>
    </row>
    <row r="38" spans="1:21">
      <c r="A38" s="42">
        <v>31</v>
      </c>
      <c r="B38" s="50">
        <v>245.8</v>
      </c>
      <c r="C38" s="50">
        <v>125.2</v>
      </c>
      <c r="D38" s="50">
        <v>85</v>
      </c>
      <c r="E38" s="50">
        <v>64.900000000000006</v>
      </c>
      <c r="F38" s="50">
        <v>52.9</v>
      </c>
      <c r="G38" s="50">
        <v>44.8</v>
      </c>
      <c r="H38" s="50">
        <v>39.1</v>
      </c>
      <c r="I38" s="50">
        <v>34.799999999999997</v>
      </c>
      <c r="J38" s="50">
        <v>31.5</v>
      </c>
      <c r="K38" s="50">
        <v>28.9</v>
      </c>
      <c r="L38" s="50">
        <v>26.7</v>
      </c>
      <c r="M38" s="50">
        <v>24.9</v>
      </c>
      <c r="N38" s="50">
        <v>23.4</v>
      </c>
      <c r="O38" s="50">
        <v>22.1</v>
      </c>
      <c r="P38" s="50">
        <v>21</v>
      </c>
      <c r="Q38" s="50">
        <v>20</v>
      </c>
      <c r="R38" s="50">
        <v>19.100000000000001</v>
      </c>
      <c r="S38" s="50">
        <v>18.399999999999999</v>
      </c>
      <c r="T38" s="50">
        <v>17.7</v>
      </c>
      <c r="U38" s="50">
        <v>17.100000000000001</v>
      </c>
    </row>
    <row r="39" spans="1:21">
      <c r="A39" s="42">
        <v>32</v>
      </c>
      <c r="B39" s="50">
        <v>249.3</v>
      </c>
      <c r="C39" s="50">
        <v>127</v>
      </c>
      <c r="D39" s="50">
        <v>86.2</v>
      </c>
      <c r="E39" s="50">
        <v>65.8</v>
      </c>
      <c r="F39" s="50">
        <v>53.6</v>
      </c>
      <c r="G39" s="50">
        <v>45.5</v>
      </c>
      <c r="H39" s="50">
        <v>39.700000000000003</v>
      </c>
      <c r="I39" s="50">
        <v>35.4</v>
      </c>
      <c r="J39" s="50">
        <v>32</v>
      </c>
      <c r="K39" s="50">
        <v>29.3</v>
      </c>
      <c r="L39" s="50">
        <v>27.1</v>
      </c>
      <c r="M39" s="50">
        <v>25.3</v>
      </c>
      <c r="N39" s="50">
        <v>23.7</v>
      </c>
      <c r="O39" s="50">
        <v>22.4</v>
      </c>
      <c r="P39" s="50">
        <v>21.3</v>
      </c>
      <c r="Q39" s="50">
        <v>20.3</v>
      </c>
      <c r="R39" s="50">
        <v>19.399999999999999</v>
      </c>
      <c r="S39" s="50">
        <v>18.7</v>
      </c>
      <c r="T39" s="50">
        <v>18</v>
      </c>
      <c r="U39" s="50">
        <v>17.399999999999999</v>
      </c>
    </row>
    <row r="40" spans="1:21">
      <c r="A40" s="42">
        <v>33</v>
      </c>
      <c r="B40" s="50">
        <v>252.9</v>
      </c>
      <c r="C40" s="50">
        <v>128.80000000000001</v>
      </c>
      <c r="D40" s="50">
        <v>87.5</v>
      </c>
      <c r="E40" s="50">
        <v>66.8</v>
      </c>
      <c r="F40" s="50">
        <v>54.4</v>
      </c>
      <c r="G40" s="50">
        <v>46.2</v>
      </c>
      <c r="H40" s="50">
        <v>40.299999999999997</v>
      </c>
      <c r="I40" s="50">
        <v>35.9</v>
      </c>
      <c r="J40" s="50">
        <v>32.5</v>
      </c>
      <c r="K40" s="50">
        <v>29.7</v>
      </c>
      <c r="L40" s="50">
        <v>27.5</v>
      </c>
      <c r="M40" s="50">
        <v>25.7</v>
      </c>
      <c r="N40" s="50">
        <v>24.1</v>
      </c>
      <c r="O40" s="50">
        <v>22.8</v>
      </c>
      <c r="P40" s="50">
        <v>21.6</v>
      </c>
      <c r="Q40" s="50">
        <v>20.6</v>
      </c>
      <c r="R40" s="50">
        <v>19.7</v>
      </c>
      <c r="S40" s="50">
        <v>19</v>
      </c>
      <c r="T40" s="50">
        <v>18.3</v>
      </c>
      <c r="U40" s="50">
        <v>17.600000000000001</v>
      </c>
    </row>
    <row r="41" spans="1:21">
      <c r="A41" s="42">
        <v>34</v>
      </c>
      <c r="B41" s="50">
        <v>256.60000000000002</v>
      </c>
      <c r="C41" s="50">
        <v>130.69999999999999</v>
      </c>
      <c r="D41" s="50">
        <v>88.7</v>
      </c>
      <c r="E41" s="50">
        <v>67.8</v>
      </c>
      <c r="F41" s="50">
        <v>55.2</v>
      </c>
      <c r="G41" s="50">
        <v>46.8</v>
      </c>
      <c r="H41" s="50">
        <v>40.9</v>
      </c>
      <c r="I41" s="50">
        <v>36.4</v>
      </c>
      <c r="J41" s="50">
        <v>32.9</v>
      </c>
      <c r="K41" s="50">
        <v>30.2</v>
      </c>
      <c r="L41" s="50">
        <v>27.9</v>
      </c>
      <c r="M41" s="50">
        <v>26</v>
      </c>
      <c r="N41" s="50">
        <v>24.4</v>
      </c>
      <c r="O41" s="50">
        <v>23.1</v>
      </c>
      <c r="P41" s="50">
        <v>21.9</v>
      </c>
      <c r="Q41" s="50">
        <v>20.9</v>
      </c>
      <c r="R41" s="50">
        <v>20</v>
      </c>
      <c r="S41" s="50">
        <v>19.2</v>
      </c>
      <c r="T41" s="50">
        <v>18.5</v>
      </c>
      <c r="U41" s="50">
        <v>17.899999999999999</v>
      </c>
    </row>
    <row r="42" spans="1:21">
      <c r="A42" s="42">
        <v>35</v>
      </c>
      <c r="B42" s="50">
        <v>260.3</v>
      </c>
      <c r="C42" s="50">
        <v>132.6</v>
      </c>
      <c r="D42" s="50">
        <v>90</v>
      </c>
      <c r="E42" s="50">
        <v>68.7</v>
      </c>
      <c r="F42" s="50">
        <v>56</v>
      </c>
      <c r="G42" s="50">
        <v>47.5</v>
      </c>
      <c r="H42" s="50">
        <v>41.5</v>
      </c>
      <c r="I42" s="50">
        <v>36.9</v>
      </c>
      <c r="J42" s="50">
        <v>33.4</v>
      </c>
      <c r="K42" s="50">
        <v>30.6</v>
      </c>
      <c r="L42" s="50">
        <v>28.3</v>
      </c>
      <c r="M42" s="50">
        <v>26.4</v>
      </c>
      <c r="N42" s="50">
        <v>24.8</v>
      </c>
      <c r="O42" s="50">
        <v>23.4</v>
      </c>
      <c r="P42" s="50">
        <v>22.3</v>
      </c>
      <c r="Q42" s="50">
        <v>21.2</v>
      </c>
      <c r="R42" s="50">
        <v>20.3</v>
      </c>
      <c r="S42" s="50">
        <v>19.5</v>
      </c>
      <c r="T42" s="50">
        <v>18.8</v>
      </c>
      <c r="U42" s="50">
        <v>18.2</v>
      </c>
    </row>
    <row r="43" spans="1:21">
      <c r="A43" s="42">
        <v>36</v>
      </c>
      <c r="B43" s="50">
        <v>264.10000000000002</v>
      </c>
      <c r="C43" s="50">
        <v>134.5</v>
      </c>
      <c r="D43" s="50">
        <v>91.3</v>
      </c>
      <c r="E43" s="50">
        <v>69.7</v>
      </c>
      <c r="F43" s="50">
        <v>56.8</v>
      </c>
      <c r="G43" s="50">
        <v>48.2</v>
      </c>
      <c r="H43" s="50">
        <v>42.1</v>
      </c>
      <c r="I43" s="50">
        <v>37.5</v>
      </c>
      <c r="J43" s="50">
        <v>33.9</v>
      </c>
      <c r="K43" s="50">
        <v>31.1</v>
      </c>
      <c r="L43" s="50">
        <v>28.7</v>
      </c>
      <c r="M43" s="50">
        <v>26.8</v>
      </c>
      <c r="N43" s="50">
        <v>25.2</v>
      </c>
      <c r="O43" s="50">
        <v>23.8</v>
      </c>
      <c r="P43" s="50">
        <v>22.6</v>
      </c>
      <c r="Q43" s="50">
        <v>21.6</v>
      </c>
      <c r="R43" s="50">
        <v>20.6</v>
      </c>
      <c r="S43" s="50">
        <v>19.8</v>
      </c>
      <c r="T43" s="50">
        <v>19.100000000000001</v>
      </c>
      <c r="U43" s="50">
        <v>18.5</v>
      </c>
    </row>
    <row r="44" spans="1:21">
      <c r="A44" s="42">
        <v>37</v>
      </c>
      <c r="B44" s="50">
        <v>267.89999999999998</v>
      </c>
      <c r="C44" s="50">
        <v>136.4</v>
      </c>
      <c r="D44" s="50">
        <v>92.6</v>
      </c>
      <c r="E44" s="50">
        <v>70.8</v>
      </c>
      <c r="F44" s="50">
        <v>57.6</v>
      </c>
      <c r="G44" s="50">
        <v>48.9</v>
      </c>
      <c r="H44" s="50">
        <v>42.7</v>
      </c>
      <c r="I44" s="50">
        <v>38</v>
      </c>
      <c r="J44" s="50">
        <v>34.4</v>
      </c>
      <c r="K44" s="50">
        <v>31.5</v>
      </c>
      <c r="L44" s="50">
        <v>29.2</v>
      </c>
      <c r="M44" s="50">
        <v>27.2</v>
      </c>
      <c r="N44" s="50">
        <v>25.6</v>
      </c>
      <c r="O44" s="50">
        <v>24.2</v>
      </c>
      <c r="P44" s="50">
        <v>22.9</v>
      </c>
      <c r="Q44" s="50">
        <v>21.9</v>
      </c>
      <c r="R44" s="50">
        <v>21</v>
      </c>
      <c r="S44" s="50">
        <v>20.100000000000001</v>
      </c>
      <c r="T44" s="50">
        <v>19.399999999999999</v>
      </c>
      <c r="U44" s="50">
        <v>18.8</v>
      </c>
    </row>
    <row r="45" spans="1:21">
      <c r="A45" s="42">
        <v>38</v>
      </c>
      <c r="B45" s="50">
        <v>271.7</v>
      </c>
      <c r="C45" s="50">
        <v>138.4</v>
      </c>
      <c r="D45" s="50">
        <v>94</v>
      </c>
      <c r="E45" s="50">
        <v>71.8</v>
      </c>
      <c r="F45" s="50">
        <v>58.5</v>
      </c>
      <c r="G45" s="50">
        <v>49.6</v>
      </c>
      <c r="H45" s="50">
        <v>43.3</v>
      </c>
      <c r="I45" s="50">
        <v>38.6</v>
      </c>
      <c r="J45" s="50">
        <v>34.9</v>
      </c>
      <c r="K45" s="50">
        <v>32</v>
      </c>
      <c r="L45" s="50">
        <v>29.6</v>
      </c>
      <c r="M45" s="50">
        <v>27.6</v>
      </c>
      <c r="N45" s="50">
        <v>26</v>
      </c>
      <c r="O45" s="50">
        <v>24.5</v>
      </c>
      <c r="P45" s="50">
        <v>23.3</v>
      </c>
      <c r="Q45" s="50">
        <v>22.2</v>
      </c>
      <c r="R45" s="50">
        <v>21.3</v>
      </c>
      <c r="S45" s="50">
        <v>20.5</v>
      </c>
      <c r="T45" s="50">
        <v>19.7</v>
      </c>
      <c r="U45" s="50">
        <v>19.100000000000001</v>
      </c>
    </row>
    <row r="46" spans="1:21">
      <c r="A46" s="42">
        <v>39</v>
      </c>
      <c r="B46" s="50">
        <v>275.7</v>
      </c>
      <c r="C46" s="50">
        <v>140.4</v>
      </c>
      <c r="D46" s="50">
        <v>95.3</v>
      </c>
      <c r="E46" s="50">
        <v>72.8</v>
      </c>
      <c r="F46" s="50">
        <v>59.3</v>
      </c>
      <c r="G46" s="50">
        <v>50.4</v>
      </c>
      <c r="H46" s="50">
        <v>43.9</v>
      </c>
      <c r="I46" s="50">
        <v>39.200000000000003</v>
      </c>
      <c r="J46" s="50">
        <v>35.4</v>
      </c>
      <c r="K46" s="50">
        <v>32.5</v>
      </c>
      <c r="L46" s="50">
        <v>30</v>
      </c>
      <c r="M46" s="50">
        <v>28</v>
      </c>
      <c r="N46" s="50">
        <v>26.3</v>
      </c>
      <c r="O46" s="50">
        <v>24.9</v>
      </c>
      <c r="P46" s="50">
        <v>23.7</v>
      </c>
      <c r="Q46" s="50">
        <v>22.6</v>
      </c>
      <c r="R46" s="50">
        <v>21.6</v>
      </c>
      <c r="S46" s="50">
        <v>20.8</v>
      </c>
      <c r="T46" s="50">
        <v>20</v>
      </c>
      <c r="U46" s="50">
        <v>19.399999999999999</v>
      </c>
    </row>
    <row r="47" spans="1:21">
      <c r="A47" s="42">
        <v>40</v>
      </c>
      <c r="B47" s="50">
        <v>279.60000000000002</v>
      </c>
      <c r="C47" s="50">
        <v>142.4</v>
      </c>
      <c r="D47" s="50">
        <v>96.7</v>
      </c>
      <c r="E47" s="50">
        <v>73.900000000000006</v>
      </c>
      <c r="F47" s="50">
        <v>60.2</v>
      </c>
      <c r="G47" s="50">
        <v>51.1</v>
      </c>
      <c r="H47" s="50">
        <v>44.6</v>
      </c>
      <c r="I47" s="50">
        <v>39.700000000000003</v>
      </c>
      <c r="J47" s="50">
        <v>36</v>
      </c>
      <c r="K47" s="50">
        <v>33</v>
      </c>
      <c r="L47" s="50">
        <v>30.5</v>
      </c>
      <c r="M47" s="50">
        <v>28.5</v>
      </c>
      <c r="N47" s="50">
        <v>26.8</v>
      </c>
      <c r="O47" s="50">
        <v>25.3</v>
      </c>
      <c r="P47" s="50">
        <v>24</v>
      </c>
      <c r="Q47" s="50">
        <v>22.9</v>
      </c>
      <c r="R47" s="50">
        <v>22</v>
      </c>
      <c r="S47" s="50">
        <v>21.1</v>
      </c>
      <c r="T47" s="50">
        <v>20.399999999999999</v>
      </c>
      <c r="U47" s="50">
        <v>19.7</v>
      </c>
    </row>
    <row r="48" spans="1:21">
      <c r="A48" s="42">
        <v>41</v>
      </c>
      <c r="B48" s="50">
        <v>283.60000000000002</v>
      </c>
      <c r="C48" s="50">
        <v>144.5</v>
      </c>
      <c r="D48" s="50">
        <v>98.1</v>
      </c>
      <c r="E48" s="50">
        <v>75</v>
      </c>
      <c r="F48" s="50">
        <v>61.1</v>
      </c>
      <c r="G48" s="50">
        <v>51.8</v>
      </c>
      <c r="H48" s="50">
        <v>45.3</v>
      </c>
      <c r="I48" s="50">
        <v>40.299999999999997</v>
      </c>
      <c r="J48" s="50">
        <v>36.5</v>
      </c>
      <c r="K48" s="50">
        <v>33.5</v>
      </c>
      <c r="L48" s="50">
        <v>31</v>
      </c>
      <c r="M48" s="50">
        <v>28.9</v>
      </c>
      <c r="N48" s="50">
        <v>27.2</v>
      </c>
      <c r="O48" s="50">
        <v>25.7</v>
      </c>
      <c r="P48" s="50">
        <v>24.4</v>
      </c>
      <c r="Q48" s="50">
        <v>23.3</v>
      </c>
      <c r="R48" s="50">
        <v>22.3</v>
      </c>
      <c r="S48" s="50">
        <v>21.5</v>
      </c>
      <c r="T48" s="50">
        <v>20.7</v>
      </c>
      <c r="U48" s="50">
        <v>20</v>
      </c>
    </row>
    <row r="49" spans="1:21">
      <c r="A49" s="42">
        <v>42</v>
      </c>
      <c r="B49" s="50">
        <v>287.7</v>
      </c>
      <c r="C49" s="50">
        <v>146.6</v>
      </c>
      <c r="D49" s="50">
        <v>99.5</v>
      </c>
      <c r="E49" s="50">
        <v>76.099999999999994</v>
      </c>
      <c r="F49" s="50">
        <v>62</v>
      </c>
      <c r="G49" s="50">
        <v>52.6</v>
      </c>
      <c r="H49" s="50">
        <v>45.9</v>
      </c>
      <c r="I49" s="50">
        <v>40.9</v>
      </c>
      <c r="J49" s="50">
        <v>37.1</v>
      </c>
      <c r="K49" s="50">
        <v>34</v>
      </c>
      <c r="L49" s="50">
        <v>31.4</v>
      </c>
      <c r="M49" s="50">
        <v>29.4</v>
      </c>
      <c r="N49" s="50">
        <v>27.6</v>
      </c>
      <c r="O49" s="50">
        <v>26.1</v>
      </c>
      <c r="P49" s="50">
        <v>24.8</v>
      </c>
      <c r="Q49" s="50">
        <v>23.7</v>
      </c>
      <c r="R49" s="50">
        <v>22.7</v>
      </c>
      <c r="S49" s="50">
        <v>21.8</v>
      </c>
      <c r="T49" s="50">
        <v>21.1</v>
      </c>
      <c r="U49" s="50">
        <v>20.399999999999999</v>
      </c>
    </row>
    <row r="50" spans="1:21">
      <c r="A50" s="42">
        <v>43</v>
      </c>
      <c r="B50" s="50">
        <v>291.89999999999998</v>
      </c>
      <c r="C50" s="50">
        <v>148.69999999999999</v>
      </c>
      <c r="D50" s="50">
        <v>101</v>
      </c>
      <c r="E50" s="50">
        <v>77.2</v>
      </c>
      <c r="F50" s="50">
        <v>62.9</v>
      </c>
      <c r="G50" s="50">
        <v>53.4</v>
      </c>
      <c r="H50" s="50">
        <v>46.6</v>
      </c>
      <c r="I50" s="50">
        <v>41.6</v>
      </c>
      <c r="J50" s="50">
        <v>37.6</v>
      </c>
      <c r="K50" s="50">
        <v>34.5</v>
      </c>
      <c r="L50" s="50">
        <v>31.9</v>
      </c>
      <c r="M50" s="50">
        <v>29.8</v>
      </c>
      <c r="N50" s="50">
        <v>28</v>
      </c>
      <c r="O50" s="50">
        <v>26.5</v>
      </c>
      <c r="P50" s="50">
        <v>25.2</v>
      </c>
      <c r="Q50" s="50">
        <v>24.1</v>
      </c>
      <c r="R50" s="50">
        <v>23.1</v>
      </c>
      <c r="S50" s="50">
        <v>22.2</v>
      </c>
      <c r="T50" s="50">
        <v>21.4</v>
      </c>
      <c r="U50" s="50">
        <v>20.7</v>
      </c>
    </row>
    <row r="51" spans="1:21">
      <c r="A51" s="42">
        <v>44</v>
      </c>
      <c r="B51" s="50">
        <v>296.10000000000002</v>
      </c>
      <c r="C51" s="50">
        <v>150.80000000000001</v>
      </c>
      <c r="D51" s="50">
        <v>102.5</v>
      </c>
      <c r="E51" s="50">
        <v>78.3</v>
      </c>
      <c r="F51" s="50">
        <v>63.8</v>
      </c>
      <c r="G51" s="50">
        <v>54.2</v>
      </c>
      <c r="H51" s="50">
        <v>47.3</v>
      </c>
      <c r="I51" s="50">
        <v>42.2</v>
      </c>
      <c r="J51" s="50">
        <v>38.200000000000003</v>
      </c>
      <c r="K51" s="50">
        <v>35</v>
      </c>
      <c r="L51" s="50">
        <v>32.4</v>
      </c>
      <c r="M51" s="50">
        <v>30.3</v>
      </c>
      <c r="N51" s="50">
        <v>28.5</v>
      </c>
      <c r="O51" s="50">
        <v>27</v>
      </c>
      <c r="P51" s="50">
        <v>25.6</v>
      </c>
      <c r="Q51" s="50">
        <v>24.5</v>
      </c>
      <c r="R51" s="50">
        <v>23.5</v>
      </c>
      <c r="S51" s="50">
        <v>22.6</v>
      </c>
      <c r="T51" s="50">
        <v>21.8</v>
      </c>
      <c r="U51" s="50">
        <v>21.1</v>
      </c>
    </row>
    <row r="52" spans="1:21">
      <c r="A52" s="42">
        <v>45</v>
      </c>
      <c r="B52" s="50">
        <v>300.3</v>
      </c>
      <c r="C52" s="50">
        <v>153</v>
      </c>
      <c r="D52" s="50">
        <v>104</v>
      </c>
      <c r="E52" s="50">
        <v>79.400000000000006</v>
      </c>
      <c r="F52" s="50">
        <v>64.8</v>
      </c>
      <c r="G52" s="50">
        <v>55</v>
      </c>
      <c r="H52" s="50">
        <v>48</v>
      </c>
      <c r="I52" s="50">
        <v>42.8</v>
      </c>
      <c r="J52" s="50">
        <v>38.799999999999997</v>
      </c>
      <c r="K52" s="50">
        <v>35.6</v>
      </c>
      <c r="L52" s="50">
        <v>33</v>
      </c>
      <c r="M52" s="50">
        <v>30.8</v>
      </c>
      <c r="N52" s="50">
        <v>29</v>
      </c>
      <c r="O52" s="50">
        <v>27.4</v>
      </c>
      <c r="P52" s="50">
        <v>26</v>
      </c>
      <c r="Q52" s="50">
        <v>24.9</v>
      </c>
      <c r="R52" s="50">
        <v>23.9</v>
      </c>
      <c r="S52" s="50">
        <v>23</v>
      </c>
      <c r="T52" s="50">
        <v>22.2</v>
      </c>
      <c r="U52" s="50">
        <v>21.4</v>
      </c>
    </row>
    <row r="53" spans="1:21">
      <c r="A53" s="42">
        <v>46</v>
      </c>
      <c r="B53" s="50">
        <v>304.60000000000002</v>
      </c>
      <c r="C53" s="50">
        <v>155.19999999999999</v>
      </c>
      <c r="D53" s="50">
        <v>105.5</v>
      </c>
      <c r="E53" s="50">
        <v>80.599999999999994</v>
      </c>
      <c r="F53" s="50">
        <v>65.7</v>
      </c>
      <c r="G53" s="50">
        <v>55.8</v>
      </c>
      <c r="H53" s="50">
        <v>48.8</v>
      </c>
      <c r="I53" s="50">
        <v>43.5</v>
      </c>
      <c r="J53" s="50">
        <v>39.4</v>
      </c>
      <c r="K53" s="50">
        <v>36.1</v>
      </c>
      <c r="L53" s="50">
        <v>33.5</v>
      </c>
      <c r="M53" s="50">
        <v>31.3</v>
      </c>
      <c r="N53" s="50">
        <v>29.4</v>
      </c>
      <c r="O53" s="50">
        <v>27.8</v>
      </c>
      <c r="P53" s="50">
        <v>26.5</v>
      </c>
      <c r="Q53" s="50">
        <v>25.3</v>
      </c>
      <c r="R53" s="50">
        <v>24.3</v>
      </c>
      <c r="S53" s="50">
        <v>23.4</v>
      </c>
      <c r="T53" s="50">
        <v>22.5</v>
      </c>
      <c r="U53" s="50"/>
    </row>
    <row r="54" spans="1:21">
      <c r="A54" s="42">
        <v>47</v>
      </c>
      <c r="B54" s="50">
        <v>308.89999999999998</v>
      </c>
      <c r="C54" s="50">
        <v>157.4</v>
      </c>
      <c r="D54" s="50">
        <v>107</v>
      </c>
      <c r="E54" s="50">
        <v>81.8</v>
      </c>
      <c r="F54" s="50">
        <v>66.7</v>
      </c>
      <c r="G54" s="50">
        <v>56.7</v>
      </c>
      <c r="H54" s="50">
        <v>49.5</v>
      </c>
      <c r="I54" s="50">
        <v>44.2</v>
      </c>
      <c r="J54" s="50">
        <v>40</v>
      </c>
      <c r="K54" s="50">
        <v>36.700000000000003</v>
      </c>
      <c r="L54" s="50">
        <v>34</v>
      </c>
      <c r="M54" s="50">
        <v>31.8</v>
      </c>
      <c r="N54" s="50">
        <v>29.9</v>
      </c>
      <c r="O54" s="50">
        <v>28.3</v>
      </c>
      <c r="P54" s="50">
        <v>26.9</v>
      </c>
      <c r="Q54" s="50">
        <v>25.7</v>
      </c>
      <c r="R54" s="50">
        <v>24.7</v>
      </c>
      <c r="S54" s="50">
        <v>23.8</v>
      </c>
      <c r="T54" s="50"/>
      <c r="U54" s="50"/>
    </row>
    <row r="55" spans="1:21">
      <c r="A55" s="42">
        <v>48</v>
      </c>
      <c r="B55" s="50">
        <v>313.3</v>
      </c>
      <c r="C55" s="50">
        <v>159.69999999999999</v>
      </c>
      <c r="D55" s="50">
        <v>108.6</v>
      </c>
      <c r="E55" s="50">
        <v>83</v>
      </c>
      <c r="F55" s="50">
        <v>67.7</v>
      </c>
      <c r="G55" s="50">
        <v>57.5</v>
      </c>
      <c r="H55" s="50">
        <v>50.3</v>
      </c>
      <c r="I55" s="50">
        <v>44.9</v>
      </c>
      <c r="J55" s="50">
        <v>40.6</v>
      </c>
      <c r="K55" s="50">
        <v>37.299999999999997</v>
      </c>
      <c r="L55" s="50">
        <v>34.6</v>
      </c>
      <c r="M55" s="50">
        <v>32.299999999999997</v>
      </c>
      <c r="N55" s="50">
        <v>30.4</v>
      </c>
      <c r="O55" s="50">
        <v>28.8</v>
      </c>
      <c r="P55" s="50">
        <v>27.4</v>
      </c>
      <c r="Q55" s="50">
        <v>26.2</v>
      </c>
      <c r="R55" s="50">
        <v>25.1</v>
      </c>
      <c r="S55" s="50"/>
      <c r="T55" s="50"/>
      <c r="U55" s="50"/>
    </row>
    <row r="56" spans="1:21">
      <c r="A56" s="42">
        <v>49</v>
      </c>
      <c r="B56" s="50">
        <v>317.7</v>
      </c>
      <c r="C56" s="50">
        <v>162</v>
      </c>
      <c r="D56" s="50">
        <v>110.1</v>
      </c>
      <c r="E56" s="50">
        <v>84.2</v>
      </c>
      <c r="F56" s="50">
        <v>68.7</v>
      </c>
      <c r="G56" s="50">
        <v>58.4</v>
      </c>
      <c r="H56" s="50">
        <v>51</v>
      </c>
      <c r="I56" s="50">
        <v>45.5</v>
      </c>
      <c r="J56" s="50">
        <v>41.3</v>
      </c>
      <c r="K56" s="50">
        <v>37.9</v>
      </c>
      <c r="L56" s="50">
        <v>35.1</v>
      </c>
      <c r="M56" s="50">
        <v>32.799999999999997</v>
      </c>
      <c r="N56" s="50">
        <v>30.9</v>
      </c>
      <c r="O56" s="50">
        <v>29.3</v>
      </c>
      <c r="P56" s="50">
        <v>27.9</v>
      </c>
      <c r="Q56" s="50">
        <v>26.6</v>
      </c>
      <c r="R56" s="50"/>
      <c r="S56" s="50"/>
      <c r="T56" s="50"/>
      <c r="U56" s="50"/>
    </row>
    <row r="57" spans="1:21">
      <c r="A57" s="42">
        <v>50</v>
      </c>
      <c r="B57" s="50">
        <v>322.2</v>
      </c>
      <c r="C57" s="50">
        <v>164.3</v>
      </c>
      <c r="D57" s="50">
        <v>111.7</v>
      </c>
      <c r="E57" s="50">
        <v>85.5</v>
      </c>
      <c r="F57" s="50">
        <v>69.7</v>
      </c>
      <c r="G57" s="50">
        <v>59.3</v>
      </c>
      <c r="H57" s="50">
        <v>51.8</v>
      </c>
      <c r="I57" s="50">
        <v>46.3</v>
      </c>
      <c r="J57" s="50">
        <v>41.9</v>
      </c>
      <c r="K57" s="50">
        <v>38.5</v>
      </c>
      <c r="L57" s="50">
        <v>35.700000000000003</v>
      </c>
      <c r="M57" s="50">
        <v>33.4</v>
      </c>
      <c r="N57" s="50">
        <v>31.4</v>
      </c>
      <c r="O57" s="50">
        <v>29.8</v>
      </c>
      <c r="P57" s="50">
        <v>28.3</v>
      </c>
      <c r="Q57" s="50"/>
      <c r="R57" s="50"/>
      <c r="S57" s="50"/>
      <c r="T57" s="50"/>
      <c r="U57" s="50"/>
    </row>
    <row r="58" spans="1:21">
      <c r="A58" s="42">
        <v>51</v>
      </c>
      <c r="B58" s="50">
        <v>326.7</v>
      </c>
      <c r="C58" s="50">
        <v>166.6</v>
      </c>
      <c r="D58" s="50">
        <v>113.3</v>
      </c>
      <c r="E58" s="50">
        <v>86.7</v>
      </c>
      <c r="F58" s="50">
        <v>70.8</v>
      </c>
      <c r="G58" s="50">
        <v>60.2</v>
      </c>
      <c r="H58" s="50">
        <v>52.6</v>
      </c>
      <c r="I58" s="50">
        <v>47</v>
      </c>
      <c r="J58" s="50">
        <v>42.6</v>
      </c>
      <c r="K58" s="50">
        <v>39.1</v>
      </c>
      <c r="L58" s="50">
        <v>36.299999999999997</v>
      </c>
      <c r="M58" s="50">
        <v>33.9</v>
      </c>
      <c r="N58" s="50">
        <v>31.9</v>
      </c>
      <c r="O58" s="50">
        <v>30.3</v>
      </c>
      <c r="P58" s="50"/>
      <c r="Q58" s="50"/>
      <c r="R58" s="50"/>
      <c r="S58" s="50"/>
      <c r="T58" s="50"/>
      <c r="U58" s="50"/>
    </row>
    <row r="59" spans="1:21">
      <c r="A59" s="42">
        <v>52</v>
      </c>
      <c r="B59" s="50">
        <v>331.3</v>
      </c>
      <c r="C59" s="50">
        <v>169</v>
      </c>
      <c r="D59" s="50">
        <v>115</v>
      </c>
      <c r="E59" s="50">
        <v>88</v>
      </c>
      <c r="F59" s="50">
        <v>71.8</v>
      </c>
      <c r="G59" s="50">
        <v>61.1</v>
      </c>
      <c r="H59" s="50">
        <v>53.4</v>
      </c>
      <c r="I59" s="50">
        <v>47.7</v>
      </c>
      <c r="J59" s="50">
        <v>43.3</v>
      </c>
      <c r="K59" s="50">
        <v>39.700000000000003</v>
      </c>
      <c r="L59" s="50">
        <v>36.9</v>
      </c>
      <c r="M59" s="50">
        <v>34.5</v>
      </c>
      <c r="N59" s="50">
        <v>32.5</v>
      </c>
      <c r="O59" s="50"/>
      <c r="P59" s="50"/>
      <c r="Q59" s="50"/>
      <c r="R59" s="50"/>
      <c r="S59" s="50"/>
      <c r="T59" s="50"/>
      <c r="U59" s="50"/>
    </row>
    <row r="60" spans="1:21">
      <c r="A60" s="42">
        <v>53</v>
      </c>
      <c r="B60" s="50">
        <v>335.9</v>
      </c>
      <c r="C60" s="50">
        <v>171.4</v>
      </c>
      <c r="D60" s="50">
        <v>116.7</v>
      </c>
      <c r="E60" s="50">
        <v>89.3</v>
      </c>
      <c r="F60" s="50">
        <v>72.900000000000006</v>
      </c>
      <c r="G60" s="50">
        <v>62</v>
      </c>
      <c r="H60" s="50">
        <v>54.3</v>
      </c>
      <c r="I60" s="50">
        <v>48.5</v>
      </c>
      <c r="J60" s="50">
        <v>44</v>
      </c>
      <c r="K60" s="50">
        <v>40.4</v>
      </c>
      <c r="L60" s="50">
        <v>37.5</v>
      </c>
      <c r="M60" s="50">
        <v>35.1</v>
      </c>
      <c r="N60" s="50"/>
      <c r="O60" s="50"/>
      <c r="P60" s="50"/>
      <c r="Q60" s="50"/>
      <c r="R60" s="50"/>
      <c r="S60" s="50"/>
      <c r="T60" s="50"/>
      <c r="U60" s="50"/>
    </row>
    <row r="61" spans="1:21">
      <c r="A61" s="42">
        <v>54</v>
      </c>
      <c r="B61" s="50">
        <v>340.7</v>
      </c>
      <c r="C61" s="50">
        <v>173.9</v>
      </c>
      <c r="D61" s="50">
        <v>118.4</v>
      </c>
      <c r="E61" s="50">
        <v>90.6</v>
      </c>
      <c r="F61" s="50">
        <v>74</v>
      </c>
      <c r="G61" s="50">
        <v>63</v>
      </c>
      <c r="H61" s="50">
        <v>55.1</v>
      </c>
      <c r="I61" s="50">
        <v>49.2</v>
      </c>
      <c r="J61" s="50">
        <v>44.7</v>
      </c>
      <c r="K61" s="50">
        <v>41</v>
      </c>
      <c r="L61" s="50">
        <v>38.1</v>
      </c>
      <c r="M61" s="50"/>
      <c r="N61" s="50"/>
      <c r="O61" s="50"/>
      <c r="P61" s="50"/>
      <c r="Q61" s="50"/>
      <c r="R61" s="50"/>
      <c r="S61" s="50"/>
      <c r="T61" s="50"/>
      <c r="U61" s="50"/>
    </row>
    <row r="62" spans="1:21">
      <c r="A62" s="42">
        <v>55</v>
      </c>
      <c r="B62" s="50">
        <v>345.5</v>
      </c>
      <c r="C62" s="50">
        <v>176.4</v>
      </c>
      <c r="D62" s="50">
        <v>120.1</v>
      </c>
      <c r="E62" s="50">
        <v>92</v>
      </c>
      <c r="F62" s="50">
        <v>75.099999999999994</v>
      </c>
      <c r="G62" s="50">
        <v>63.9</v>
      </c>
      <c r="H62" s="50">
        <v>56</v>
      </c>
      <c r="I62" s="50">
        <v>50</v>
      </c>
      <c r="J62" s="50">
        <v>45.4</v>
      </c>
      <c r="K62" s="50">
        <v>41.7</v>
      </c>
      <c r="L62" s="50"/>
      <c r="M62" s="50"/>
      <c r="N62" s="50"/>
      <c r="O62" s="50"/>
      <c r="P62" s="50"/>
      <c r="Q62" s="50"/>
      <c r="R62" s="50"/>
      <c r="S62" s="50"/>
      <c r="T62" s="50"/>
      <c r="U62" s="50"/>
    </row>
    <row r="63" spans="1:21">
      <c r="A63" s="42">
        <v>56</v>
      </c>
      <c r="B63" s="50">
        <v>350.5</v>
      </c>
      <c r="C63" s="50">
        <v>179</v>
      </c>
      <c r="D63" s="50">
        <v>121.9</v>
      </c>
      <c r="E63" s="50">
        <v>93.4</v>
      </c>
      <c r="F63" s="50">
        <v>76.3</v>
      </c>
      <c r="G63" s="50">
        <v>64.900000000000006</v>
      </c>
      <c r="H63" s="50">
        <v>56.8</v>
      </c>
      <c r="I63" s="50">
        <v>50.8</v>
      </c>
      <c r="J63" s="50">
        <v>46.2</v>
      </c>
      <c r="K63" s="50"/>
      <c r="L63" s="50"/>
      <c r="M63" s="50"/>
      <c r="N63" s="50"/>
      <c r="O63" s="50"/>
      <c r="P63" s="50"/>
      <c r="Q63" s="50"/>
      <c r="R63" s="50"/>
      <c r="S63" s="50"/>
      <c r="T63" s="50"/>
      <c r="U63" s="50"/>
    </row>
    <row r="64" spans="1:21">
      <c r="A64" s="42">
        <v>57</v>
      </c>
      <c r="B64" s="50">
        <v>355.6</v>
      </c>
      <c r="C64" s="50">
        <v>181.6</v>
      </c>
      <c r="D64" s="50">
        <v>123.7</v>
      </c>
      <c r="E64" s="50">
        <v>94.8</v>
      </c>
      <c r="F64" s="50">
        <v>77.5</v>
      </c>
      <c r="G64" s="50">
        <v>66</v>
      </c>
      <c r="H64" s="50">
        <v>57.7</v>
      </c>
      <c r="I64" s="50">
        <v>51.7</v>
      </c>
      <c r="J64" s="50"/>
      <c r="K64" s="50"/>
      <c r="L64" s="50"/>
      <c r="M64" s="50"/>
      <c r="N64" s="50"/>
      <c r="O64" s="50"/>
      <c r="P64" s="50"/>
      <c r="Q64" s="50"/>
      <c r="R64" s="50"/>
      <c r="S64" s="50"/>
      <c r="T64" s="50"/>
      <c r="U64" s="50"/>
    </row>
    <row r="65" spans="1:21">
      <c r="A65" s="42">
        <v>58</v>
      </c>
      <c r="B65" s="50">
        <v>360.8</v>
      </c>
      <c r="C65" s="50">
        <v>184.4</v>
      </c>
      <c r="D65" s="50">
        <v>125.6</v>
      </c>
      <c r="E65" s="50">
        <v>96.3</v>
      </c>
      <c r="F65" s="50">
        <v>78.7</v>
      </c>
      <c r="G65" s="50">
        <v>67</v>
      </c>
      <c r="H65" s="50">
        <v>58.7</v>
      </c>
      <c r="I65" s="50"/>
      <c r="J65" s="50"/>
      <c r="K65" s="50"/>
      <c r="L65" s="50"/>
      <c r="M65" s="50"/>
      <c r="N65" s="50"/>
      <c r="O65" s="50"/>
      <c r="P65" s="50"/>
      <c r="Q65" s="50"/>
      <c r="R65" s="50"/>
      <c r="S65" s="50"/>
      <c r="T65" s="50"/>
      <c r="U65" s="50"/>
    </row>
    <row r="66" spans="1:21">
      <c r="A66" s="42">
        <v>59</v>
      </c>
      <c r="B66" s="50">
        <v>366.3</v>
      </c>
      <c r="C66" s="50">
        <v>187.2</v>
      </c>
      <c r="D66" s="50">
        <v>127.6</v>
      </c>
      <c r="E66" s="50">
        <v>97.8</v>
      </c>
      <c r="F66" s="50">
        <v>80</v>
      </c>
      <c r="G66" s="50">
        <v>68.2</v>
      </c>
      <c r="H66" s="50"/>
      <c r="I66" s="50"/>
      <c r="J66" s="50"/>
      <c r="K66" s="50"/>
      <c r="L66" s="50"/>
      <c r="M66" s="50"/>
      <c r="N66" s="50"/>
      <c r="O66" s="50"/>
      <c r="P66" s="50"/>
      <c r="Q66" s="50"/>
      <c r="R66" s="50"/>
      <c r="S66" s="50"/>
      <c r="T66" s="50"/>
      <c r="U66" s="50"/>
    </row>
    <row r="67" spans="1:21">
      <c r="A67" s="42">
        <v>60</v>
      </c>
      <c r="B67" s="50">
        <v>371.9</v>
      </c>
      <c r="C67" s="50">
        <v>190.1</v>
      </c>
      <c r="D67" s="50">
        <v>129.6</v>
      </c>
      <c r="E67" s="50">
        <v>99.4</v>
      </c>
      <c r="F67" s="50">
        <v>81.3</v>
      </c>
      <c r="G67" s="50"/>
      <c r="H67" s="50"/>
      <c r="I67" s="50"/>
      <c r="J67" s="50"/>
      <c r="K67" s="50"/>
      <c r="L67" s="50"/>
      <c r="M67" s="50"/>
      <c r="N67" s="50"/>
      <c r="O67" s="50"/>
      <c r="P67" s="50"/>
      <c r="Q67" s="50"/>
      <c r="R67" s="50"/>
      <c r="S67" s="50"/>
      <c r="T67" s="50"/>
      <c r="U67" s="50"/>
    </row>
    <row r="68" spans="1:21">
      <c r="A68" s="42">
        <v>61</v>
      </c>
      <c r="B68" s="50">
        <v>377.7</v>
      </c>
      <c r="C68" s="50">
        <v>193.1</v>
      </c>
      <c r="D68" s="50">
        <v>131.69999999999999</v>
      </c>
      <c r="E68" s="50">
        <v>101.1</v>
      </c>
      <c r="F68" s="50"/>
      <c r="G68" s="50"/>
      <c r="H68" s="50"/>
      <c r="I68" s="50"/>
      <c r="J68" s="50"/>
      <c r="K68" s="50"/>
      <c r="L68" s="50"/>
      <c r="M68" s="50"/>
      <c r="N68" s="50"/>
      <c r="O68" s="50"/>
      <c r="P68" s="50"/>
      <c r="Q68" s="50"/>
      <c r="R68" s="50"/>
      <c r="S68" s="50"/>
      <c r="T68" s="50"/>
      <c r="U68" s="50"/>
    </row>
    <row r="69" spans="1:21">
      <c r="A69" s="42">
        <v>62</v>
      </c>
      <c r="B69" s="50">
        <v>383.9</v>
      </c>
      <c r="C69" s="50">
        <v>196.3</v>
      </c>
      <c r="D69" s="50">
        <v>134</v>
      </c>
      <c r="E69" s="50"/>
      <c r="F69" s="50"/>
      <c r="G69" s="50"/>
      <c r="H69" s="50"/>
      <c r="I69" s="50"/>
      <c r="J69" s="50"/>
      <c r="K69" s="50"/>
      <c r="L69" s="50"/>
      <c r="M69" s="50"/>
      <c r="N69" s="50"/>
      <c r="O69" s="50"/>
      <c r="P69" s="50"/>
      <c r="Q69" s="50"/>
      <c r="R69" s="50"/>
      <c r="S69" s="50"/>
      <c r="T69" s="50"/>
      <c r="U69" s="50"/>
    </row>
    <row r="70" spans="1:21">
      <c r="A70" s="42">
        <v>63</v>
      </c>
      <c r="B70" s="50">
        <v>390.4</v>
      </c>
      <c r="C70" s="50">
        <v>199.7</v>
      </c>
      <c r="D70" s="50"/>
      <c r="E70" s="50"/>
      <c r="F70" s="50"/>
      <c r="G70" s="50"/>
      <c r="H70" s="50"/>
      <c r="I70" s="50"/>
      <c r="J70" s="50"/>
      <c r="K70" s="50"/>
      <c r="L70" s="50"/>
      <c r="M70" s="50"/>
      <c r="N70" s="50"/>
      <c r="O70" s="50"/>
      <c r="P70" s="50"/>
      <c r="Q70" s="50"/>
      <c r="R70" s="50"/>
      <c r="S70" s="50"/>
      <c r="T70" s="50"/>
      <c r="U70" s="50"/>
    </row>
    <row r="71" spans="1:21">
      <c r="A71" s="42">
        <v>64</v>
      </c>
      <c r="B71" s="50">
        <v>397.1</v>
      </c>
      <c r="C71" s="50"/>
      <c r="D71" s="50"/>
      <c r="E71" s="50"/>
      <c r="F71" s="50"/>
      <c r="G71" s="50"/>
      <c r="H71" s="50"/>
      <c r="I71" s="50"/>
      <c r="J71" s="50"/>
      <c r="K71" s="50"/>
      <c r="L71" s="50"/>
      <c r="M71" s="50"/>
      <c r="N71" s="50"/>
      <c r="O71" s="50"/>
      <c r="P71" s="50"/>
      <c r="Q71" s="50"/>
      <c r="R71" s="50"/>
      <c r="S71" s="50"/>
      <c r="T71" s="50"/>
      <c r="U71" s="50"/>
    </row>
  </sheetData>
  <sheetProtection algorithmName="SHA-512" hashValue="s7Mb32gYJpIY1TbqR90sritFu9bye60iDdaZfitTOiauWOJQqjqi/XS2on4rTTb2WTRGiSBtv59l1Km0QZ3a3g==" saltValue="lVLP+0XReqTrWO+XqueDeQ==" spinCount="100000" sheet="1" objects="1" scenarios="1"/>
  <conditionalFormatting sqref="A6:A21">
    <cfRule type="expression" dxfId="343" priority="5" stopIfTrue="1">
      <formula>MOD(ROW(),2)=0</formula>
    </cfRule>
    <cfRule type="expression" dxfId="342" priority="6" stopIfTrue="1">
      <formula>MOD(ROW(),2)&lt;&gt;0</formula>
    </cfRule>
  </conditionalFormatting>
  <conditionalFormatting sqref="B6:M21">
    <cfRule type="expression" dxfId="341" priority="7" stopIfTrue="1">
      <formula>MOD(ROW(),2)=0</formula>
    </cfRule>
    <cfRule type="expression" dxfId="340" priority="8" stopIfTrue="1">
      <formula>MOD(ROW(),2)&lt;&gt;0</formula>
    </cfRule>
  </conditionalFormatting>
  <conditionalFormatting sqref="A26:A71">
    <cfRule type="expression" dxfId="339" priority="1" stopIfTrue="1">
      <formula>MOD(ROW(),2)=0</formula>
    </cfRule>
    <cfRule type="expression" dxfId="338" priority="2" stopIfTrue="1">
      <formula>MOD(ROW(),2)&lt;&gt;0</formula>
    </cfRule>
  </conditionalFormatting>
  <conditionalFormatting sqref="B26:U71">
    <cfRule type="expression" dxfId="337" priority="3" stopIfTrue="1">
      <formula>MOD(ROW(),2)=0</formula>
    </cfRule>
    <cfRule type="expression" dxfId="336" priority="4" stopIfTrue="1">
      <formula>MOD(ROW(),2)&lt;&gt;0</formula>
    </cfRule>
  </conditionalFormatting>
  <pageMargins left="0.7" right="0.7" top="0.75" bottom="0.75" header="0.3" footer="0.3"/>
  <tableParts count="1">
    <tablePart r:id="rId1"/>
  </tableParts>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D74C4-C93C-4276-98C8-E09469FFFB39}">
  <sheetPr codeName="Sheet96"/>
  <dimension ref="A1:U71"/>
  <sheetViews>
    <sheetView showGridLines="0" workbookViewId="0">
      <selection activeCell="A6" sqref="A6"/>
    </sheetView>
  </sheetViews>
  <sheetFormatPr defaultRowHeight="12.6"/>
  <cols>
    <col min="1" max="1" width="31.5703125" customWidth="1"/>
    <col min="2" max="21"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Added pension - x-709</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270</v>
      </c>
      <c r="C8" s="62"/>
      <c r="D8" s="62"/>
      <c r="E8" s="62"/>
      <c r="F8" s="62"/>
      <c r="G8" s="62"/>
      <c r="H8" s="62"/>
      <c r="I8" s="62"/>
      <c r="J8" s="62"/>
      <c r="K8" s="62"/>
      <c r="L8" s="62"/>
      <c r="M8" s="62"/>
    </row>
    <row r="9" spans="1:13">
      <c r="A9" s="61" t="s">
        <v>150</v>
      </c>
      <c r="B9" s="62" t="s">
        <v>427</v>
      </c>
      <c r="C9" s="62"/>
      <c r="D9" s="62"/>
      <c r="E9" s="62"/>
      <c r="F9" s="62"/>
      <c r="G9" s="62"/>
      <c r="H9" s="62"/>
      <c r="I9" s="62"/>
      <c r="J9" s="62"/>
      <c r="K9" s="62"/>
      <c r="L9" s="62"/>
      <c r="M9" s="62"/>
    </row>
    <row r="10" spans="1:13">
      <c r="A10" s="61" t="s">
        <v>6</v>
      </c>
      <c r="B10" s="62" t="s">
        <v>450</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429</v>
      </c>
      <c r="C12" s="62"/>
      <c r="D12" s="62"/>
      <c r="E12" s="62"/>
      <c r="F12" s="62"/>
      <c r="G12" s="62"/>
      <c r="H12" s="62"/>
      <c r="I12" s="62"/>
      <c r="J12" s="62"/>
      <c r="K12" s="62"/>
      <c r="L12" s="62"/>
      <c r="M12" s="62"/>
    </row>
    <row r="13" spans="1:13">
      <c r="A13" s="61" t="s">
        <v>555</v>
      </c>
      <c r="B13" s="62">
        <v>0</v>
      </c>
      <c r="C13" s="62"/>
      <c r="D13" s="62"/>
      <c r="E13" s="62"/>
      <c r="F13" s="62"/>
      <c r="G13" s="62"/>
      <c r="H13" s="62"/>
      <c r="I13" s="62"/>
      <c r="J13" s="62"/>
      <c r="K13" s="62"/>
      <c r="L13" s="62"/>
      <c r="M13" s="62"/>
    </row>
    <row r="14" spans="1:13">
      <c r="A14" s="61" t="s">
        <v>154</v>
      </c>
      <c r="B14" s="62">
        <v>709</v>
      </c>
      <c r="C14" s="62"/>
      <c r="D14" s="62"/>
      <c r="E14" s="62"/>
      <c r="F14" s="62"/>
      <c r="G14" s="62"/>
      <c r="H14" s="62"/>
      <c r="I14" s="62"/>
      <c r="J14" s="62"/>
      <c r="K14" s="62"/>
      <c r="L14" s="62"/>
      <c r="M14" s="62"/>
    </row>
    <row r="15" spans="1:13">
      <c r="A15" s="61" t="s">
        <v>556</v>
      </c>
      <c r="B15" s="62" t="s">
        <v>451</v>
      </c>
      <c r="C15" s="62"/>
      <c r="D15" s="62"/>
      <c r="E15" s="62"/>
      <c r="F15" s="62"/>
      <c r="G15" s="62"/>
      <c r="H15" s="62"/>
      <c r="I15" s="62"/>
      <c r="J15" s="62"/>
      <c r="K15" s="62"/>
      <c r="L15" s="62"/>
      <c r="M15" s="62"/>
    </row>
    <row r="16" spans="1:13">
      <c r="A16" s="61" t="s">
        <v>156</v>
      </c>
      <c r="B16" s="62" t="s">
        <v>452</v>
      </c>
      <c r="C16" s="62"/>
      <c r="D16" s="62"/>
      <c r="E16" s="62"/>
      <c r="F16" s="62"/>
      <c r="G16" s="62"/>
      <c r="H16" s="62"/>
      <c r="I16" s="62"/>
      <c r="J16" s="62"/>
      <c r="K16" s="62"/>
      <c r="L16" s="62"/>
      <c r="M16" s="62"/>
    </row>
    <row r="17" spans="1:21">
      <c r="A17" s="63" t="s">
        <v>557</v>
      </c>
      <c r="B17" s="62"/>
      <c r="C17" s="62"/>
      <c r="D17" s="62"/>
      <c r="E17" s="62"/>
      <c r="F17" s="62"/>
      <c r="G17" s="62"/>
      <c r="H17" s="62"/>
      <c r="I17" s="62"/>
      <c r="J17" s="62"/>
      <c r="K17" s="62"/>
      <c r="L17" s="62"/>
      <c r="M17" s="62"/>
    </row>
    <row r="18" spans="1:21">
      <c r="A18" s="61" t="s">
        <v>158</v>
      </c>
      <c r="B18" s="64">
        <v>45216</v>
      </c>
      <c r="C18" s="64"/>
      <c r="D18" s="64"/>
      <c r="E18" s="64"/>
      <c r="F18" s="64"/>
      <c r="G18" s="64"/>
      <c r="H18" s="64"/>
      <c r="I18" s="64"/>
      <c r="J18" s="64"/>
      <c r="K18" s="64"/>
      <c r="L18" s="64"/>
      <c r="M18" s="64"/>
    </row>
    <row r="19" spans="1:21">
      <c r="A19" s="61" t="s">
        <v>159</v>
      </c>
      <c r="B19" s="64">
        <v>45383</v>
      </c>
      <c r="C19" s="64"/>
      <c r="D19" s="64"/>
      <c r="E19" s="64"/>
      <c r="F19" s="64"/>
      <c r="G19" s="64"/>
      <c r="H19" s="64"/>
      <c r="I19" s="64"/>
      <c r="J19" s="64"/>
      <c r="K19" s="64"/>
      <c r="L19" s="64"/>
      <c r="M19" s="64"/>
    </row>
    <row r="20" spans="1:21">
      <c r="A20" s="61" t="s">
        <v>160</v>
      </c>
      <c r="B20" s="62" t="s">
        <v>170</v>
      </c>
      <c r="C20" s="62"/>
      <c r="D20" s="62"/>
      <c r="E20" s="62"/>
      <c r="F20" s="62"/>
      <c r="G20" s="62"/>
      <c r="H20" s="62"/>
      <c r="I20" s="62"/>
      <c r="J20" s="62"/>
      <c r="K20" s="62"/>
      <c r="L20" s="62"/>
      <c r="M20" s="62"/>
    </row>
    <row r="21" spans="1:21">
      <c r="A21" s="61" t="s">
        <v>558</v>
      </c>
      <c r="B21" s="62" t="s">
        <v>83</v>
      </c>
      <c r="C21" s="62"/>
      <c r="D21" s="62"/>
      <c r="E21" s="62"/>
      <c r="F21" s="62"/>
      <c r="G21" s="62"/>
      <c r="H21" s="62"/>
      <c r="I21" s="62"/>
      <c r="J21" s="62"/>
      <c r="K21" s="62"/>
      <c r="L21" s="62"/>
      <c r="M21" s="62"/>
    </row>
    <row r="23" spans="1:21">
      <c r="A23" s="23" t="str">
        <f>HYPERLINK("#'Factor List'!A1", "Back to Factor List")</f>
        <v>Back to Factor List</v>
      </c>
      <c r="B23" s="23" t="str">
        <f>HYPERLINK("#'Assumptions'!A1", "Assumptions")</f>
        <v>Assumptions</v>
      </c>
    </row>
    <row r="26" spans="1:21" ht="12.95">
      <c r="A26" s="46" t="s">
        <v>559</v>
      </c>
      <c r="B26" s="46">
        <v>1</v>
      </c>
      <c r="C26" s="46">
        <v>2</v>
      </c>
      <c r="D26" s="46">
        <v>3</v>
      </c>
      <c r="E26" s="46">
        <v>4</v>
      </c>
      <c r="F26" s="46">
        <v>5</v>
      </c>
      <c r="G26" s="46">
        <v>6</v>
      </c>
      <c r="H26" s="46">
        <v>7</v>
      </c>
      <c r="I26" s="46">
        <v>8</v>
      </c>
      <c r="J26" s="46">
        <v>9</v>
      </c>
      <c r="K26" s="46">
        <v>10</v>
      </c>
      <c r="L26" s="46">
        <v>11</v>
      </c>
      <c r="M26" s="46">
        <v>12</v>
      </c>
      <c r="N26" s="46">
        <v>13</v>
      </c>
      <c r="O26" s="46">
        <v>14</v>
      </c>
      <c r="P26" s="46">
        <v>15</v>
      </c>
      <c r="Q26" s="46">
        <v>16</v>
      </c>
      <c r="R26" s="46">
        <v>17</v>
      </c>
      <c r="S26" s="46">
        <v>18</v>
      </c>
      <c r="T26" s="46">
        <v>19</v>
      </c>
      <c r="U26" s="46">
        <v>20</v>
      </c>
    </row>
    <row r="27" spans="1:21">
      <c r="A27" s="42">
        <v>20</v>
      </c>
      <c r="B27" s="50">
        <v>227.5</v>
      </c>
      <c r="C27" s="50">
        <v>115.9</v>
      </c>
      <c r="D27" s="50">
        <v>78.599999999999994</v>
      </c>
      <c r="E27" s="50">
        <v>60.1</v>
      </c>
      <c r="F27" s="50">
        <v>48.9</v>
      </c>
      <c r="G27" s="50">
        <v>41.5</v>
      </c>
      <c r="H27" s="50">
        <v>36.200000000000003</v>
      </c>
      <c r="I27" s="50">
        <v>32.200000000000003</v>
      </c>
      <c r="J27" s="50">
        <v>29.2</v>
      </c>
      <c r="K27" s="50">
        <v>26.7</v>
      </c>
      <c r="L27" s="50">
        <v>24.7</v>
      </c>
      <c r="M27" s="50">
        <v>23</v>
      </c>
      <c r="N27" s="50">
        <v>21.6</v>
      </c>
      <c r="O27" s="50">
        <v>20.399999999999999</v>
      </c>
      <c r="P27" s="50">
        <v>19.399999999999999</v>
      </c>
      <c r="Q27" s="50">
        <v>18.5</v>
      </c>
      <c r="R27" s="50">
        <v>17.7</v>
      </c>
      <c r="S27" s="50">
        <v>17</v>
      </c>
      <c r="T27" s="50">
        <v>16.3</v>
      </c>
      <c r="U27" s="50">
        <v>15.8</v>
      </c>
    </row>
    <row r="28" spans="1:21">
      <c r="A28" s="42">
        <v>21</v>
      </c>
      <c r="B28" s="50">
        <v>230.9</v>
      </c>
      <c r="C28" s="50">
        <v>117.6</v>
      </c>
      <c r="D28" s="50">
        <v>79.8</v>
      </c>
      <c r="E28" s="50">
        <v>60.9</v>
      </c>
      <c r="F28" s="50">
        <v>49.6</v>
      </c>
      <c r="G28" s="50">
        <v>42.1</v>
      </c>
      <c r="H28" s="50">
        <v>36.700000000000003</v>
      </c>
      <c r="I28" s="50">
        <v>32.700000000000003</v>
      </c>
      <c r="J28" s="50">
        <v>29.6</v>
      </c>
      <c r="K28" s="50">
        <v>27.1</v>
      </c>
      <c r="L28" s="50">
        <v>25.1</v>
      </c>
      <c r="M28" s="50">
        <v>23.4</v>
      </c>
      <c r="N28" s="50">
        <v>21.9</v>
      </c>
      <c r="O28" s="50">
        <v>20.7</v>
      </c>
      <c r="P28" s="50">
        <v>19.7</v>
      </c>
      <c r="Q28" s="50">
        <v>18.8</v>
      </c>
      <c r="R28" s="50">
        <v>17.899999999999999</v>
      </c>
      <c r="S28" s="50">
        <v>17.2</v>
      </c>
      <c r="T28" s="50">
        <v>16.600000000000001</v>
      </c>
      <c r="U28" s="50">
        <v>16</v>
      </c>
    </row>
    <row r="29" spans="1:21">
      <c r="A29" s="42">
        <v>22</v>
      </c>
      <c r="B29" s="50">
        <v>234.3</v>
      </c>
      <c r="C29" s="50">
        <v>119.3</v>
      </c>
      <c r="D29" s="50">
        <v>81</v>
      </c>
      <c r="E29" s="50">
        <v>61.8</v>
      </c>
      <c r="F29" s="50">
        <v>50.4</v>
      </c>
      <c r="G29" s="50">
        <v>42.7</v>
      </c>
      <c r="H29" s="50">
        <v>37.299999999999997</v>
      </c>
      <c r="I29" s="50">
        <v>33.200000000000003</v>
      </c>
      <c r="J29" s="50">
        <v>30</v>
      </c>
      <c r="K29" s="50">
        <v>27.5</v>
      </c>
      <c r="L29" s="50">
        <v>25.4</v>
      </c>
      <c r="M29" s="50">
        <v>23.7</v>
      </c>
      <c r="N29" s="50">
        <v>22.3</v>
      </c>
      <c r="O29" s="50">
        <v>21</v>
      </c>
      <c r="P29" s="50">
        <v>20</v>
      </c>
      <c r="Q29" s="50">
        <v>19</v>
      </c>
      <c r="R29" s="50">
        <v>18.2</v>
      </c>
      <c r="S29" s="50">
        <v>17.5</v>
      </c>
      <c r="T29" s="50">
        <v>16.8</v>
      </c>
      <c r="U29" s="50">
        <v>16.3</v>
      </c>
    </row>
    <row r="30" spans="1:21">
      <c r="A30" s="42">
        <v>23</v>
      </c>
      <c r="B30" s="50">
        <v>237.7</v>
      </c>
      <c r="C30" s="50">
        <v>121.1</v>
      </c>
      <c r="D30" s="50">
        <v>82.2</v>
      </c>
      <c r="E30" s="50">
        <v>62.8</v>
      </c>
      <c r="F30" s="50">
        <v>51.1</v>
      </c>
      <c r="G30" s="50">
        <v>43.4</v>
      </c>
      <c r="H30" s="50">
        <v>37.799999999999997</v>
      </c>
      <c r="I30" s="50">
        <v>33.700000000000003</v>
      </c>
      <c r="J30" s="50">
        <v>30.5</v>
      </c>
      <c r="K30" s="50">
        <v>27.9</v>
      </c>
      <c r="L30" s="50">
        <v>25.8</v>
      </c>
      <c r="M30" s="50">
        <v>24.1</v>
      </c>
      <c r="N30" s="50">
        <v>22.6</v>
      </c>
      <c r="O30" s="50">
        <v>21.3</v>
      </c>
      <c r="P30" s="50">
        <v>20.3</v>
      </c>
      <c r="Q30" s="50">
        <v>19.3</v>
      </c>
      <c r="R30" s="50">
        <v>18.5</v>
      </c>
      <c r="S30" s="50">
        <v>17.7</v>
      </c>
      <c r="T30" s="50">
        <v>17.100000000000001</v>
      </c>
      <c r="U30" s="50">
        <v>16.5</v>
      </c>
    </row>
    <row r="31" spans="1:21">
      <c r="A31" s="42">
        <v>24</v>
      </c>
      <c r="B31" s="50">
        <v>241.2</v>
      </c>
      <c r="C31" s="50">
        <v>122.8</v>
      </c>
      <c r="D31" s="50">
        <v>83.4</v>
      </c>
      <c r="E31" s="50">
        <v>63.7</v>
      </c>
      <c r="F31" s="50">
        <v>51.9</v>
      </c>
      <c r="G31" s="50">
        <v>44</v>
      </c>
      <c r="H31" s="50">
        <v>38.4</v>
      </c>
      <c r="I31" s="50">
        <v>34.200000000000003</v>
      </c>
      <c r="J31" s="50">
        <v>30.9</v>
      </c>
      <c r="K31" s="50">
        <v>28.3</v>
      </c>
      <c r="L31" s="50">
        <v>26.2</v>
      </c>
      <c r="M31" s="50">
        <v>24.4</v>
      </c>
      <c r="N31" s="50">
        <v>22.9</v>
      </c>
      <c r="O31" s="50">
        <v>21.7</v>
      </c>
      <c r="P31" s="50">
        <v>20.6</v>
      </c>
      <c r="Q31" s="50">
        <v>19.600000000000001</v>
      </c>
      <c r="R31" s="50">
        <v>18.8</v>
      </c>
      <c r="S31" s="50">
        <v>18</v>
      </c>
      <c r="T31" s="50">
        <v>17.3</v>
      </c>
      <c r="U31" s="50">
        <v>16.7</v>
      </c>
    </row>
    <row r="32" spans="1:21">
      <c r="A32" s="42">
        <v>25</v>
      </c>
      <c r="B32" s="50">
        <v>244.8</v>
      </c>
      <c r="C32" s="50">
        <v>124.6</v>
      </c>
      <c r="D32" s="50">
        <v>84.6</v>
      </c>
      <c r="E32" s="50">
        <v>64.599999999999994</v>
      </c>
      <c r="F32" s="50">
        <v>52.6</v>
      </c>
      <c r="G32" s="50">
        <v>44.6</v>
      </c>
      <c r="H32" s="50">
        <v>38.9</v>
      </c>
      <c r="I32" s="50">
        <v>34.700000000000003</v>
      </c>
      <c r="J32" s="50">
        <v>31.4</v>
      </c>
      <c r="K32" s="50">
        <v>28.7</v>
      </c>
      <c r="L32" s="50">
        <v>26.6</v>
      </c>
      <c r="M32" s="50">
        <v>24.8</v>
      </c>
      <c r="N32" s="50">
        <v>23.3</v>
      </c>
      <c r="O32" s="50">
        <v>22</v>
      </c>
      <c r="P32" s="50">
        <v>20.9</v>
      </c>
      <c r="Q32" s="50">
        <v>19.899999999999999</v>
      </c>
      <c r="R32" s="50">
        <v>19</v>
      </c>
      <c r="S32" s="50">
        <v>18.3</v>
      </c>
      <c r="T32" s="50">
        <v>17.600000000000001</v>
      </c>
      <c r="U32" s="50">
        <v>17</v>
      </c>
    </row>
    <row r="33" spans="1:21">
      <c r="A33" s="42">
        <v>26</v>
      </c>
      <c r="B33" s="50">
        <v>248.3</v>
      </c>
      <c r="C33" s="50">
        <v>126.5</v>
      </c>
      <c r="D33" s="50">
        <v>85.8</v>
      </c>
      <c r="E33" s="50">
        <v>65.599999999999994</v>
      </c>
      <c r="F33" s="50">
        <v>53.4</v>
      </c>
      <c r="G33" s="50">
        <v>45.3</v>
      </c>
      <c r="H33" s="50">
        <v>39.5</v>
      </c>
      <c r="I33" s="50">
        <v>35.200000000000003</v>
      </c>
      <c r="J33" s="50">
        <v>31.8</v>
      </c>
      <c r="K33" s="50">
        <v>29.2</v>
      </c>
      <c r="L33" s="50">
        <v>27</v>
      </c>
      <c r="M33" s="50">
        <v>25.1</v>
      </c>
      <c r="N33" s="50">
        <v>23.6</v>
      </c>
      <c r="O33" s="50">
        <v>22.3</v>
      </c>
      <c r="P33" s="50">
        <v>21.2</v>
      </c>
      <c r="Q33" s="50">
        <v>20.2</v>
      </c>
      <c r="R33" s="50">
        <v>19.3</v>
      </c>
      <c r="S33" s="50">
        <v>18.5</v>
      </c>
      <c r="T33" s="50">
        <v>17.899999999999999</v>
      </c>
      <c r="U33" s="50">
        <v>17.3</v>
      </c>
    </row>
    <row r="34" spans="1:21">
      <c r="A34" s="42">
        <v>27</v>
      </c>
      <c r="B34" s="50">
        <v>252</v>
      </c>
      <c r="C34" s="50">
        <v>128.30000000000001</v>
      </c>
      <c r="D34" s="50">
        <v>87.1</v>
      </c>
      <c r="E34" s="50">
        <v>66.5</v>
      </c>
      <c r="F34" s="50">
        <v>54.2</v>
      </c>
      <c r="G34" s="50">
        <v>46</v>
      </c>
      <c r="H34" s="50">
        <v>40.1</v>
      </c>
      <c r="I34" s="50">
        <v>35.700000000000003</v>
      </c>
      <c r="J34" s="50">
        <v>32.299999999999997</v>
      </c>
      <c r="K34" s="50">
        <v>29.6</v>
      </c>
      <c r="L34" s="50">
        <v>27.4</v>
      </c>
      <c r="M34" s="50">
        <v>25.5</v>
      </c>
      <c r="N34" s="50">
        <v>24</v>
      </c>
      <c r="O34" s="50">
        <v>22.6</v>
      </c>
      <c r="P34" s="50">
        <v>21.5</v>
      </c>
      <c r="Q34" s="50">
        <v>20.5</v>
      </c>
      <c r="R34" s="50">
        <v>19.600000000000001</v>
      </c>
      <c r="S34" s="50">
        <v>18.8</v>
      </c>
      <c r="T34" s="50">
        <v>18.100000000000001</v>
      </c>
      <c r="U34" s="50">
        <v>17.5</v>
      </c>
    </row>
    <row r="35" spans="1:21">
      <c r="A35" s="42">
        <v>28</v>
      </c>
      <c r="B35" s="50">
        <v>255.7</v>
      </c>
      <c r="C35" s="50">
        <v>130.19999999999999</v>
      </c>
      <c r="D35" s="50">
        <v>88.4</v>
      </c>
      <c r="E35" s="50">
        <v>67.5</v>
      </c>
      <c r="F35" s="50">
        <v>55</v>
      </c>
      <c r="G35" s="50">
        <v>46.6</v>
      </c>
      <c r="H35" s="50">
        <v>40.700000000000003</v>
      </c>
      <c r="I35" s="50">
        <v>36.200000000000003</v>
      </c>
      <c r="J35" s="50">
        <v>32.799999999999997</v>
      </c>
      <c r="K35" s="50">
        <v>30</v>
      </c>
      <c r="L35" s="50">
        <v>27.8</v>
      </c>
      <c r="M35" s="50">
        <v>25.9</v>
      </c>
      <c r="N35" s="50">
        <v>24.3</v>
      </c>
      <c r="O35" s="50">
        <v>23</v>
      </c>
      <c r="P35" s="50">
        <v>21.8</v>
      </c>
      <c r="Q35" s="50">
        <v>20.8</v>
      </c>
      <c r="R35" s="50">
        <v>19.899999999999999</v>
      </c>
      <c r="S35" s="50">
        <v>19.100000000000001</v>
      </c>
      <c r="T35" s="50">
        <v>18.399999999999999</v>
      </c>
      <c r="U35" s="50">
        <v>17.8</v>
      </c>
    </row>
    <row r="36" spans="1:21">
      <c r="A36" s="42">
        <v>29</v>
      </c>
      <c r="B36" s="50">
        <v>259.39999999999998</v>
      </c>
      <c r="C36" s="50">
        <v>132.1</v>
      </c>
      <c r="D36" s="50">
        <v>89.7</v>
      </c>
      <c r="E36" s="50">
        <v>68.5</v>
      </c>
      <c r="F36" s="50">
        <v>55.8</v>
      </c>
      <c r="G36" s="50">
        <v>47.3</v>
      </c>
      <c r="H36" s="50">
        <v>41.3</v>
      </c>
      <c r="I36" s="50">
        <v>36.799999999999997</v>
      </c>
      <c r="J36" s="50">
        <v>33.299999999999997</v>
      </c>
      <c r="K36" s="50">
        <v>30.5</v>
      </c>
      <c r="L36" s="50">
        <v>28.2</v>
      </c>
      <c r="M36" s="50">
        <v>26.3</v>
      </c>
      <c r="N36" s="50">
        <v>24.7</v>
      </c>
      <c r="O36" s="50">
        <v>23.3</v>
      </c>
      <c r="P36" s="50">
        <v>22.1</v>
      </c>
      <c r="Q36" s="50">
        <v>21.1</v>
      </c>
      <c r="R36" s="50">
        <v>20.2</v>
      </c>
      <c r="S36" s="50">
        <v>19.399999999999999</v>
      </c>
      <c r="T36" s="50">
        <v>18.7</v>
      </c>
      <c r="U36" s="50">
        <v>18</v>
      </c>
    </row>
    <row r="37" spans="1:21">
      <c r="A37" s="42">
        <v>30</v>
      </c>
      <c r="B37" s="50">
        <v>263.10000000000002</v>
      </c>
      <c r="C37" s="50">
        <v>134</v>
      </c>
      <c r="D37" s="50">
        <v>91</v>
      </c>
      <c r="E37" s="50">
        <v>69.5</v>
      </c>
      <c r="F37" s="50">
        <v>56.6</v>
      </c>
      <c r="G37" s="50">
        <v>48</v>
      </c>
      <c r="H37" s="50">
        <v>41.9</v>
      </c>
      <c r="I37" s="50">
        <v>37.299999999999997</v>
      </c>
      <c r="J37" s="50">
        <v>33.700000000000003</v>
      </c>
      <c r="K37" s="50">
        <v>30.9</v>
      </c>
      <c r="L37" s="50">
        <v>28.6</v>
      </c>
      <c r="M37" s="50">
        <v>26.7</v>
      </c>
      <c r="N37" s="50">
        <v>25</v>
      </c>
      <c r="O37" s="50">
        <v>23.7</v>
      </c>
      <c r="P37" s="50">
        <v>22.5</v>
      </c>
      <c r="Q37" s="50">
        <v>21.4</v>
      </c>
      <c r="R37" s="50">
        <v>20.5</v>
      </c>
      <c r="S37" s="50">
        <v>19.7</v>
      </c>
      <c r="T37" s="50">
        <v>19</v>
      </c>
      <c r="U37" s="50">
        <v>18.3</v>
      </c>
    </row>
    <row r="38" spans="1:21">
      <c r="A38" s="42">
        <v>31</v>
      </c>
      <c r="B38" s="50">
        <v>267</v>
      </c>
      <c r="C38" s="50">
        <v>135.9</v>
      </c>
      <c r="D38" s="50">
        <v>92.3</v>
      </c>
      <c r="E38" s="50">
        <v>70.5</v>
      </c>
      <c r="F38" s="50">
        <v>57.4</v>
      </c>
      <c r="G38" s="50">
        <v>48.7</v>
      </c>
      <c r="H38" s="50">
        <v>42.5</v>
      </c>
      <c r="I38" s="50">
        <v>37.9</v>
      </c>
      <c r="J38" s="50">
        <v>34.200000000000003</v>
      </c>
      <c r="K38" s="50">
        <v>31.4</v>
      </c>
      <c r="L38" s="50">
        <v>29</v>
      </c>
      <c r="M38" s="50">
        <v>27.1</v>
      </c>
      <c r="N38" s="50">
        <v>25.4</v>
      </c>
      <c r="O38" s="50">
        <v>24</v>
      </c>
      <c r="P38" s="50">
        <v>22.8</v>
      </c>
      <c r="Q38" s="50">
        <v>21.7</v>
      </c>
      <c r="R38" s="50">
        <v>20.8</v>
      </c>
      <c r="S38" s="50">
        <v>20</v>
      </c>
      <c r="T38" s="50">
        <v>19.2</v>
      </c>
      <c r="U38" s="50">
        <v>18.600000000000001</v>
      </c>
    </row>
    <row r="39" spans="1:21">
      <c r="A39" s="42">
        <v>32</v>
      </c>
      <c r="B39" s="50">
        <v>270.8</v>
      </c>
      <c r="C39" s="50">
        <v>137.9</v>
      </c>
      <c r="D39" s="50">
        <v>93.6</v>
      </c>
      <c r="E39" s="50">
        <v>71.5</v>
      </c>
      <c r="F39" s="50">
        <v>58.2</v>
      </c>
      <c r="G39" s="50">
        <v>49.4</v>
      </c>
      <c r="H39" s="50">
        <v>43.1</v>
      </c>
      <c r="I39" s="50">
        <v>38.4</v>
      </c>
      <c r="J39" s="50">
        <v>34.700000000000003</v>
      </c>
      <c r="K39" s="50">
        <v>31.8</v>
      </c>
      <c r="L39" s="50">
        <v>29.4</v>
      </c>
      <c r="M39" s="50">
        <v>27.5</v>
      </c>
      <c r="N39" s="50">
        <v>25.8</v>
      </c>
      <c r="O39" s="50">
        <v>24.4</v>
      </c>
      <c r="P39" s="50">
        <v>23.1</v>
      </c>
      <c r="Q39" s="50">
        <v>22.1</v>
      </c>
      <c r="R39" s="50">
        <v>21.1</v>
      </c>
      <c r="S39" s="50">
        <v>20.3</v>
      </c>
      <c r="T39" s="50">
        <v>19.5</v>
      </c>
      <c r="U39" s="50">
        <v>18.899999999999999</v>
      </c>
    </row>
    <row r="40" spans="1:21">
      <c r="A40" s="42">
        <v>33</v>
      </c>
      <c r="B40" s="50">
        <v>274.7</v>
      </c>
      <c r="C40" s="50">
        <v>139.9</v>
      </c>
      <c r="D40" s="50">
        <v>95</v>
      </c>
      <c r="E40" s="50">
        <v>72.5</v>
      </c>
      <c r="F40" s="50">
        <v>59.1</v>
      </c>
      <c r="G40" s="50">
        <v>50.1</v>
      </c>
      <c r="H40" s="50">
        <v>43.7</v>
      </c>
      <c r="I40" s="50">
        <v>39</v>
      </c>
      <c r="J40" s="50">
        <v>35.299999999999997</v>
      </c>
      <c r="K40" s="50">
        <v>32.299999999999997</v>
      </c>
      <c r="L40" s="50">
        <v>29.9</v>
      </c>
      <c r="M40" s="50">
        <v>27.9</v>
      </c>
      <c r="N40" s="50">
        <v>26.2</v>
      </c>
      <c r="O40" s="50">
        <v>24.7</v>
      </c>
      <c r="P40" s="50">
        <v>23.5</v>
      </c>
      <c r="Q40" s="50">
        <v>22.4</v>
      </c>
      <c r="R40" s="50">
        <v>21.4</v>
      </c>
      <c r="S40" s="50">
        <v>20.6</v>
      </c>
      <c r="T40" s="50">
        <v>19.8</v>
      </c>
      <c r="U40" s="50">
        <v>19.2</v>
      </c>
    </row>
    <row r="41" spans="1:21">
      <c r="A41" s="42">
        <v>34</v>
      </c>
      <c r="B41" s="50">
        <v>278.7</v>
      </c>
      <c r="C41" s="50">
        <v>141.9</v>
      </c>
      <c r="D41" s="50">
        <v>96.4</v>
      </c>
      <c r="E41" s="50">
        <v>73.599999999999994</v>
      </c>
      <c r="F41" s="50">
        <v>59.9</v>
      </c>
      <c r="G41" s="50">
        <v>50.9</v>
      </c>
      <c r="H41" s="50">
        <v>44.4</v>
      </c>
      <c r="I41" s="50">
        <v>39.5</v>
      </c>
      <c r="J41" s="50">
        <v>35.799999999999997</v>
      </c>
      <c r="K41" s="50">
        <v>32.799999999999997</v>
      </c>
      <c r="L41" s="50">
        <v>30.3</v>
      </c>
      <c r="M41" s="50">
        <v>28.3</v>
      </c>
      <c r="N41" s="50">
        <v>26.6</v>
      </c>
      <c r="O41" s="50">
        <v>25.1</v>
      </c>
      <c r="P41" s="50">
        <v>23.8</v>
      </c>
      <c r="Q41" s="50">
        <v>22.7</v>
      </c>
      <c r="R41" s="50">
        <v>21.8</v>
      </c>
      <c r="S41" s="50">
        <v>20.9</v>
      </c>
      <c r="T41" s="50">
        <v>20.100000000000001</v>
      </c>
      <c r="U41" s="50">
        <v>19.5</v>
      </c>
    </row>
    <row r="42" spans="1:21">
      <c r="A42" s="42">
        <v>35</v>
      </c>
      <c r="B42" s="50">
        <v>282.7</v>
      </c>
      <c r="C42" s="50">
        <v>144</v>
      </c>
      <c r="D42" s="50">
        <v>97.7</v>
      </c>
      <c r="E42" s="50">
        <v>74.7</v>
      </c>
      <c r="F42" s="50">
        <v>60.8</v>
      </c>
      <c r="G42" s="50">
        <v>51.6</v>
      </c>
      <c r="H42" s="50">
        <v>45</v>
      </c>
      <c r="I42" s="50">
        <v>40.1</v>
      </c>
      <c r="J42" s="50">
        <v>36.299999999999997</v>
      </c>
      <c r="K42" s="50">
        <v>33.200000000000003</v>
      </c>
      <c r="L42" s="50">
        <v>30.8</v>
      </c>
      <c r="M42" s="50">
        <v>28.7</v>
      </c>
      <c r="N42" s="50">
        <v>26.9</v>
      </c>
      <c r="O42" s="50">
        <v>25.5</v>
      </c>
      <c r="P42" s="50">
        <v>24.2</v>
      </c>
      <c r="Q42" s="50">
        <v>23.1</v>
      </c>
      <c r="R42" s="50">
        <v>22.1</v>
      </c>
      <c r="S42" s="50">
        <v>21.2</v>
      </c>
      <c r="T42" s="50">
        <v>20.399999999999999</v>
      </c>
      <c r="U42" s="50">
        <v>19.8</v>
      </c>
    </row>
    <row r="43" spans="1:21">
      <c r="A43" s="42">
        <v>36</v>
      </c>
      <c r="B43" s="50">
        <v>286.7</v>
      </c>
      <c r="C43" s="50">
        <v>146</v>
      </c>
      <c r="D43" s="50">
        <v>99.2</v>
      </c>
      <c r="E43" s="50">
        <v>75.7</v>
      </c>
      <c r="F43" s="50">
        <v>61.7</v>
      </c>
      <c r="G43" s="50">
        <v>52.3</v>
      </c>
      <c r="H43" s="50">
        <v>45.7</v>
      </c>
      <c r="I43" s="50">
        <v>40.700000000000003</v>
      </c>
      <c r="J43" s="50">
        <v>36.799999999999997</v>
      </c>
      <c r="K43" s="50">
        <v>33.700000000000003</v>
      </c>
      <c r="L43" s="50">
        <v>31.2</v>
      </c>
      <c r="M43" s="50">
        <v>29.1</v>
      </c>
      <c r="N43" s="50">
        <v>27.3</v>
      </c>
      <c r="O43" s="50">
        <v>25.8</v>
      </c>
      <c r="P43" s="50">
        <v>24.5</v>
      </c>
      <c r="Q43" s="50">
        <v>23.4</v>
      </c>
      <c r="R43" s="50">
        <v>22.4</v>
      </c>
      <c r="S43" s="50">
        <v>21.5</v>
      </c>
      <c r="T43" s="50">
        <v>20.8</v>
      </c>
      <c r="U43" s="50">
        <v>20.100000000000001</v>
      </c>
    </row>
    <row r="44" spans="1:21">
      <c r="A44" s="42">
        <v>37</v>
      </c>
      <c r="B44" s="50">
        <v>290.8</v>
      </c>
      <c r="C44" s="50">
        <v>148.1</v>
      </c>
      <c r="D44" s="50">
        <v>100.6</v>
      </c>
      <c r="E44" s="50">
        <v>76.8</v>
      </c>
      <c r="F44" s="50">
        <v>62.6</v>
      </c>
      <c r="G44" s="50">
        <v>53.1</v>
      </c>
      <c r="H44" s="50">
        <v>46.3</v>
      </c>
      <c r="I44" s="50">
        <v>41.3</v>
      </c>
      <c r="J44" s="50">
        <v>37.4</v>
      </c>
      <c r="K44" s="50">
        <v>34.200000000000003</v>
      </c>
      <c r="L44" s="50">
        <v>31.7</v>
      </c>
      <c r="M44" s="50">
        <v>29.5</v>
      </c>
      <c r="N44" s="50">
        <v>27.8</v>
      </c>
      <c r="O44" s="50">
        <v>26.2</v>
      </c>
      <c r="P44" s="50">
        <v>24.9</v>
      </c>
      <c r="Q44" s="50">
        <v>23.8</v>
      </c>
      <c r="R44" s="50">
        <v>22.8</v>
      </c>
      <c r="S44" s="50">
        <v>21.9</v>
      </c>
      <c r="T44" s="50">
        <v>21.1</v>
      </c>
      <c r="U44" s="50">
        <v>20.399999999999999</v>
      </c>
    </row>
    <row r="45" spans="1:21">
      <c r="A45" s="42">
        <v>38</v>
      </c>
      <c r="B45" s="50">
        <v>295</v>
      </c>
      <c r="C45" s="50">
        <v>150.19999999999999</v>
      </c>
      <c r="D45" s="50">
        <v>102</v>
      </c>
      <c r="E45" s="50">
        <v>77.900000000000006</v>
      </c>
      <c r="F45" s="50">
        <v>63.5</v>
      </c>
      <c r="G45" s="50">
        <v>53.9</v>
      </c>
      <c r="H45" s="50">
        <v>47</v>
      </c>
      <c r="I45" s="50">
        <v>41.9</v>
      </c>
      <c r="J45" s="50">
        <v>37.9</v>
      </c>
      <c r="K45" s="50">
        <v>34.700000000000003</v>
      </c>
      <c r="L45" s="50">
        <v>32.1</v>
      </c>
      <c r="M45" s="50">
        <v>30</v>
      </c>
      <c r="N45" s="50">
        <v>28.2</v>
      </c>
      <c r="O45" s="50">
        <v>26.6</v>
      </c>
      <c r="P45" s="50">
        <v>25.3</v>
      </c>
      <c r="Q45" s="50">
        <v>24.1</v>
      </c>
      <c r="R45" s="50">
        <v>23.1</v>
      </c>
      <c r="S45" s="50">
        <v>22.2</v>
      </c>
      <c r="T45" s="50">
        <v>21.4</v>
      </c>
      <c r="U45" s="50">
        <v>20.7</v>
      </c>
    </row>
    <row r="46" spans="1:21">
      <c r="A46" s="42">
        <v>39</v>
      </c>
      <c r="B46" s="50">
        <v>299.2</v>
      </c>
      <c r="C46" s="50">
        <v>152.4</v>
      </c>
      <c r="D46" s="50">
        <v>103.5</v>
      </c>
      <c r="E46" s="50">
        <v>79</v>
      </c>
      <c r="F46" s="50">
        <v>64.400000000000006</v>
      </c>
      <c r="G46" s="50">
        <v>54.6</v>
      </c>
      <c r="H46" s="50">
        <v>47.7</v>
      </c>
      <c r="I46" s="50">
        <v>42.5</v>
      </c>
      <c r="J46" s="50">
        <v>38.5</v>
      </c>
      <c r="K46" s="50">
        <v>35.200000000000003</v>
      </c>
      <c r="L46" s="50">
        <v>32.6</v>
      </c>
      <c r="M46" s="50">
        <v>30.4</v>
      </c>
      <c r="N46" s="50">
        <v>28.6</v>
      </c>
      <c r="O46" s="50">
        <v>27</v>
      </c>
      <c r="P46" s="50">
        <v>25.7</v>
      </c>
      <c r="Q46" s="50">
        <v>24.5</v>
      </c>
      <c r="R46" s="50">
        <v>23.5</v>
      </c>
      <c r="S46" s="50">
        <v>22.6</v>
      </c>
      <c r="T46" s="50">
        <v>21.8</v>
      </c>
      <c r="U46" s="50">
        <v>21</v>
      </c>
    </row>
    <row r="47" spans="1:21">
      <c r="A47" s="42">
        <v>40</v>
      </c>
      <c r="B47" s="50">
        <v>303.39999999999998</v>
      </c>
      <c r="C47" s="50">
        <v>154.6</v>
      </c>
      <c r="D47" s="50">
        <v>105</v>
      </c>
      <c r="E47" s="50">
        <v>80.2</v>
      </c>
      <c r="F47" s="50">
        <v>65.3</v>
      </c>
      <c r="G47" s="50">
        <v>55.4</v>
      </c>
      <c r="H47" s="50">
        <v>48.4</v>
      </c>
      <c r="I47" s="50">
        <v>43.1</v>
      </c>
      <c r="J47" s="50">
        <v>39</v>
      </c>
      <c r="K47" s="50">
        <v>35.799999999999997</v>
      </c>
      <c r="L47" s="50">
        <v>33.1</v>
      </c>
      <c r="M47" s="50">
        <v>30.9</v>
      </c>
      <c r="N47" s="50">
        <v>29</v>
      </c>
      <c r="O47" s="50">
        <v>27.4</v>
      </c>
      <c r="P47" s="50">
        <v>26.1</v>
      </c>
      <c r="Q47" s="50">
        <v>24.9</v>
      </c>
      <c r="R47" s="50">
        <v>23.8</v>
      </c>
      <c r="S47" s="50">
        <v>22.9</v>
      </c>
      <c r="T47" s="50">
        <v>22.1</v>
      </c>
      <c r="U47" s="50">
        <v>21.4</v>
      </c>
    </row>
    <row r="48" spans="1:21">
      <c r="A48" s="42">
        <v>41</v>
      </c>
      <c r="B48" s="50">
        <v>307.8</v>
      </c>
      <c r="C48" s="50">
        <v>156.80000000000001</v>
      </c>
      <c r="D48" s="50">
        <v>106.5</v>
      </c>
      <c r="E48" s="50">
        <v>81.3</v>
      </c>
      <c r="F48" s="50">
        <v>66.3</v>
      </c>
      <c r="G48" s="50">
        <v>56.2</v>
      </c>
      <c r="H48" s="50">
        <v>49.1</v>
      </c>
      <c r="I48" s="50">
        <v>43.8</v>
      </c>
      <c r="J48" s="50">
        <v>39.6</v>
      </c>
      <c r="K48" s="50">
        <v>36.299999999999997</v>
      </c>
      <c r="L48" s="50">
        <v>33.6</v>
      </c>
      <c r="M48" s="50">
        <v>31.4</v>
      </c>
      <c r="N48" s="50">
        <v>29.5</v>
      </c>
      <c r="O48" s="50">
        <v>27.9</v>
      </c>
      <c r="P48" s="50">
        <v>26.5</v>
      </c>
      <c r="Q48" s="50">
        <v>25.3</v>
      </c>
      <c r="R48" s="50">
        <v>24.2</v>
      </c>
      <c r="S48" s="50">
        <v>23.3</v>
      </c>
      <c r="T48" s="50">
        <v>22.5</v>
      </c>
      <c r="U48" s="50">
        <v>21.7</v>
      </c>
    </row>
    <row r="49" spans="1:21">
      <c r="A49" s="42">
        <v>42</v>
      </c>
      <c r="B49" s="50">
        <v>312.10000000000002</v>
      </c>
      <c r="C49" s="50">
        <v>159</v>
      </c>
      <c r="D49" s="50">
        <v>108</v>
      </c>
      <c r="E49" s="50">
        <v>82.5</v>
      </c>
      <c r="F49" s="50">
        <v>67.2</v>
      </c>
      <c r="G49" s="50">
        <v>57.1</v>
      </c>
      <c r="H49" s="50">
        <v>49.8</v>
      </c>
      <c r="I49" s="50">
        <v>44.4</v>
      </c>
      <c r="J49" s="50">
        <v>40.200000000000003</v>
      </c>
      <c r="K49" s="50">
        <v>36.799999999999997</v>
      </c>
      <c r="L49" s="50">
        <v>34.1</v>
      </c>
      <c r="M49" s="50">
        <v>31.8</v>
      </c>
      <c r="N49" s="50">
        <v>29.9</v>
      </c>
      <c r="O49" s="50">
        <v>28.3</v>
      </c>
      <c r="P49" s="50">
        <v>26.9</v>
      </c>
      <c r="Q49" s="50">
        <v>25.7</v>
      </c>
      <c r="R49" s="50">
        <v>24.6</v>
      </c>
      <c r="S49" s="50">
        <v>23.7</v>
      </c>
      <c r="T49" s="50">
        <v>22.8</v>
      </c>
      <c r="U49" s="50">
        <v>22.1</v>
      </c>
    </row>
    <row r="50" spans="1:21">
      <c r="A50" s="42">
        <v>43</v>
      </c>
      <c r="B50" s="50">
        <v>316.5</v>
      </c>
      <c r="C50" s="50">
        <v>161.30000000000001</v>
      </c>
      <c r="D50" s="50">
        <v>109.5</v>
      </c>
      <c r="E50" s="50">
        <v>83.7</v>
      </c>
      <c r="F50" s="50">
        <v>68.2</v>
      </c>
      <c r="G50" s="50">
        <v>57.9</v>
      </c>
      <c r="H50" s="50">
        <v>50.6</v>
      </c>
      <c r="I50" s="50">
        <v>45.1</v>
      </c>
      <c r="J50" s="50">
        <v>40.799999999999997</v>
      </c>
      <c r="K50" s="50">
        <v>37.4</v>
      </c>
      <c r="L50" s="50">
        <v>34.6</v>
      </c>
      <c r="M50" s="50">
        <v>32.299999999999997</v>
      </c>
      <c r="N50" s="50">
        <v>30.4</v>
      </c>
      <c r="O50" s="50">
        <v>28.8</v>
      </c>
      <c r="P50" s="50">
        <v>27.3</v>
      </c>
      <c r="Q50" s="50">
        <v>26.1</v>
      </c>
      <c r="R50" s="50">
        <v>25</v>
      </c>
      <c r="S50" s="50">
        <v>24.1</v>
      </c>
      <c r="T50" s="50">
        <v>23.2</v>
      </c>
      <c r="U50" s="50">
        <v>22.5</v>
      </c>
    </row>
    <row r="51" spans="1:21">
      <c r="A51" s="42">
        <v>44</v>
      </c>
      <c r="B51" s="50">
        <v>321</v>
      </c>
      <c r="C51" s="50">
        <v>163.5</v>
      </c>
      <c r="D51" s="50">
        <v>111.1</v>
      </c>
      <c r="E51" s="50">
        <v>84.9</v>
      </c>
      <c r="F51" s="50">
        <v>69.2</v>
      </c>
      <c r="G51" s="50">
        <v>58.8</v>
      </c>
      <c r="H51" s="50">
        <v>51.3</v>
      </c>
      <c r="I51" s="50">
        <v>45.7</v>
      </c>
      <c r="J51" s="50">
        <v>41.4</v>
      </c>
      <c r="K51" s="50">
        <v>38</v>
      </c>
      <c r="L51" s="50">
        <v>35.200000000000003</v>
      </c>
      <c r="M51" s="50">
        <v>32.799999999999997</v>
      </c>
      <c r="N51" s="50">
        <v>30.9</v>
      </c>
      <c r="O51" s="50">
        <v>29.2</v>
      </c>
      <c r="P51" s="50">
        <v>27.8</v>
      </c>
      <c r="Q51" s="50">
        <v>26.5</v>
      </c>
      <c r="R51" s="50">
        <v>25.4</v>
      </c>
      <c r="S51" s="50">
        <v>24.5</v>
      </c>
      <c r="T51" s="50">
        <v>23.6</v>
      </c>
      <c r="U51" s="50">
        <v>22.9</v>
      </c>
    </row>
    <row r="52" spans="1:21">
      <c r="A52" s="42">
        <v>45</v>
      </c>
      <c r="B52" s="50">
        <v>325.5</v>
      </c>
      <c r="C52" s="50">
        <v>165.9</v>
      </c>
      <c r="D52" s="50">
        <v>112.7</v>
      </c>
      <c r="E52" s="50">
        <v>86.1</v>
      </c>
      <c r="F52" s="50">
        <v>70.2</v>
      </c>
      <c r="G52" s="50">
        <v>59.6</v>
      </c>
      <c r="H52" s="50">
        <v>52.1</v>
      </c>
      <c r="I52" s="50">
        <v>46.4</v>
      </c>
      <c r="J52" s="50">
        <v>42.1</v>
      </c>
      <c r="K52" s="50">
        <v>38.6</v>
      </c>
      <c r="L52" s="50">
        <v>35.700000000000003</v>
      </c>
      <c r="M52" s="50">
        <v>33.4</v>
      </c>
      <c r="N52" s="50">
        <v>31.4</v>
      </c>
      <c r="O52" s="50">
        <v>29.7</v>
      </c>
      <c r="P52" s="50">
        <v>28.2</v>
      </c>
      <c r="Q52" s="50">
        <v>27</v>
      </c>
      <c r="R52" s="50">
        <v>25.9</v>
      </c>
      <c r="S52" s="50">
        <v>24.9</v>
      </c>
      <c r="T52" s="50">
        <v>24</v>
      </c>
      <c r="U52" s="50">
        <v>23.2</v>
      </c>
    </row>
    <row r="53" spans="1:21">
      <c r="A53" s="42">
        <v>46</v>
      </c>
      <c r="B53" s="50">
        <v>330</v>
      </c>
      <c r="C53" s="50">
        <v>168.2</v>
      </c>
      <c r="D53" s="50">
        <v>114.3</v>
      </c>
      <c r="E53" s="50">
        <v>87.4</v>
      </c>
      <c r="F53" s="50">
        <v>71.2</v>
      </c>
      <c r="G53" s="50">
        <v>60.5</v>
      </c>
      <c r="H53" s="50">
        <v>52.8</v>
      </c>
      <c r="I53" s="50">
        <v>47.1</v>
      </c>
      <c r="J53" s="50">
        <v>42.7</v>
      </c>
      <c r="K53" s="50">
        <v>39.200000000000003</v>
      </c>
      <c r="L53" s="50">
        <v>36.299999999999997</v>
      </c>
      <c r="M53" s="50">
        <v>33.9</v>
      </c>
      <c r="N53" s="50">
        <v>31.9</v>
      </c>
      <c r="O53" s="50">
        <v>30.2</v>
      </c>
      <c r="P53" s="50">
        <v>28.7</v>
      </c>
      <c r="Q53" s="50">
        <v>27.4</v>
      </c>
      <c r="R53" s="50">
        <v>26.3</v>
      </c>
      <c r="S53" s="50">
        <v>25.3</v>
      </c>
      <c r="T53" s="50">
        <v>24.4</v>
      </c>
      <c r="U53" s="50"/>
    </row>
    <row r="54" spans="1:21">
      <c r="A54" s="42">
        <v>47</v>
      </c>
      <c r="B54" s="50">
        <v>334.6</v>
      </c>
      <c r="C54" s="50">
        <v>170.5</v>
      </c>
      <c r="D54" s="50">
        <v>115.9</v>
      </c>
      <c r="E54" s="50">
        <v>88.6</v>
      </c>
      <c r="F54" s="50">
        <v>72.3</v>
      </c>
      <c r="G54" s="50">
        <v>61.4</v>
      </c>
      <c r="H54" s="50">
        <v>53.6</v>
      </c>
      <c r="I54" s="50">
        <v>47.8</v>
      </c>
      <c r="J54" s="50">
        <v>43.3</v>
      </c>
      <c r="K54" s="50">
        <v>39.799999999999997</v>
      </c>
      <c r="L54" s="50">
        <v>36.9</v>
      </c>
      <c r="M54" s="50">
        <v>34.4</v>
      </c>
      <c r="N54" s="50">
        <v>32.4</v>
      </c>
      <c r="O54" s="50">
        <v>30.7</v>
      </c>
      <c r="P54" s="50">
        <v>29.2</v>
      </c>
      <c r="Q54" s="50">
        <v>27.9</v>
      </c>
      <c r="R54" s="50">
        <v>26.7</v>
      </c>
      <c r="S54" s="50">
        <v>25.7</v>
      </c>
      <c r="T54" s="50"/>
      <c r="U54" s="50"/>
    </row>
    <row r="55" spans="1:21">
      <c r="A55" s="42">
        <v>48</v>
      </c>
      <c r="B55" s="50">
        <v>339.2</v>
      </c>
      <c r="C55" s="50">
        <v>172.9</v>
      </c>
      <c r="D55" s="50">
        <v>117.5</v>
      </c>
      <c r="E55" s="50">
        <v>89.9</v>
      </c>
      <c r="F55" s="50">
        <v>73.3</v>
      </c>
      <c r="G55" s="50">
        <v>62.3</v>
      </c>
      <c r="H55" s="50">
        <v>54.4</v>
      </c>
      <c r="I55" s="50">
        <v>48.6</v>
      </c>
      <c r="J55" s="50">
        <v>44</v>
      </c>
      <c r="K55" s="50">
        <v>40.4</v>
      </c>
      <c r="L55" s="50">
        <v>37.4</v>
      </c>
      <c r="M55" s="50">
        <v>35</v>
      </c>
      <c r="N55" s="50">
        <v>32.9</v>
      </c>
      <c r="O55" s="50">
        <v>31.2</v>
      </c>
      <c r="P55" s="50">
        <v>29.7</v>
      </c>
      <c r="Q55" s="50">
        <v>28.3</v>
      </c>
      <c r="R55" s="50">
        <v>27.2</v>
      </c>
      <c r="S55" s="50"/>
      <c r="T55" s="50"/>
      <c r="U55" s="50"/>
    </row>
    <row r="56" spans="1:21">
      <c r="A56" s="42">
        <v>49</v>
      </c>
      <c r="B56" s="50">
        <v>343.9</v>
      </c>
      <c r="C56" s="50">
        <v>175.3</v>
      </c>
      <c r="D56" s="50">
        <v>119.2</v>
      </c>
      <c r="E56" s="50">
        <v>91.2</v>
      </c>
      <c r="F56" s="50">
        <v>74.400000000000006</v>
      </c>
      <c r="G56" s="50">
        <v>63.2</v>
      </c>
      <c r="H56" s="50">
        <v>55.3</v>
      </c>
      <c r="I56" s="50">
        <v>49.3</v>
      </c>
      <c r="J56" s="50">
        <v>44.7</v>
      </c>
      <c r="K56" s="50">
        <v>41</v>
      </c>
      <c r="L56" s="50">
        <v>38</v>
      </c>
      <c r="M56" s="50">
        <v>35.5</v>
      </c>
      <c r="N56" s="50">
        <v>33.5</v>
      </c>
      <c r="O56" s="50">
        <v>31.7</v>
      </c>
      <c r="P56" s="50">
        <v>30.1</v>
      </c>
      <c r="Q56" s="50">
        <v>28.8</v>
      </c>
      <c r="R56" s="50"/>
      <c r="S56" s="50"/>
      <c r="T56" s="50"/>
      <c r="U56" s="50"/>
    </row>
    <row r="57" spans="1:21">
      <c r="A57" s="42">
        <v>50</v>
      </c>
      <c r="B57" s="50">
        <v>348.6</v>
      </c>
      <c r="C57" s="50">
        <v>177.8</v>
      </c>
      <c r="D57" s="50">
        <v>120.9</v>
      </c>
      <c r="E57" s="50">
        <v>92.5</v>
      </c>
      <c r="F57" s="50">
        <v>75.5</v>
      </c>
      <c r="G57" s="50">
        <v>64.099999999999994</v>
      </c>
      <c r="H57" s="50">
        <v>56.1</v>
      </c>
      <c r="I57" s="50">
        <v>50</v>
      </c>
      <c r="J57" s="50">
        <v>45.4</v>
      </c>
      <c r="K57" s="50">
        <v>41.7</v>
      </c>
      <c r="L57" s="50">
        <v>38.6</v>
      </c>
      <c r="M57" s="50">
        <v>36.1</v>
      </c>
      <c r="N57" s="50">
        <v>34</v>
      </c>
      <c r="O57" s="50">
        <v>32.200000000000003</v>
      </c>
      <c r="P57" s="50">
        <v>30.6</v>
      </c>
      <c r="Q57" s="50"/>
      <c r="R57" s="50"/>
      <c r="S57" s="50"/>
      <c r="T57" s="50"/>
      <c r="U57" s="50"/>
    </row>
    <row r="58" spans="1:21">
      <c r="A58" s="42">
        <v>51</v>
      </c>
      <c r="B58" s="50">
        <v>353.3</v>
      </c>
      <c r="C58" s="50">
        <v>180.2</v>
      </c>
      <c r="D58" s="50">
        <v>122.6</v>
      </c>
      <c r="E58" s="50">
        <v>93.8</v>
      </c>
      <c r="F58" s="50">
        <v>76.599999999999994</v>
      </c>
      <c r="G58" s="50">
        <v>65.099999999999994</v>
      </c>
      <c r="H58" s="50">
        <v>56.9</v>
      </c>
      <c r="I58" s="50">
        <v>50.8</v>
      </c>
      <c r="J58" s="50">
        <v>46.1</v>
      </c>
      <c r="K58" s="50">
        <v>42.3</v>
      </c>
      <c r="L58" s="50">
        <v>39.200000000000003</v>
      </c>
      <c r="M58" s="50">
        <v>36.700000000000003</v>
      </c>
      <c r="N58" s="50">
        <v>34.5</v>
      </c>
      <c r="O58" s="50">
        <v>32.700000000000003</v>
      </c>
      <c r="P58" s="50"/>
      <c r="Q58" s="50"/>
      <c r="R58" s="50"/>
      <c r="S58" s="50"/>
      <c r="T58" s="50"/>
      <c r="U58" s="50"/>
    </row>
    <row r="59" spans="1:21">
      <c r="A59" s="42">
        <v>52</v>
      </c>
      <c r="B59" s="50">
        <v>358.1</v>
      </c>
      <c r="C59" s="50">
        <v>182.7</v>
      </c>
      <c r="D59" s="50">
        <v>124.3</v>
      </c>
      <c r="E59" s="50">
        <v>95.1</v>
      </c>
      <c r="F59" s="50">
        <v>77.7</v>
      </c>
      <c r="G59" s="50">
        <v>66</v>
      </c>
      <c r="H59" s="50">
        <v>57.8</v>
      </c>
      <c r="I59" s="50">
        <v>51.6</v>
      </c>
      <c r="J59" s="50">
        <v>46.8</v>
      </c>
      <c r="K59" s="50">
        <v>43</v>
      </c>
      <c r="L59" s="50">
        <v>39.9</v>
      </c>
      <c r="M59" s="50">
        <v>37.299999999999997</v>
      </c>
      <c r="N59" s="50">
        <v>35.1</v>
      </c>
      <c r="O59" s="50"/>
      <c r="P59" s="50"/>
      <c r="Q59" s="50"/>
      <c r="R59" s="50"/>
      <c r="S59" s="50"/>
      <c r="T59" s="50"/>
      <c r="U59" s="50"/>
    </row>
    <row r="60" spans="1:21">
      <c r="A60" s="42">
        <v>53</v>
      </c>
      <c r="B60" s="50">
        <v>362.9</v>
      </c>
      <c r="C60" s="50">
        <v>185.2</v>
      </c>
      <c r="D60" s="50">
        <v>126</v>
      </c>
      <c r="E60" s="50">
        <v>96.5</v>
      </c>
      <c r="F60" s="50">
        <v>78.8</v>
      </c>
      <c r="G60" s="50">
        <v>67</v>
      </c>
      <c r="H60" s="50">
        <v>58.6</v>
      </c>
      <c r="I60" s="50">
        <v>52.4</v>
      </c>
      <c r="J60" s="50">
        <v>47.5</v>
      </c>
      <c r="K60" s="50">
        <v>43.6</v>
      </c>
      <c r="L60" s="50">
        <v>40.5</v>
      </c>
      <c r="M60" s="50">
        <v>37.9</v>
      </c>
      <c r="N60" s="50"/>
      <c r="O60" s="50"/>
      <c r="P60" s="50"/>
      <c r="Q60" s="50"/>
      <c r="R60" s="50"/>
      <c r="S60" s="50"/>
      <c r="T60" s="50"/>
      <c r="U60" s="50"/>
    </row>
    <row r="61" spans="1:21">
      <c r="A61" s="42">
        <v>54</v>
      </c>
      <c r="B61" s="50">
        <v>367.9</v>
      </c>
      <c r="C61" s="50">
        <v>187.8</v>
      </c>
      <c r="D61" s="50">
        <v>127.8</v>
      </c>
      <c r="E61" s="50">
        <v>97.9</v>
      </c>
      <c r="F61" s="50">
        <v>79.900000000000006</v>
      </c>
      <c r="G61" s="50">
        <v>68</v>
      </c>
      <c r="H61" s="50">
        <v>59.5</v>
      </c>
      <c r="I61" s="50">
        <v>53.1</v>
      </c>
      <c r="J61" s="50">
        <v>48.2</v>
      </c>
      <c r="K61" s="50">
        <v>44.3</v>
      </c>
      <c r="L61" s="50">
        <v>41.1</v>
      </c>
      <c r="M61" s="50"/>
      <c r="N61" s="50"/>
      <c r="O61" s="50"/>
      <c r="P61" s="50"/>
      <c r="Q61" s="50"/>
      <c r="R61" s="50"/>
      <c r="S61" s="50"/>
      <c r="T61" s="50"/>
      <c r="U61" s="50"/>
    </row>
    <row r="62" spans="1:21">
      <c r="A62" s="42">
        <v>55</v>
      </c>
      <c r="B62" s="50">
        <v>372.9</v>
      </c>
      <c r="C62" s="50">
        <v>190.4</v>
      </c>
      <c r="D62" s="50">
        <v>129.6</v>
      </c>
      <c r="E62" s="50">
        <v>99.3</v>
      </c>
      <c r="F62" s="50">
        <v>81.099999999999994</v>
      </c>
      <c r="G62" s="50">
        <v>69</v>
      </c>
      <c r="H62" s="50">
        <v>60.4</v>
      </c>
      <c r="I62" s="50">
        <v>54</v>
      </c>
      <c r="J62" s="50">
        <v>49</v>
      </c>
      <c r="K62" s="50">
        <v>45</v>
      </c>
      <c r="L62" s="50"/>
      <c r="M62" s="50"/>
      <c r="N62" s="50"/>
      <c r="O62" s="50"/>
      <c r="P62" s="50"/>
      <c r="Q62" s="50"/>
      <c r="R62" s="50"/>
      <c r="S62" s="50"/>
      <c r="T62" s="50"/>
      <c r="U62" s="50"/>
    </row>
    <row r="63" spans="1:21">
      <c r="A63" s="42">
        <v>56</v>
      </c>
      <c r="B63" s="50">
        <v>378</v>
      </c>
      <c r="C63" s="50">
        <v>193</v>
      </c>
      <c r="D63" s="50">
        <v>131.4</v>
      </c>
      <c r="E63" s="50">
        <v>100.7</v>
      </c>
      <c r="F63" s="50">
        <v>82.3</v>
      </c>
      <c r="G63" s="50">
        <v>70</v>
      </c>
      <c r="H63" s="50">
        <v>61.3</v>
      </c>
      <c r="I63" s="50">
        <v>54.8</v>
      </c>
      <c r="J63" s="50">
        <v>49.8</v>
      </c>
      <c r="K63" s="50"/>
      <c r="L63" s="50"/>
      <c r="M63" s="50"/>
      <c r="N63" s="50"/>
      <c r="O63" s="50"/>
      <c r="P63" s="50"/>
      <c r="Q63" s="50"/>
      <c r="R63" s="50"/>
      <c r="S63" s="50"/>
      <c r="T63" s="50"/>
      <c r="U63" s="50"/>
    </row>
    <row r="64" spans="1:21">
      <c r="A64" s="42">
        <v>57</v>
      </c>
      <c r="B64" s="50">
        <v>383.2</v>
      </c>
      <c r="C64" s="50">
        <v>195.7</v>
      </c>
      <c r="D64" s="50">
        <v>133.30000000000001</v>
      </c>
      <c r="E64" s="50">
        <v>102.1</v>
      </c>
      <c r="F64" s="50">
        <v>83.5</v>
      </c>
      <c r="G64" s="50">
        <v>71.099999999999994</v>
      </c>
      <c r="H64" s="50">
        <v>62.2</v>
      </c>
      <c r="I64" s="50">
        <v>55.7</v>
      </c>
      <c r="J64" s="50"/>
      <c r="K64" s="50"/>
      <c r="L64" s="50"/>
      <c r="M64" s="50"/>
      <c r="N64" s="50"/>
      <c r="O64" s="50"/>
      <c r="P64" s="50"/>
      <c r="Q64" s="50"/>
      <c r="R64" s="50"/>
      <c r="S64" s="50"/>
      <c r="T64" s="50"/>
      <c r="U64" s="50"/>
    </row>
    <row r="65" spans="1:21">
      <c r="A65" s="42">
        <v>58</v>
      </c>
      <c r="B65" s="50">
        <v>388.6</v>
      </c>
      <c r="C65" s="50">
        <v>198.5</v>
      </c>
      <c r="D65" s="50">
        <v>135.30000000000001</v>
      </c>
      <c r="E65" s="50">
        <v>103.7</v>
      </c>
      <c r="F65" s="50">
        <v>84.7</v>
      </c>
      <c r="G65" s="50">
        <v>72.2</v>
      </c>
      <c r="H65" s="50">
        <v>63.2</v>
      </c>
      <c r="I65" s="50"/>
      <c r="J65" s="50"/>
      <c r="K65" s="50"/>
      <c r="L65" s="50"/>
      <c r="M65" s="50"/>
      <c r="N65" s="50"/>
      <c r="O65" s="50"/>
      <c r="P65" s="50"/>
      <c r="Q65" s="50"/>
      <c r="R65" s="50"/>
      <c r="S65" s="50"/>
      <c r="T65" s="50"/>
      <c r="U65" s="50"/>
    </row>
    <row r="66" spans="1:21">
      <c r="A66" s="42">
        <v>59</v>
      </c>
      <c r="B66" s="50">
        <v>394.1</v>
      </c>
      <c r="C66" s="50">
        <v>201.4</v>
      </c>
      <c r="D66" s="50">
        <v>137.30000000000001</v>
      </c>
      <c r="E66" s="50">
        <v>105.2</v>
      </c>
      <c r="F66" s="50">
        <v>86</v>
      </c>
      <c r="G66" s="50">
        <v>73.3</v>
      </c>
      <c r="H66" s="50"/>
      <c r="I66" s="50"/>
      <c r="J66" s="50"/>
      <c r="K66" s="50"/>
      <c r="L66" s="50"/>
      <c r="M66" s="50"/>
      <c r="N66" s="50"/>
      <c r="O66" s="50"/>
      <c r="P66" s="50"/>
      <c r="Q66" s="50"/>
      <c r="R66" s="50"/>
      <c r="S66" s="50"/>
      <c r="T66" s="50"/>
      <c r="U66" s="50"/>
    </row>
    <row r="67" spans="1:21">
      <c r="A67" s="42">
        <v>60</v>
      </c>
      <c r="B67" s="50">
        <v>399.9</v>
      </c>
      <c r="C67" s="50">
        <v>204.4</v>
      </c>
      <c r="D67" s="50">
        <v>139.30000000000001</v>
      </c>
      <c r="E67" s="50">
        <v>106.8</v>
      </c>
      <c r="F67" s="50">
        <v>87.4</v>
      </c>
      <c r="G67" s="50"/>
      <c r="H67" s="50"/>
      <c r="I67" s="50"/>
      <c r="J67" s="50"/>
      <c r="K67" s="50"/>
      <c r="L67" s="50"/>
      <c r="M67" s="50"/>
      <c r="N67" s="50"/>
      <c r="O67" s="50"/>
      <c r="P67" s="50"/>
      <c r="Q67" s="50"/>
      <c r="R67" s="50"/>
      <c r="S67" s="50"/>
      <c r="T67" s="50"/>
      <c r="U67" s="50"/>
    </row>
    <row r="68" spans="1:21">
      <c r="A68" s="42">
        <v>61</v>
      </c>
      <c r="B68" s="50">
        <v>405.8</v>
      </c>
      <c r="C68" s="50">
        <v>207.5</v>
      </c>
      <c r="D68" s="50">
        <v>141.5</v>
      </c>
      <c r="E68" s="50">
        <v>108.6</v>
      </c>
      <c r="F68" s="50"/>
      <c r="G68" s="50"/>
      <c r="H68" s="50"/>
      <c r="I68" s="50"/>
      <c r="J68" s="50"/>
      <c r="K68" s="50"/>
      <c r="L68" s="50"/>
      <c r="M68" s="50"/>
      <c r="N68" s="50"/>
      <c r="O68" s="50"/>
      <c r="P68" s="50"/>
      <c r="Q68" s="50"/>
      <c r="R68" s="50"/>
      <c r="S68" s="50"/>
      <c r="T68" s="50"/>
      <c r="U68" s="50"/>
    </row>
    <row r="69" spans="1:21">
      <c r="A69" s="42">
        <v>62</v>
      </c>
      <c r="B69" s="50">
        <v>412</v>
      </c>
      <c r="C69" s="50">
        <v>210.7</v>
      </c>
      <c r="D69" s="50">
        <v>143.69999999999999</v>
      </c>
      <c r="E69" s="50"/>
      <c r="F69" s="50"/>
      <c r="G69" s="50"/>
      <c r="H69" s="50"/>
      <c r="I69" s="50"/>
      <c r="J69" s="50"/>
      <c r="K69" s="50"/>
      <c r="L69" s="50"/>
      <c r="M69" s="50"/>
      <c r="N69" s="50"/>
      <c r="O69" s="50"/>
      <c r="P69" s="50"/>
      <c r="Q69" s="50"/>
      <c r="R69" s="50"/>
      <c r="S69" s="50"/>
      <c r="T69" s="50"/>
      <c r="U69" s="50"/>
    </row>
    <row r="70" spans="1:21">
      <c r="A70" s="42">
        <v>63</v>
      </c>
      <c r="B70" s="50">
        <v>418.6</v>
      </c>
      <c r="C70" s="50">
        <v>214.1</v>
      </c>
      <c r="D70" s="50"/>
      <c r="E70" s="50"/>
      <c r="F70" s="50"/>
      <c r="G70" s="50"/>
      <c r="H70" s="50"/>
      <c r="I70" s="50"/>
      <c r="J70" s="50"/>
      <c r="K70" s="50"/>
      <c r="L70" s="50"/>
      <c r="M70" s="50"/>
      <c r="N70" s="50"/>
      <c r="O70" s="50"/>
      <c r="P70" s="50"/>
      <c r="Q70" s="50"/>
      <c r="R70" s="50"/>
      <c r="S70" s="50"/>
      <c r="T70" s="50"/>
      <c r="U70" s="50"/>
    </row>
    <row r="71" spans="1:21">
      <c r="A71" s="42">
        <v>64</v>
      </c>
      <c r="B71" s="50">
        <v>425.3</v>
      </c>
      <c r="C71" s="50"/>
      <c r="D71" s="50"/>
      <c r="E71" s="50"/>
      <c r="F71" s="50"/>
      <c r="G71" s="50"/>
      <c r="H71" s="50"/>
      <c r="I71" s="50"/>
      <c r="J71" s="50"/>
      <c r="K71" s="50"/>
      <c r="L71" s="50"/>
      <c r="M71" s="50"/>
      <c r="N71" s="50"/>
      <c r="O71" s="50"/>
      <c r="P71" s="50"/>
      <c r="Q71" s="50"/>
      <c r="R71" s="50"/>
      <c r="S71" s="50"/>
      <c r="T71" s="50"/>
      <c r="U71" s="50"/>
    </row>
  </sheetData>
  <sheetProtection algorithmName="SHA-512" hashValue="wW23NhKrP4jeIZpkdl1+2Llzg3fBNN/j8xhQMwReBRqzrj+v+mpt7ZfxeIv4qULdqSFoeXyYlecaq842YMkkqA==" saltValue="dd2vTU2LRU9GivHD0Ngh/g==" spinCount="100000" sheet="1" objects="1" scenarios="1"/>
  <conditionalFormatting sqref="A6:A21">
    <cfRule type="expression" dxfId="331" priority="5" stopIfTrue="1">
      <formula>MOD(ROW(),2)=0</formula>
    </cfRule>
    <cfRule type="expression" dxfId="330" priority="6" stopIfTrue="1">
      <formula>MOD(ROW(),2)&lt;&gt;0</formula>
    </cfRule>
  </conditionalFormatting>
  <conditionalFormatting sqref="B6:M21">
    <cfRule type="expression" dxfId="329" priority="7" stopIfTrue="1">
      <formula>MOD(ROW(),2)=0</formula>
    </cfRule>
    <cfRule type="expression" dxfId="328" priority="8" stopIfTrue="1">
      <formula>MOD(ROW(),2)&lt;&gt;0</formula>
    </cfRule>
  </conditionalFormatting>
  <conditionalFormatting sqref="A26:A71">
    <cfRule type="expression" dxfId="327" priority="1" stopIfTrue="1">
      <formula>MOD(ROW(),2)=0</formula>
    </cfRule>
    <cfRule type="expression" dxfId="326" priority="2" stopIfTrue="1">
      <formula>MOD(ROW(),2)&lt;&gt;0</formula>
    </cfRule>
  </conditionalFormatting>
  <conditionalFormatting sqref="B26:U71">
    <cfRule type="expression" dxfId="325" priority="3" stopIfTrue="1">
      <formula>MOD(ROW(),2)=0</formula>
    </cfRule>
    <cfRule type="expression" dxfId="324" priority="4" stopIfTrue="1">
      <formula>MOD(ROW(),2)&lt;&gt;0</formula>
    </cfRule>
  </conditionalFormatting>
  <pageMargins left="0.7" right="0.7" top="0.75" bottom="0.75" header="0.3" footer="0.3"/>
  <tableParts count="1">
    <tablePart r:id="rId1"/>
  </tableParts>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DB506-8A8F-4985-8F1F-1DC5C35C7CBB}">
  <sheetPr codeName="Sheet97"/>
  <dimension ref="A1:U72"/>
  <sheetViews>
    <sheetView showGridLines="0" workbookViewId="0">
      <selection activeCell="A6" sqref="A6"/>
    </sheetView>
  </sheetViews>
  <sheetFormatPr defaultRowHeight="12.6"/>
  <cols>
    <col min="1" max="1" width="31.5703125" customWidth="1"/>
    <col min="2" max="21"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Added pension - x-710</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163</v>
      </c>
      <c r="C8" s="62"/>
      <c r="D8" s="62"/>
      <c r="E8" s="62"/>
      <c r="F8" s="62"/>
      <c r="G8" s="62"/>
      <c r="H8" s="62"/>
      <c r="I8" s="62"/>
      <c r="J8" s="62"/>
      <c r="K8" s="62"/>
      <c r="L8" s="62"/>
      <c r="M8" s="62"/>
    </row>
    <row r="9" spans="1:13">
      <c r="A9" s="61" t="s">
        <v>150</v>
      </c>
      <c r="B9" s="62" t="s">
        <v>427</v>
      </c>
      <c r="C9" s="62"/>
      <c r="D9" s="62"/>
      <c r="E9" s="62"/>
      <c r="F9" s="62"/>
      <c r="G9" s="62"/>
      <c r="H9" s="62"/>
      <c r="I9" s="62"/>
      <c r="J9" s="62"/>
      <c r="K9" s="62"/>
      <c r="L9" s="62"/>
      <c r="M9" s="62"/>
    </row>
    <row r="10" spans="1:13">
      <c r="A10" s="61" t="s">
        <v>6</v>
      </c>
      <c r="B10" s="62" t="s">
        <v>453</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429</v>
      </c>
      <c r="C12" s="62"/>
      <c r="D12" s="62"/>
      <c r="E12" s="62"/>
      <c r="F12" s="62"/>
      <c r="G12" s="62"/>
      <c r="H12" s="62"/>
      <c r="I12" s="62"/>
      <c r="J12" s="62"/>
      <c r="K12" s="62"/>
      <c r="L12" s="62"/>
      <c r="M12" s="62"/>
    </row>
    <row r="13" spans="1:13">
      <c r="A13" s="61" t="s">
        <v>555</v>
      </c>
      <c r="B13" s="62">
        <v>0</v>
      </c>
      <c r="C13" s="62"/>
      <c r="D13" s="62"/>
      <c r="E13" s="62"/>
      <c r="F13" s="62"/>
      <c r="G13" s="62"/>
      <c r="H13" s="62"/>
      <c r="I13" s="62"/>
      <c r="J13" s="62"/>
      <c r="K13" s="62"/>
      <c r="L13" s="62"/>
      <c r="M13" s="62"/>
    </row>
    <row r="14" spans="1:13">
      <c r="A14" s="61" t="s">
        <v>154</v>
      </c>
      <c r="B14" s="62">
        <v>710</v>
      </c>
      <c r="C14" s="62"/>
      <c r="D14" s="62"/>
      <c r="E14" s="62"/>
      <c r="F14" s="62"/>
      <c r="G14" s="62"/>
      <c r="H14" s="62"/>
      <c r="I14" s="62"/>
      <c r="J14" s="62"/>
      <c r="K14" s="62"/>
      <c r="L14" s="62"/>
      <c r="M14" s="62"/>
    </row>
    <row r="15" spans="1:13">
      <c r="A15" s="61" t="s">
        <v>556</v>
      </c>
      <c r="B15" s="62" t="s">
        <v>454</v>
      </c>
      <c r="C15" s="62"/>
      <c r="D15" s="62"/>
      <c r="E15" s="62"/>
      <c r="F15" s="62"/>
      <c r="G15" s="62"/>
      <c r="H15" s="62"/>
      <c r="I15" s="62"/>
      <c r="J15" s="62"/>
      <c r="K15" s="62"/>
      <c r="L15" s="62"/>
      <c r="M15" s="62"/>
    </row>
    <row r="16" spans="1:13">
      <c r="A16" s="61" t="s">
        <v>156</v>
      </c>
      <c r="B16" s="62" t="s">
        <v>455</v>
      </c>
      <c r="C16" s="62"/>
      <c r="D16" s="62"/>
      <c r="E16" s="62"/>
      <c r="F16" s="62"/>
      <c r="G16" s="62"/>
      <c r="H16" s="62"/>
      <c r="I16" s="62"/>
      <c r="J16" s="62"/>
      <c r="K16" s="62"/>
      <c r="L16" s="62"/>
      <c r="M16" s="62"/>
    </row>
    <row r="17" spans="1:21">
      <c r="A17" s="63" t="s">
        <v>557</v>
      </c>
      <c r="B17" s="62"/>
      <c r="C17" s="62"/>
      <c r="D17" s="62"/>
      <c r="E17" s="62"/>
      <c r="F17" s="62"/>
      <c r="G17" s="62"/>
      <c r="H17" s="62"/>
      <c r="I17" s="62"/>
      <c r="J17" s="62"/>
      <c r="K17" s="62"/>
      <c r="L17" s="62"/>
      <c r="M17" s="62"/>
    </row>
    <row r="18" spans="1:21">
      <c r="A18" s="61" t="s">
        <v>158</v>
      </c>
      <c r="B18" s="64">
        <v>45216</v>
      </c>
      <c r="C18" s="64"/>
      <c r="D18" s="64"/>
      <c r="E18" s="64"/>
      <c r="F18" s="64"/>
      <c r="G18" s="64"/>
      <c r="H18" s="64"/>
      <c r="I18" s="64"/>
      <c r="J18" s="64"/>
      <c r="K18" s="64"/>
      <c r="L18" s="64"/>
      <c r="M18" s="64"/>
    </row>
    <row r="19" spans="1:21">
      <c r="A19" s="61" t="s">
        <v>159</v>
      </c>
      <c r="B19" s="64">
        <v>45383</v>
      </c>
      <c r="C19" s="64"/>
      <c r="D19" s="64"/>
      <c r="E19" s="64"/>
      <c r="F19" s="64"/>
      <c r="G19" s="64"/>
      <c r="H19" s="64"/>
      <c r="I19" s="64"/>
      <c r="J19" s="64"/>
      <c r="K19" s="64"/>
      <c r="L19" s="64"/>
      <c r="M19" s="64"/>
    </row>
    <row r="20" spans="1:21">
      <c r="A20" s="61" t="s">
        <v>160</v>
      </c>
      <c r="B20" s="62" t="s">
        <v>170</v>
      </c>
      <c r="C20" s="62"/>
      <c r="D20" s="62"/>
      <c r="E20" s="62"/>
      <c r="F20" s="62"/>
      <c r="G20" s="62"/>
      <c r="H20" s="62"/>
      <c r="I20" s="62"/>
      <c r="J20" s="62"/>
      <c r="K20" s="62"/>
      <c r="L20" s="62"/>
      <c r="M20" s="62"/>
    </row>
    <row r="21" spans="1:21">
      <c r="A21" s="61" t="s">
        <v>558</v>
      </c>
      <c r="B21" s="62" t="s">
        <v>83</v>
      </c>
      <c r="C21" s="62"/>
      <c r="D21" s="62"/>
      <c r="E21" s="62"/>
      <c r="F21" s="62"/>
      <c r="G21" s="62"/>
      <c r="H21" s="62"/>
      <c r="I21" s="62"/>
      <c r="J21" s="62"/>
      <c r="K21" s="62"/>
      <c r="L21" s="62"/>
      <c r="M21" s="62"/>
    </row>
    <row r="23" spans="1:21">
      <c r="A23" s="23" t="str">
        <f>HYPERLINK("#'Factor List'!A1", "Back to Factor List")</f>
        <v>Back to Factor List</v>
      </c>
      <c r="B23" s="23" t="str">
        <f>HYPERLINK("#'Assumptions'!A1", "Assumptions")</f>
        <v>Assumptions</v>
      </c>
    </row>
    <row r="26" spans="1:21" ht="12.95">
      <c r="A26" s="46" t="s">
        <v>559</v>
      </c>
      <c r="B26" s="46">
        <v>1</v>
      </c>
      <c r="C26" s="46">
        <v>2</v>
      </c>
      <c r="D26" s="46">
        <v>3</v>
      </c>
      <c r="E26" s="46">
        <v>4</v>
      </c>
      <c r="F26" s="46">
        <v>5</v>
      </c>
      <c r="G26" s="46">
        <v>6</v>
      </c>
      <c r="H26" s="46">
        <v>7</v>
      </c>
      <c r="I26" s="46">
        <v>8</v>
      </c>
      <c r="J26" s="46">
        <v>9</v>
      </c>
      <c r="K26" s="46">
        <v>10</v>
      </c>
      <c r="L26" s="46">
        <v>11</v>
      </c>
      <c r="M26" s="46">
        <v>12</v>
      </c>
      <c r="N26" s="46">
        <v>13</v>
      </c>
      <c r="O26" s="46">
        <v>14</v>
      </c>
      <c r="P26" s="46">
        <v>15</v>
      </c>
      <c r="Q26" s="46">
        <v>16</v>
      </c>
      <c r="R26" s="46">
        <v>17</v>
      </c>
      <c r="S26" s="46">
        <v>18</v>
      </c>
      <c r="T26" s="46">
        <v>19</v>
      </c>
      <c r="U26" s="46">
        <v>20</v>
      </c>
    </row>
    <row r="27" spans="1:21">
      <c r="A27" s="42">
        <v>20</v>
      </c>
      <c r="B27" s="50">
        <v>201.7</v>
      </c>
      <c r="C27" s="50">
        <v>102.7</v>
      </c>
      <c r="D27" s="50">
        <v>69.7</v>
      </c>
      <c r="E27" s="50">
        <v>53.2</v>
      </c>
      <c r="F27" s="50">
        <v>43.4</v>
      </c>
      <c r="G27" s="50">
        <v>36.799999999999997</v>
      </c>
      <c r="H27" s="50">
        <v>32.1</v>
      </c>
      <c r="I27" s="50">
        <v>28.6</v>
      </c>
      <c r="J27" s="50">
        <v>25.8</v>
      </c>
      <c r="K27" s="50">
        <v>23.7</v>
      </c>
      <c r="L27" s="50">
        <v>21.9</v>
      </c>
      <c r="M27" s="50">
        <v>20.399999999999999</v>
      </c>
      <c r="N27" s="50">
        <v>19.2</v>
      </c>
      <c r="O27" s="50">
        <v>18.100000000000001</v>
      </c>
      <c r="P27" s="50">
        <v>17.2</v>
      </c>
      <c r="Q27" s="50">
        <v>16.399999999999999</v>
      </c>
      <c r="R27" s="50">
        <v>15.7</v>
      </c>
      <c r="S27" s="50">
        <v>15</v>
      </c>
      <c r="T27" s="50">
        <v>14.5</v>
      </c>
      <c r="U27" s="50">
        <v>14</v>
      </c>
    </row>
    <row r="28" spans="1:21">
      <c r="A28" s="42">
        <v>21</v>
      </c>
      <c r="B28" s="50">
        <v>204.6</v>
      </c>
      <c r="C28" s="50">
        <v>104.2</v>
      </c>
      <c r="D28" s="50">
        <v>70.7</v>
      </c>
      <c r="E28" s="50">
        <v>54</v>
      </c>
      <c r="F28" s="50">
        <v>44</v>
      </c>
      <c r="G28" s="50">
        <v>37.299999999999997</v>
      </c>
      <c r="H28" s="50">
        <v>32.6</v>
      </c>
      <c r="I28" s="50">
        <v>29</v>
      </c>
      <c r="J28" s="50">
        <v>26.2</v>
      </c>
      <c r="K28" s="50">
        <v>24</v>
      </c>
      <c r="L28" s="50">
        <v>22.2</v>
      </c>
      <c r="M28" s="50">
        <v>20.7</v>
      </c>
      <c r="N28" s="50">
        <v>19.399999999999999</v>
      </c>
      <c r="O28" s="50">
        <v>18.399999999999999</v>
      </c>
      <c r="P28" s="50">
        <v>17.399999999999999</v>
      </c>
      <c r="Q28" s="50">
        <v>16.600000000000001</v>
      </c>
      <c r="R28" s="50">
        <v>15.9</v>
      </c>
      <c r="S28" s="50">
        <v>15.3</v>
      </c>
      <c r="T28" s="50">
        <v>14.7</v>
      </c>
      <c r="U28" s="50">
        <v>14.2</v>
      </c>
    </row>
    <row r="29" spans="1:21">
      <c r="A29" s="42">
        <v>22</v>
      </c>
      <c r="B29" s="50">
        <v>207.6</v>
      </c>
      <c r="C29" s="50">
        <v>105.7</v>
      </c>
      <c r="D29" s="50">
        <v>71.8</v>
      </c>
      <c r="E29" s="50">
        <v>54.8</v>
      </c>
      <c r="F29" s="50">
        <v>44.6</v>
      </c>
      <c r="G29" s="50">
        <v>37.9</v>
      </c>
      <c r="H29" s="50">
        <v>33</v>
      </c>
      <c r="I29" s="50">
        <v>29.4</v>
      </c>
      <c r="J29" s="50">
        <v>26.6</v>
      </c>
      <c r="K29" s="50">
        <v>24.4</v>
      </c>
      <c r="L29" s="50">
        <v>22.5</v>
      </c>
      <c r="M29" s="50">
        <v>21</v>
      </c>
      <c r="N29" s="50">
        <v>19.7</v>
      </c>
      <c r="O29" s="50">
        <v>18.600000000000001</v>
      </c>
      <c r="P29" s="50">
        <v>17.7</v>
      </c>
      <c r="Q29" s="50">
        <v>16.899999999999999</v>
      </c>
      <c r="R29" s="50">
        <v>16.100000000000001</v>
      </c>
      <c r="S29" s="50">
        <v>15.5</v>
      </c>
      <c r="T29" s="50">
        <v>14.9</v>
      </c>
      <c r="U29" s="50">
        <v>14.4</v>
      </c>
    </row>
    <row r="30" spans="1:21">
      <c r="A30" s="42">
        <v>23</v>
      </c>
      <c r="B30" s="50">
        <v>210.7</v>
      </c>
      <c r="C30" s="50">
        <v>107.3</v>
      </c>
      <c r="D30" s="50">
        <v>72.8</v>
      </c>
      <c r="E30" s="50">
        <v>55.6</v>
      </c>
      <c r="F30" s="50">
        <v>45.3</v>
      </c>
      <c r="G30" s="50">
        <v>38.4</v>
      </c>
      <c r="H30" s="50">
        <v>33.5</v>
      </c>
      <c r="I30" s="50">
        <v>29.8</v>
      </c>
      <c r="J30" s="50">
        <v>27</v>
      </c>
      <c r="K30" s="50">
        <v>24.7</v>
      </c>
      <c r="L30" s="50">
        <v>22.9</v>
      </c>
      <c r="M30" s="50">
        <v>21.3</v>
      </c>
      <c r="N30" s="50">
        <v>20</v>
      </c>
      <c r="O30" s="50">
        <v>18.899999999999999</v>
      </c>
      <c r="P30" s="50">
        <v>18</v>
      </c>
      <c r="Q30" s="50">
        <v>17.100000000000001</v>
      </c>
      <c r="R30" s="50">
        <v>16.399999999999999</v>
      </c>
      <c r="S30" s="50">
        <v>15.7</v>
      </c>
      <c r="T30" s="50">
        <v>15.1</v>
      </c>
      <c r="U30" s="50">
        <v>14.6</v>
      </c>
    </row>
    <row r="31" spans="1:21">
      <c r="A31" s="42">
        <v>24</v>
      </c>
      <c r="B31" s="50">
        <v>213.8</v>
      </c>
      <c r="C31" s="50">
        <v>108.8</v>
      </c>
      <c r="D31" s="50">
        <v>73.900000000000006</v>
      </c>
      <c r="E31" s="50">
        <v>56.4</v>
      </c>
      <c r="F31" s="50">
        <v>46</v>
      </c>
      <c r="G31" s="50">
        <v>39</v>
      </c>
      <c r="H31" s="50">
        <v>34</v>
      </c>
      <c r="I31" s="50">
        <v>30.3</v>
      </c>
      <c r="J31" s="50">
        <v>27.4</v>
      </c>
      <c r="K31" s="50">
        <v>25.1</v>
      </c>
      <c r="L31" s="50">
        <v>23.2</v>
      </c>
      <c r="M31" s="50">
        <v>21.6</v>
      </c>
      <c r="N31" s="50">
        <v>20.3</v>
      </c>
      <c r="O31" s="50">
        <v>19.2</v>
      </c>
      <c r="P31" s="50">
        <v>18.2</v>
      </c>
      <c r="Q31" s="50">
        <v>17.399999999999999</v>
      </c>
      <c r="R31" s="50">
        <v>16.600000000000001</v>
      </c>
      <c r="S31" s="50">
        <v>16</v>
      </c>
      <c r="T31" s="50">
        <v>15.4</v>
      </c>
      <c r="U31" s="50">
        <v>14.8</v>
      </c>
    </row>
    <row r="32" spans="1:21">
      <c r="A32" s="42">
        <v>25</v>
      </c>
      <c r="B32" s="50">
        <v>216.9</v>
      </c>
      <c r="C32" s="50">
        <v>110.4</v>
      </c>
      <c r="D32" s="50">
        <v>75</v>
      </c>
      <c r="E32" s="50">
        <v>57.2</v>
      </c>
      <c r="F32" s="50">
        <v>46.6</v>
      </c>
      <c r="G32" s="50">
        <v>39.6</v>
      </c>
      <c r="H32" s="50">
        <v>34.5</v>
      </c>
      <c r="I32" s="50">
        <v>30.7</v>
      </c>
      <c r="J32" s="50">
        <v>27.8</v>
      </c>
      <c r="K32" s="50">
        <v>25.5</v>
      </c>
      <c r="L32" s="50">
        <v>23.5</v>
      </c>
      <c r="M32" s="50">
        <v>22</v>
      </c>
      <c r="N32" s="50">
        <v>20.6</v>
      </c>
      <c r="O32" s="50">
        <v>19.5</v>
      </c>
      <c r="P32" s="50">
        <v>18.5</v>
      </c>
      <c r="Q32" s="50">
        <v>17.600000000000001</v>
      </c>
      <c r="R32" s="50">
        <v>16.899999999999999</v>
      </c>
      <c r="S32" s="50">
        <v>16.2</v>
      </c>
      <c r="T32" s="50">
        <v>15.6</v>
      </c>
      <c r="U32" s="50">
        <v>15.1</v>
      </c>
    </row>
    <row r="33" spans="1:21">
      <c r="A33" s="42">
        <v>26</v>
      </c>
      <c r="B33" s="50">
        <v>220</v>
      </c>
      <c r="C33" s="50">
        <v>112</v>
      </c>
      <c r="D33" s="50">
        <v>76.099999999999994</v>
      </c>
      <c r="E33" s="50">
        <v>58.1</v>
      </c>
      <c r="F33" s="50">
        <v>47.3</v>
      </c>
      <c r="G33" s="50">
        <v>40.1</v>
      </c>
      <c r="H33" s="50">
        <v>35</v>
      </c>
      <c r="I33" s="50">
        <v>31.2</v>
      </c>
      <c r="J33" s="50">
        <v>28.2</v>
      </c>
      <c r="K33" s="50">
        <v>25.8</v>
      </c>
      <c r="L33" s="50">
        <v>23.9</v>
      </c>
      <c r="M33" s="50">
        <v>22.3</v>
      </c>
      <c r="N33" s="50">
        <v>20.9</v>
      </c>
      <c r="O33" s="50">
        <v>19.8</v>
      </c>
      <c r="P33" s="50">
        <v>18.8</v>
      </c>
      <c r="Q33" s="50">
        <v>17.899999999999999</v>
      </c>
      <c r="R33" s="50">
        <v>17.100000000000001</v>
      </c>
      <c r="S33" s="50">
        <v>16.399999999999999</v>
      </c>
      <c r="T33" s="50">
        <v>15.8</v>
      </c>
      <c r="U33" s="50">
        <v>15.3</v>
      </c>
    </row>
    <row r="34" spans="1:21">
      <c r="A34" s="42">
        <v>27</v>
      </c>
      <c r="B34" s="50">
        <v>223.2</v>
      </c>
      <c r="C34" s="50">
        <v>113.7</v>
      </c>
      <c r="D34" s="50">
        <v>77.2</v>
      </c>
      <c r="E34" s="50">
        <v>58.9</v>
      </c>
      <c r="F34" s="50">
        <v>48</v>
      </c>
      <c r="G34" s="50">
        <v>40.700000000000003</v>
      </c>
      <c r="H34" s="50">
        <v>35.5</v>
      </c>
      <c r="I34" s="50">
        <v>31.6</v>
      </c>
      <c r="J34" s="50">
        <v>28.6</v>
      </c>
      <c r="K34" s="50">
        <v>26.2</v>
      </c>
      <c r="L34" s="50">
        <v>24.2</v>
      </c>
      <c r="M34" s="50">
        <v>22.6</v>
      </c>
      <c r="N34" s="50">
        <v>21.2</v>
      </c>
      <c r="O34" s="50">
        <v>20.100000000000001</v>
      </c>
      <c r="P34" s="50">
        <v>19</v>
      </c>
      <c r="Q34" s="50">
        <v>18.100000000000001</v>
      </c>
      <c r="R34" s="50">
        <v>17.399999999999999</v>
      </c>
      <c r="S34" s="50">
        <v>16.7</v>
      </c>
      <c r="T34" s="50">
        <v>16.100000000000001</v>
      </c>
      <c r="U34" s="50">
        <v>15.5</v>
      </c>
    </row>
    <row r="35" spans="1:21">
      <c r="A35" s="42">
        <v>28</v>
      </c>
      <c r="B35" s="50">
        <v>226.5</v>
      </c>
      <c r="C35" s="50">
        <v>115.3</v>
      </c>
      <c r="D35" s="50">
        <v>78.3</v>
      </c>
      <c r="E35" s="50">
        <v>59.8</v>
      </c>
      <c r="F35" s="50">
        <v>48.7</v>
      </c>
      <c r="G35" s="50">
        <v>41.3</v>
      </c>
      <c r="H35" s="50">
        <v>36</v>
      </c>
      <c r="I35" s="50">
        <v>32.1</v>
      </c>
      <c r="J35" s="50">
        <v>29</v>
      </c>
      <c r="K35" s="50">
        <v>26.6</v>
      </c>
      <c r="L35" s="50">
        <v>24.6</v>
      </c>
      <c r="M35" s="50">
        <v>22.9</v>
      </c>
      <c r="N35" s="50">
        <v>21.5</v>
      </c>
      <c r="O35" s="50">
        <v>20.3</v>
      </c>
      <c r="P35" s="50">
        <v>19.3</v>
      </c>
      <c r="Q35" s="50">
        <v>18.399999999999999</v>
      </c>
      <c r="R35" s="50">
        <v>17.600000000000001</v>
      </c>
      <c r="S35" s="50">
        <v>16.899999999999999</v>
      </c>
      <c r="T35" s="50">
        <v>16.3</v>
      </c>
      <c r="U35" s="50">
        <v>15.7</v>
      </c>
    </row>
    <row r="36" spans="1:21">
      <c r="A36" s="42">
        <v>29</v>
      </c>
      <c r="B36" s="50">
        <v>229.8</v>
      </c>
      <c r="C36" s="50">
        <v>117</v>
      </c>
      <c r="D36" s="50">
        <v>79.400000000000006</v>
      </c>
      <c r="E36" s="50">
        <v>60.7</v>
      </c>
      <c r="F36" s="50">
        <v>49.4</v>
      </c>
      <c r="G36" s="50">
        <v>41.9</v>
      </c>
      <c r="H36" s="50">
        <v>36.6</v>
      </c>
      <c r="I36" s="50">
        <v>32.6</v>
      </c>
      <c r="J36" s="50">
        <v>29.5</v>
      </c>
      <c r="K36" s="50">
        <v>27</v>
      </c>
      <c r="L36" s="50">
        <v>25</v>
      </c>
      <c r="M36" s="50">
        <v>23.3</v>
      </c>
      <c r="N36" s="50">
        <v>21.9</v>
      </c>
      <c r="O36" s="50">
        <v>20.6</v>
      </c>
      <c r="P36" s="50">
        <v>19.600000000000001</v>
      </c>
      <c r="Q36" s="50">
        <v>18.7</v>
      </c>
      <c r="R36" s="50">
        <v>17.899999999999999</v>
      </c>
      <c r="S36" s="50">
        <v>17.2</v>
      </c>
      <c r="T36" s="50">
        <v>16.5</v>
      </c>
      <c r="U36" s="50">
        <v>16</v>
      </c>
    </row>
    <row r="37" spans="1:21">
      <c r="A37" s="42">
        <v>30</v>
      </c>
      <c r="B37" s="50">
        <v>233.1</v>
      </c>
      <c r="C37" s="50">
        <v>118.7</v>
      </c>
      <c r="D37" s="50">
        <v>80.599999999999994</v>
      </c>
      <c r="E37" s="50">
        <v>61.5</v>
      </c>
      <c r="F37" s="50">
        <v>50.1</v>
      </c>
      <c r="G37" s="50">
        <v>42.5</v>
      </c>
      <c r="H37" s="50">
        <v>37.1</v>
      </c>
      <c r="I37" s="50">
        <v>33</v>
      </c>
      <c r="J37" s="50">
        <v>29.9</v>
      </c>
      <c r="K37" s="50">
        <v>27.4</v>
      </c>
      <c r="L37" s="50">
        <v>25.3</v>
      </c>
      <c r="M37" s="50">
        <v>23.6</v>
      </c>
      <c r="N37" s="50">
        <v>22.2</v>
      </c>
      <c r="O37" s="50">
        <v>21</v>
      </c>
      <c r="P37" s="50">
        <v>19.899999999999999</v>
      </c>
      <c r="Q37" s="50">
        <v>19</v>
      </c>
      <c r="R37" s="50">
        <v>18.2</v>
      </c>
      <c r="S37" s="50">
        <v>17.399999999999999</v>
      </c>
      <c r="T37" s="50">
        <v>16.8</v>
      </c>
      <c r="U37" s="50">
        <v>16.2</v>
      </c>
    </row>
    <row r="38" spans="1:21">
      <c r="A38" s="42">
        <v>31</v>
      </c>
      <c r="B38" s="50">
        <v>236.5</v>
      </c>
      <c r="C38" s="50">
        <v>120.4</v>
      </c>
      <c r="D38" s="50">
        <v>81.7</v>
      </c>
      <c r="E38" s="50">
        <v>62.4</v>
      </c>
      <c r="F38" s="50">
        <v>50.9</v>
      </c>
      <c r="G38" s="50">
        <v>43.1</v>
      </c>
      <c r="H38" s="50">
        <v>37.6</v>
      </c>
      <c r="I38" s="50">
        <v>33.5</v>
      </c>
      <c r="J38" s="50">
        <v>30.3</v>
      </c>
      <c r="K38" s="50">
        <v>27.8</v>
      </c>
      <c r="L38" s="50">
        <v>25.7</v>
      </c>
      <c r="M38" s="50">
        <v>24</v>
      </c>
      <c r="N38" s="50">
        <v>22.5</v>
      </c>
      <c r="O38" s="50">
        <v>21.3</v>
      </c>
      <c r="P38" s="50">
        <v>20.2</v>
      </c>
      <c r="Q38" s="50">
        <v>19.2</v>
      </c>
      <c r="R38" s="50">
        <v>18.399999999999999</v>
      </c>
      <c r="S38" s="50">
        <v>17.7</v>
      </c>
      <c r="T38" s="50">
        <v>17</v>
      </c>
      <c r="U38" s="50">
        <v>16.5</v>
      </c>
    </row>
    <row r="39" spans="1:21">
      <c r="A39" s="42">
        <v>32</v>
      </c>
      <c r="B39" s="50">
        <v>239.9</v>
      </c>
      <c r="C39" s="50">
        <v>122.2</v>
      </c>
      <c r="D39" s="50">
        <v>82.9</v>
      </c>
      <c r="E39" s="50">
        <v>63.3</v>
      </c>
      <c r="F39" s="50">
        <v>51.6</v>
      </c>
      <c r="G39" s="50">
        <v>43.8</v>
      </c>
      <c r="H39" s="50">
        <v>38.200000000000003</v>
      </c>
      <c r="I39" s="50">
        <v>34</v>
      </c>
      <c r="J39" s="50">
        <v>30.8</v>
      </c>
      <c r="K39" s="50">
        <v>28.2</v>
      </c>
      <c r="L39" s="50">
        <v>26.1</v>
      </c>
      <c r="M39" s="50">
        <v>24.3</v>
      </c>
      <c r="N39" s="50">
        <v>22.8</v>
      </c>
      <c r="O39" s="50">
        <v>21.6</v>
      </c>
      <c r="P39" s="50">
        <v>20.5</v>
      </c>
      <c r="Q39" s="50">
        <v>19.5</v>
      </c>
      <c r="R39" s="50">
        <v>18.7</v>
      </c>
      <c r="S39" s="50">
        <v>18</v>
      </c>
      <c r="T39" s="50">
        <v>17.3</v>
      </c>
      <c r="U39" s="50">
        <v>16.7</v>
      </c>
    </row>
    <row r="40" spans="1:21">
      <c r="A40" s="42">
        <v>33</v>
      </c>
      <c r="B40" s="50">
        <v>243.3</v>
      </c>
      <c r="C40" s="50">
        <v>123.9</v>
      </c>
      <c r="D40" s="50">
        <v>84.1</v>
      </c>
      <c r="E40" s="50">
        <v>64.3</v>
      </c>
      <c r="F40" s="50">
        <v>52.3</v>
      </c>
      <c r="G40" s="50">
        <v>44.4</v>
      </c>
      <c r="H40" s="50">
        <v>38.700000000000003</v>
      </c>
      <c r="I40" s="50">
        <v>34.5</v>
      </c>
      <c r="J40" s="50">
        <v>31.2</v>
      </c>
      <c r="K40" s="50">
        <v>28.6</v>
      </c>
      <c r="L40" s="50">
        <v>26.5</v>
      </c>
      <c r="M40" s="50">
        <v>24.7</v>
      </c>
      <c r="N40" s="50">
        <v>23.2</v>
      </c>
      <c r="O40" s="50">
        <v>21.9</v>
      </c>
      <c r="P40" s="50">
        <v>20.8</v>
      </c>
      <c r="Q40" s="50">
        <v>19.8</v>
      </c>
      <c r="R40" s="50">
        <v>19</v>
      </c>
      <c r="S40" s="50">
        <v>18.2</v>
      </c>
      <c r="T40" s="50">
        <v>17.600000000000001</v>
      </c>
      <c r="U40" s="50">
        <v>17</v>
      </c>
    </row>
    <row r="41" spans="1:21">
      <c r="A41" s="42">
        <v>34</v>
      </c>
      <c r="B41" s="50">
        <v>246.8</v>
      </c>
      <c r="C41" s="50">
        <v>125.7</v>
      </c>
      <c r="D41" s="50">
        <v>85.3</v>
      </c>
      <c r="E41" s="50">
        <v>65.2</v>
      </c>
      <c r="F41" s="50">
        <v>53.1</v>
      </c>
      <c r="G41" s="50">
        <v>45</v>
      </c>
      <c r="H41" s="50">
        <v>39.299999999999997</v>
      </c>
      <c r="I41" s="50">
        <v>35</v>
      </c>
      <c r="J41" s="50">
        <v>31.7</v>
      </c>
      <c r="K41" s="50">
        <v>29</v>
      </c>
      <c r="L41" s="50">
        <v>26.8</v>
      </c>
      <c r="M41" s="50">
        <v>25</v>
      </c>
      <c r="N41" s="50">
        <v>23.5</v>
      </c>
      <c r="O41" s="50">
        <v>22.2</v>
      </c>
      <c r="P41" s="50">
        <v>21.1</v>
      </c>
      <c r="Q41" s="50">
        <v>20.100000000000001</v>
      </c>
      <c r="R41" s="50">
        <v>19.3</v>
      </c>
      <c r="S41" s="50">
        <v>18.5</v>
      </c>
      <c r="T41" s="50">
        <v>17.8</v>
      </c>
      <c r="U41" s="50">
        <v>17.2</v>
      </c>
    </row>
    <row r="42" spans="1:21">
      <c r="A42" s="42">
        <v>35</v>
      </c>
      <c r="B42" s="50">
        <v>250.4</v>
      </c>
      <c r="C42" s="50">
        <v>127.5</v>
      </c>
      <c r="D42" s="50">
        <v>86.6</v>
      </c>
      <c r="E42" s="50">
        <v>66.099999999999994</v>
      </c>
      <c r="F42" s="50">
        <v>53.9</v>
      </c>
      <c r="G42" s="50">
        <v>45.7</v>
      </c>
      <c r="H42" s="50">
        <v>39.9</v>
      </c>
      <c r="I42" s="50">
        <v>35.5</v>
      </c>
      <c r="J42" s="50">
        <v>32.1</v>
      </c>
      <c r="K42" s="50">
        <v>29.4</v>
      </c>
      <c r="L42" s="50">
        <v>27.2</v>
      </c>
      <c r="M42" s="50">
        <v>25.4</v>
      </c>
      <c r="N42" s="50">
        <v>23.9</v>
      </c>
      <c r="O42" s="50">
        <v>22.5</v>
      </c>
      <c r="P42" s="50">
        <v>21.4</v>
      </c>
      <c r="Q42" s="50">
        <v>20.399999999999999</v>
      </c>
      <c r="R42" s="50">
        <v>19.600000000000001</v>
      </c>
      <c r="S42" s="50">
        <v>18.8</v>
      </c>
      <c r="T42" s="50">
        <v>18.100000000000001</v>
      </c>
      <c r="U42" s="50">
        <v>17.5</v>
      </c>
    </row>
    <row r="43" spans="1:21">
      <c r="A43" s="42">
        <v>36</v>
      </c>
      <c r="B43" s="50">
        <v>254</v>
      </c>
      <c r="C43" s="50">
        <v>129.30000000000001</v>
      </c>
      <c r="D43" s="50">
        <v>87.8</v>
      </c>
      <c r="E43" s="50">
        <v>67.099999999999994</v>
      </c>
      <c r="F43" s="50">
        <v>54.6</v>
      </c>
      <c r="G43" s="50">
        <v>46.4</v>
      </c>
      <c r="H43" s="50">
        <v>40.5</v>
      </c>
      <c r="I43" s="50">
        <v>36</v>
      </c>
      <c r="J43" s="50">
        <v>32.6</v>
      </c>
      <c r="K43" s="50">
        <v>29.9</v>
      </c>
      <c r="L43" s="50">
        <v>27.6</v>
      </c>
      <c r="M43" s="50">
        <v>25.8</v>
      </c>
      <c r="N43" s="50">
        <v>24.2</v>
      </c>
      <c r="O43" s="50">
        <v>22.9</v>
      </c>
      <c r="P43" s="50">
        <v>21.7</v>
      </c>
      <c r="Q43" s="50">
        <v>20.7</v>
      </c>
      <c r="R43" s="50">
        <v>19.899999999999999</v>
      </c>
      <c r="S43" s="50">
        <v>19.100000000000001</v>
      </c>
      <c r="T43" s="50">
        <v>18.399999999999999</v>
      </c>
      <c r="U43" s="50">
        <v>17.8</v>
      </c>
    </row>
    <row r="44" spans="1:21">
      <c r="A44" s="42">
        <v>37</v>
      </c>
      <c r="B44" s="50">
        <v>257.60000000000002</v>
      </c>
      <c r="C44" s="50">
        <v>131.19999999999999</v>
      </c>
      <c r="D44" s="50">
        <v>89.1</v>
      </c>
      <c r="E44" s="50">
        <v>68</v>
      </c>
      <c r="F44" s="50">
        <v>55.4</v>
      </c>
      <c r="G44" s="50">
        <v>47</v>
      </c>
      <c r="H44" s="50">
        <v>41.1</v>
      </c>
      <c r="I44" s="50">
        <v>36.6</v>
      </c>
      <c r="J44" s="50">
        <v>33.1</v>
      </c>
      <c r="K44" s="50">
        <v>30.3</v>
      </c>
      <c r="L44" s="50">
        <v>28</v>
      </c>
      <c r="M44" s="50">
        <v>26.2</v>
      </c>
      <c r="N44" s="50">
        <v>24.6</v>
      </c>
      <c r="O44" s="50">
        <v>23.2</v>
      </c>
      <c r="P44" s="50">
        <v>22.1</v>
      </c>
      <c r="Q44" s="50">
        <v>21.1</v>
      </c>
      <c r="R44" s="50">
        <v>20.2</v>
      </c>
      <c r="S44" s="50">
        <v>19.399999999999999</v>
      </c>
      <c r="T44" s="50">
        <v>18.7</v>
      </c>
      <c r="U44" s="50">
        <v>18.100000000000001</v>
      </c>
    </row>
    <row r="45" spans="1:21">
      <c r="A45" s="42">
        <v>38</v>
      </c>
      <c r="B45" s="50">
        <v>261.3</v>
      </c>
      <c r="C45" s="50">
        <v>133.1</v>
      </c>
      <c r="D45" s="50">
        <v>90.4</v>
      </c>
      <c r="E45" s="50">
        <v>69</v>
      </c>
      <c r="F45" s="50">
        <v>56.2</v>
      </c>
      <c r="G45" s="50">
        <v>47.7</v>
      </c>
      <c r="H45" s="50">
        <v>41.6</v>
      </c>
      <c r="I45" s="50">
        <v>37.1</v>
      </c>
      <c r="J45" s="50">
        <v>33.6</v>
      </c>
      <c r="K45" s="50">
        <v>30.8</v>
      </c>
      <c r="L45" s="50">
        <v>28.5</v>
      </c>
      <c r="M45" s="50">
        <v>26.6</v>
      </c>
      <c r="N45" s="50">
        <v>25</v>
      </c>
      <c r="O45" s="50">
        <v>23.6</v>
      </c>
      <c r="P45" s="50">
        <v>22.4</v>
      </c>
      <c r="Q45" s="50">
        <v>21.4</v>
      </c>
      <c r="R45" s="50">
        <v>20.5</v>
      </c>
      <c r="S45" s="50">
        <v>19.7</v>
      </c>
      <c r="T45" s="50">
        <v>19</v>
      </c>
      <c r="U45" s="50">
        <v>18.3</v>
      </c>
    </row>
    <row r="46" spans="1:21">
      <c r="A46" s="42">
        <v>39</v>
      </c>
      <c r="B46" s="50">
        <v>265.10000000000002</v>
      </c>
      <c r="C46" s="50">
        <v>135</v>
      </c>
      <c r="D46" s="50">
        <v>91.7</v>
      </c>
      <c r="E46" s="50">
        <v>70</v>
      </c>
      <c r="F46" s="50">
        <v>57.1</v>
      </c>
      <c r="G46" s="50">
        <v>48.4</v>
      </c>
      <c r="H46" s="50">
        <v>42.3</v>
      </c>
      <c r="I46" s="50">
        <v>37.6</v>
      </c>
      <c r="J46" s="50">
        <v>34.1</v>
      </c>
      <c r="K46" s="50">
        <v>31.2</v>
      </c>
      <c r="L46" s="50">
        <v>28.9</v>
      </c>
      <c r="M46" s="50">
        <v>27</v>
      </c>
      <c r="N46" s="50">
        <v>25.3</v>
      </c>
      <c r="O46" s="50">
        <v>23.9</v>
      </c>
      <c r="P46" s="50">
        <v>22.8</v>
      </c>
      <c r="Q46" s="50">
        <v>21.7</v>
      </c>
      <c r="R46" s="50">
        <v>20.8</v>
      </c>
      <c r="S46" s="50">
        <v>20</v>
      </c>
      <c r="T46" s="50">
        <v>19.3</v>
      </c>
      <c r="U46" s="50">
        <v>18.600000000000001</v>
      </c>
    </row>
    <row r="47" spans="1:21">
      <c r="A47" s="42">
        <v>40</v>
      </c>
      <c r="B47" s="50">
        <v>268.89999999999998</v>
      </c>
      <c r="C47" s="50">
        <v>136.9</v>
      </c>
      <c r="D47" s="50">
        <v>93</v>
      </c>
      <c r="E47" s="50">
        <v>71</v>
      </c>
      <c r="F47" s="50">
        <v>57.9</v>
      </c>
      <c r="G47" s="50">
        <v>49.1</v>
      </c>
      <c r="H47" s="50">
        <v>42.9</v>
      </c>
      <c r="I47" s="50">
        <v>38.200000000000003</v>
      </c>
      <c r="J47" s="50">
        <v>34.6</v>
      </c>
      <c r="K47" s="50">
        <v>31.7</v>
      </c>
      <c r="L47" s="50">
        <v>29.3</v>
      </c>
      <c r="M47" s="50">
        <v>27.4</v>
      </c>
      <c r="N47" s="50">
        <v>25.7</v>
      </c>
      <c r="O47" s="50">
        <v>24.3</v>
      </c>
      <c r="P47" s="50">
        <v>23.1</v>
      </c>
      <c r="Q47" s="50">
        <v>22.1</v>
      </c>
      <c r="R47" s="50">
        <v>21.1</v>
      </c>
      <c r="S47" s="50">
        <v>20.3</v>
      </c>
      <c r="T47" s="50">
        <v>19.600000000000001</v>
      </c>
      <c r="U47" s="50">
        <v>18.899999999999999</v>
      </c>
    </row>
    <row r="48" spans="1:21">
      <c r="A48" s="42">
        <v>41</v>
      </c>
      <c r="B48" s="50">
        <v>272.7</v>
      </c>
      <c r="C48" s="50">
        <v>138.9</v>
      </c>
      <c r="D48" s="50">
        <v>94.3</v>
      </c>
      <c r="E48" s="50">
        <v>72.099999999999994</v>
      </c>
      <c r="F48" s="50">
        <v>58.7</v>
      </c>
      <c r="G48" s="50">
        <v>49.8</v>
      </c>
      <c r="H48" s="50">
        <v>43.5</v>
      </c>
      <c r="I48" s="50">
        <v>38.799999999999997</v>
      </c>
      <c r="J48" s="50">
        <v>35.1</v>
      </c>
      <c r="K48" s="50">
        <v>32.200000000000003</v>
      </c>
      <c r="L48" s="50">
        <v>29.8</v>
      </c>
      <c r="M48" s="50">
        <v>27.8</v>
      </c>
      <c r="N48" s="50">
        <v>26.1</v>
      </c>
      <c r="O48" s="50">
        <v>24.7</v>
      </c>
      <c r="P48" s="50">
        <v>23.5</v>
      </c>
      <c r="Q48" s="50">
        <v>22.4</v>
      </c>
      <c r="R48" s="50">
        <v>21.5</v>
      </c>
      <c r="S48" s="50">
        <v>20.6</v>
      </c>
      <c r="T48" s="50">
        <v>19.899999999999999</v>
      </c>
      <c r="U48" s="50">
        <v>19.3</v>
      </c>
    </row>
    <row r="49" spans="1:21">
      <c r="A49" s="42">
        <v>42</v>
      </c>
      <c r="B49" s="50">
        <v>276.60000000000002</v>
      </c>
      <c r="C49" s="50">
        <v>140.9</v>
      </c>
      <c r="D49" s="50">
        <v>95.7</v>
      </c>
      <c r="E49" s="50">
        <v>73.099999999999994</v>
      </c>
      <c r="F49" s="50">
        <v>59.6</v>
      </c>
      <c r="G49" s="50">
        <v>50.6</v>
      </c>
      <c r="H49" s="50">
        <v>44.2</v>
      </c>
      <c r="I49" s="50">
        <v>39.4</v>
      </c>
      <c r="J49" s="50">
        <v>35.6</v>
      </c>
      <c r="K49" s="50">
        <v>32.700000000000003</v>
      </c>
      <c r="L49" s="50">
        <v>30.2</v>
      </c>
      <c r="M49" s="50">
        <v>28.2</v>
      </c>
      <c r="N49" s="50">
        <v>26.5</v>
      </c>
      <c r="O49" s="50">
        <v>25.1</v>
      </c>
      <c r="P49" s="50">
        <v>23.8</v>
      </c>
      <c r="Q49" s="50">
        <v>22.8</v>
      </c>
      <c r="R49" s="50">
        <v>21.8</v>
      </c>
      <c r="S49" s="50">
        <v>21</v>
      </c>
      <c r="T49" s="50">
        <v>20.2</v>
      </c>
      <c r="U49" s="50">
        <v>19.600000000000001</v>
      </c>
    </row>
    <row r="50" spans="1:21">
      <c r="A50" s="42">
        <v>43</v>
      </c>
      <c r="B50" s="50">
        <v>280.5</v>
      </c>
      <c r="C50" s="50">
        <v>142.9</v>
      </c>
      <c r="D50" s="50">
        <v>97.1</v>
      </c>
      <c r="E50" s="50">
        <v>74.2</v>
      </c>
      <c r="F50" s="50">
        <v>60.5</v>
      </c>
      <c r="G50" s="50">
        <v>51.3</v>
      </c>
      <c r="H50" s="50">
        <v>44.8</v>
      </c>
      <c r="I50" s="50">
        <v>39.9</v>
      </c>
      <c r="J50" s="50">
        <v>36.200000000000003</v>
      </c>
      <c r="K50" s="50">
        <v>33.200000000000003</v>
      </c>
      <c r="L50" s="50">
        <v>30.7</v>
      </c>
      <c r="M50" s="50">
        <v>28.7</v>
      </c>
      <c r="N50" s="50">
        <v>27</v>
      </c>
      <c r="O50" s="50">
        <v>25.5</v>
      </c>
      <c r="P50" s="50">
        <v>24.2</v>
      </c>
      <c r="Q50" s="50">
        <v>23.1</v>
      </c>
      <c r="R50" s="50">
        <v>22.2</v>
      </c>
      <c r="S50" s="50">
        <v>21.3</v>
      </c>
      <c r="T50" s="50">
        <v>20.6</v>
      </c>
      <c r="U50" s="50">
        <v>19.899999999999999</v>
      </c>
    </row>
    <row r="51" spans="1:21">
      <c r="A51" s="42">
        <v>44</v>
      </c>
      <c r="B51" s="50">
        <v>284.5</v>
      </c>
      <c r="C51" s="50">
        <v>145</v>
      </c>
      <c r="D51" s="50">
        <v>98.5</v>
      </c>
      <c r="E51" s="50">
        <v>75.3</v>
      </c>
      <c r="F51" s="50">
        <v>61.3</v>
      </c>
      <c r="G51" s="50">
        <v>52.1</v>
      </c>
      <c r="H51" s="50">
        <v>45.5</v>
      </c>
      <c r="I51" s="50">
        <v>40.5</v>
      </c>
      <c r="J51" s="50">
        <v>36.700000000000003</v>
      </c>
      <c r="K51" s="50">
        <v>33.700000000000003</v>
      </c>
      <c r="L51" s="50">
        <v>31.2</v>
      </c>
      <c r="M51" s="50">
        <v>29.1</v>
      </c>
      <c r="N51" s="50">
        <v>27.4</v>
      </c>
      <c r="O51" s="50">
        <v>25.9</v>
      </c>
      <c r="P51" s="50">
        <v>24.6</v>
      </c>
      <c r="Q51" s="50">
        <v>23.5</v>
      </c>
      <c r="R51" s="50">
        <v>22.6</v>
      </c>
      <c r="S51" s="50">
        <v>21.7</v>
      </c>
      <c r="T51" s="50">
        <v>20.9</v>
      </c>
      <c r="U51" s="50">
        <v>20.3</v>
      </c>
    </row>
    <row r="52" spans="1:21">
      <c r="A52" s="42">
        <v>45</v>
      </c>
      <c r="B52" s="50">
        <v>288.60000000000002</v>
      </c>
      <c r="C52" s="50">
        <v>147</v>
      </c>
      <c r="D52" s="50">
        <v>99.9</v>
      </c>
      <c r="E52" s="50">
        <v>76.3</v>
      </c>
      <c r="F52" s="50">
        <v>62.2</v>
      </c>
      <c r="G52" s="50">
        <v>52.9</v>
      </c>
      <c r="H52" s="50">
        <v>46.2</v>
      </c>
      <c r="I52" s="50">
        <v>41.2</v>
      </c>
      <c r="J52" s="50">
        <v>37.299999999999997</v>
      </c>
      <c r="K52" s="50">
        <v>34.200000000000003</v>
      </c>
      <c r="L52" s="50">
        <v>31.7</v>
      </c>
      <c r="M52" s="50">
        <v>29.6</v>
      </c>
      <c r="N52" s="50">
        <v>27.8</v>
      </c>
      <c r="O52" s="50">
        <v>26.3</v>
      </c>
      <c r="P52" s="50">
        <v>25</v>
      </c>
      <c r="Q52" s="50">
        <v>23.9</v>
      </c>
      <c r="R52" s="50">
        <v>22.9</v>
      </c>
      <c r="S52" s="50">
        <v>22.1</v>
      </c>
      <c r="T52" s="50">
        <v>21.3</v>
      </c>
      <c r="U52" s="50">
        <v>20.6</v>
      </c>
    </row>
    <row r="53" spans="1:21">
      <c r="A53" s="42">
        <v>46</v>
      </c>
      <c r="B53" s="50">
        <v>292.60000000000002</v>
      </c>
      <c r="C53" s="50">
        <v>149.1</v>
      </c>
      <c r="D53" s="50">
        <v>101.3</v>
      </c>
      <c r="E53" s="50">
        <v>77.5</v>
      </c>
      <c r="F53" s="50">
        <v>63.2</v>
      </c>
      <c r="G53" s="50">
        <v>53.6</v>
      </c>
      <c r="H53" s="50">
        <v>46.9</v>
      </c>
      <c r="I53" s="50">
        <v>41.8</v>
      </c>
      <c r="J53" s="50">
        <v>37.9</v>
      </c>
      <c r="K53" s="50">
        <v>34.700000000000003</v>
      </c>
      <c r="L53" s="50">
        <v>32.200000000000003</v>
      </c>
      <c r="M53" s="50">
        <v>30.1</v>
      </c>
      <c r="N53" s="50">
        <v>28.3</v>
      </c>
      <c r="O53" s="50">
        <v>26.8</v>
      </c>
      <c r="P53" s="50">
        <v>25.4</v>
      </c>
      <c r="Q53" s="50">
        <v>24.3</v>
      </c>
      <c r="R53" s="50">
        <v>23.3</v>
      </c>
      <c r="S53" s="50">
        <v>22.4</v>
      </c>
      <c r="T53" s="50">
        <v>21.7</v>
      </c>
      <c r="U53" s="50">
        <v>21</v>
      </c>
    </row>
    <row r="54" spans="1:21">
      <c r="A54" s="42">
        <v>47</v>
      </c>
      <c r="B54" s="50">
        <v>296.8</v>
      </c>
      <c r="C54" s="50">
        <v>151.30000000000001</v>
      </c>
      <c r="D54" s="50">
        <v>102.8</v>
      </c>
      <c r="E54" s="50">
        <v>78.599999999999994</v>
      </c>
      <c r="F54" s="50">
        <v>64.099999999999994</v>
      </c>
      <c r="G54" s="50">
        <v>54.4</v>
      </c>
      <c r="H54" s="50">
        <v>47.6</v>
      </c>
      <c r="I54" s="50">
        <v>42.4</v>
      </c>
      <c r="J54" s="50">
        <v>38.4</v>
      </c>
      <c r="K54" s="50">
        <v>35.299999999999997</v>
      </c>
      <c r="L54" s="50">
        <v>32.700000000000003</v>
      </c>
      <c r="M54" s="50">
        <v>30.5</v>
      </c>
      <c r="N54" s="50">
        <v>28.7</v>
      </c>
      <c r="O54" s="50">
        <v>27.2</v>
      </c>
      <c r="P54" s="50">
        <v>25.9</v>
      </c>
      <c r="Q54" s="50">
        <v>24.7</v>
      </c>
      <c r="R54" s="50">
        <v>23.7</v>
      </c>
      <c r="S54" s="50">
        <v>22.8</v>
      </c>
      <c r="T54" s="50">
        <v>22</v>
      </c>
      <c r="U54" s="50"/>
    </row>
    <row r="55" spans="1:21">
      <c r="A55" s="42">
        <v>48</v>
      </c>
      <c r="B55" s="50">
        <v>300.89999999999998</v>
      </c>
      <c r="C55" s="50">
        <v>153.4</v>
      </c>
      <c r="D55" s="50">
        <v>104.3</v>
      </c>
      <c r="E55" s="50">
        <v>79.7</v>
      </c>
      <c r="F55" s="50">
        <v>65</v>
      </c>
      <c r="G55" s="50">
        <v>55.3</v>
      </c>
      <c r="H55" s="50">
        <v>48.3</v>
      </c>
      <c r="I55" s="50">
        <v>43.1</v>
      </c>
      <c r="J55" s="50">
        <v>39</v>
      </c>
      <c r="K55" s="50">
        <v>35.799999999999997</v>
      </c>
      <c r="L55" s="50">
        <v>33.200000000000003</v>
      </c>
      <c r="M55" s="50">
        <v>31</v>
      </c>
      <c r="N55" s="50">
        <v>29.2</v>
      </c>
      <c r="O55" s="50">
        <v>27.6</v>
      </c>
      <c r="P55" s="50">
        <v>26.3</v>
      </c>
      <c r="Q55" s="50">
        <v>25.1</v>
      </c>
      <c r="R55" s="50">
        <v>24.1</v>
      </c>
      <c r="S55" s="50">
        <v>23.2</v>
      </c>
      <c r="T55" s="50"/>
      <c r="U55" s="50"/>
    </row>
    <row r="56" spans="1:21">
      <c r="A56" s="42">
        <v>49</v>
      </c>
      <c r="B56" s="50">
        <v>305.10000000000002</v>
      </c>
      <c r="C56" s="50">
        <v>155.6</v>
      </c>
      <c r="D56" s="50">
        <v>105.8</v>
      </c>
      <c r="E56" s="50">
        <v>80.900000000000006</v>
      </c>
      <c r="F56" s="50">
        <v>66</v>
      </c>
      <c r="G56" s="50">
        <v>56.1</v>
      </c>
      <c r="H56" s="50">
        <v>49</v>
      </c>
      <c r="I56" s="50">
        <v>43.7</v>
      </c>
      <c r="J56" s="50">
        <v>39.700000000000003</v>
      </c>
      <c r="K56" s="50">
        <v>36.4</v>
      </c>
      <c r="L56" s="50">
        <v>33.700000000000003</v>
      </c>
      <c r="M56" s="50">
        <v>31.5</v>
      </c>
      <c r="N56" s="50">
        <v>29.7</v>
      </c>
      <c r="O56" s="50">
        <v>28.1</v>
      </c>
      <c r="P56" s="50">
        <v>26.7</v>
      </c>
      <c r="Q56" s="50">
        <v>25.6</v>
      </c>
      <c r="R56" s="50">
        <v>24.5</v>
      </c>
      <c r="S56" s="50"/>
      <c r="T56" s="50"/>
      <c r="U56" s="50"/>
    </row>
    <row r="57" spans="1:21">
      <c r="A57" s="42">
        <v>50</v>
      </c>
      <c r="B57" s="50">
        <v>309.3</v>
      </c>
      <c r="C57" s="50">
        <v>157.80000000000001</v>
      </c>
      <c r="D57" s="50">
        <v>107.3</v>
      </c>
      <c r="E57" s="50">
        <v>82.1</v>
      </c>
      <c r="F57" s="50">
        <v>67</v>
      </c>
      <c r="G57" s="50">
        <v>56.9</v>
      </c>
      <c r="H57" s="50">
        <v>49.8</v>
      </c>
      <c r="I57" s="50">
        <v>44.4</v>
      </c>
      <c r="J57" s="50">
        <v>40.299999999999997</v>
      </c>
      <c r="K57" s="50">
        <v>37</v>
      </c>
      <c r="L57" s="50">
        <v>34.299999999999997</v>
      </c>
      <c r="M57" s="50">
        <v>32</v>
      </c>
      <c r="N57" s="50">
        <v>30.2</v>
      </c>
      <c r="O57" s="50">
        <v>28.6</v>
      </c>
      <c r="P57" s="50">
        <v>27.2</v>
      </c>
      <c r="Q57" s="50">
        <v>26</v>
      </c>
      <c r="R57" s="50"/>
      <c r="S57" s="50"/>
      <c r="T57" s="50"/>
      <c r="U57" s="50"/>
    </row>
    <row r="58" spans="1:21">
      <c r="A58" s="42">
        <v>51</v>
      </c>
      <c r="B58" s="50">
        <v>313.60000000000002</v>
      </c>
      <c r="C58" s="50">
        <v>160</v>
      </c>
      <c r="D58" s="50">
        <v>108.8</v>
      </c>
      <c r="E58" s="50">
        <v>83.2</v>
      </c>
      <c r="F58" s="50">
        <v>67.900000000000006</v>
      </c>
      <c r="G58" s="50">
        <v>57.8</v>
      </c>
      <c r="H58" s="50">
        <v>50.5</v>
      </c>
      <c r="I58" s="50">
        <v>45.1</v>
      </c>
      <c r="J58" s="50">
        <v>40.9</v>
      </c>
      <c r="K58" s="50">
        <v>37.5</v>
      </c>
      <c r="L58" s="50">
        <v>34.799999999999997</v>
      </c>
      <c r="M58" s="50">
        <v>32.6</v>
      </c>
      <c r="N58" s="50">
        <v>30.7</v>
      </c>
      <c r="O58" s="50">
        <v>29</v>
      </c>
      <c r="P58" s="50">
        <v>27.7</v>
      </c>
      <c r="Q58" s="50"/>
      <c r="R58" s="50"/>
      <c r="S58" s="50"/>
      <c r="T58" s="50"/>
      <c r="U58" s="50"/>
    </row>
    <row r="59" spans="1:21">
      <c r="A59" s="42">
        <v>52</v>
      </c>
      <c r="B59" s="50">
        <v>317.89999999999998</v>
      </c>
      <c r="C59" s="50">
        <v>162.19999999999999</v>
      </c>
      <c r="D59" s="50">
        <v>110.3</v>
      </c>
      <c r="E59" s="50">
        <v>84.4</v>
      </c>
      <c r="F59" s="50">
        <v>68.900000000000006</v>
      </c>
      <c r="G59" s="50">
        <v>58.6</v>
      </c>
      <c r="H59" s="50">
        <v>51.3</v>
      </c>
      <c r="I59" s="50">
        <v>45.8</v>
      </c>
      <c r="J59" s="50">
        <v>41.5</v>
      </c>
      <c r="K59" s="50">
        <v>38.1</v>
      </c>
      <c r="L59" s="50">
        <v>35.4</v>
      </c>
      <c r="M59" s="50">
        <v>33.1</v>
      </c>
      <c r="N59" s="50">
        <v>31.2</v>
      </c>
      <c r="O59" s="50">
        <v>29.5</v>
      </c>
      <c r="P59" s="50"/>
      <c r="Q59" s="50"/>
      <c r="R59" s="50"/>
      <c r="S59" s="50"/>
      <c r="T59" s="50"/>
      <c r="U59" s="50"/>
    </row>
    <row r="60" spans="1:21">
      <c r="A60" s="42">
        <v>53</v>
      </c>
      <c r="B60" s="50">
        <v>322.3</v>
      </c>
      <c r="C60" s="50">
        <v>164.5</v>
      </c>
      <c r="D60" s="50">
        <v>111.9</v>
      </c>
      <c r="E60" s="50">
        <v>85.7</v>
      </c>
      <c r="F60" s="50">
        <v>70</v>
      </c>
      <c r="G60" s="50">
        <v>59.5</v>
      </c>
      <c r="H60" s="50">
        <v>52.1</v>
      </c>
      <c r="I60" s="50">
        <v>46.5</v>
      </c>
      <c r="J60" s="50">
        <v>42.2</v>
      </c>
      <c r="K60" s="50">
        <v>38.700000000000003</v>
      </c>
      <c r="L60" s="50">
        <v>35.9</v>
      </c>
      <c r="M60" s="50">
        <v>33.6</v>
      </c>
      <c r="N60" s="50">
        <v>31.7</v>
      </c>
      <c r="O60" s="50"/>
      <c r="P60" s="50"/>
      <c r="Q60" s="50"/>
      <c r="R60" s="50"/>
      <c r="S60" s="50"/>
      <c r="T60" s="50"/>
      <c r="U60" s="50"/>
    </row>
    <row r="61" spans="1:21">
      <c r="A61" s="42">
        <v>54</v>
      </c>
      <c r="B61" s="50">
        <v>326.7</v>
      </c>
      <c r="C61" s="50">
        <v>166.8</v>
      </c>
      <c r="D61" s="50">
        <v>113.5</v>
      </c>
      <c r="E61" s="50">
        <v>86.9</v>
      </c>
      <c r="F61" s="50">
        <v>71</v>
      </c>
      <c r="G61" s="50">
        <v>60.4</v>
      </c>
      <c r="H61" s="50">
        <v>52.8</v>
      </c>
      <c r="I61" s="50">
        <v>47.2</v>
      </c>
      <c r="J61" s="50">
        <v>42.8</v>
      </c>
      <c r="K61" s="50">
        <v>39.4</v>
      </c>
      <c r="L61" s="50">
        <v>36.5</v>
      </c>
      <c r="M61" s="50">
        <v>34.200000000000003</v>
      </c>
      <c r="N61" s="50"/>
      <c r="O61" s="50"/>
      <c r="P61" s="50"/>
      <c r="Q61" s="50"/>
      <c r="R61" s="50"/>
      <c r="S61" s="50"/>
      <c r="T61" s="50"/>
      <c r="U61" s="50"/>
    </row>
    <row r="62" spans="1:21">
      <c r="A62" s="42">
        <v>55</v>
      </c>
      <c r="B62" s="50">
        <v>331.3</v>
      </c>
      <c r="C62" s="50">
        <v>169.1</v>
      </c>
      <c r="D62" s="50">
        <v>115.1</v>
      </c>
      <c r="E62" s="50">
        <v>88.2</v>
      </c>
      <c r="F62" s="50">
        <v>72</v>
      </c>
      <c r="G62" s="50">
        <v>61.3</v>
      </c>
      <c r="H62" s="50">
        <v>53.6</v>
      </c>
      <c r="I62" s="50">
        <v>47.9</v>
      </c>
      <c r="J62" s="50">
        <v>43.5</v>
      </c>
      <c r="K62" s="50">
        <v>40</v>
      </c>
      <c r="L62" s="50">
        <v>37.1</v>
      </c>
      <c r="M62" s="50"/>
      <c r="N62" s="50"/>
      <c r="O62" s="50"/>
      <c r="P62" s="50"/>
      <c r="Q62" s="50"/>
      <c r="R62" s="50"/>
      <c r="S62" s="50"/>
      <c r="T62" s="50"/>
      <c r="U62" s="50"/>
    </row>
    <row r="63" spans="1:21">
      <c r="A63" s="42">
        <v>56</v>
      </c>
      <c r="B63" s="50">
        <v>335.9</v>
      </c>
      <c r="C63" s="50">
        <v>171.5</v>
      </c>
      <c r="D63" s="50">
        <v>116.8</v>
      </c>
      <c r="E63" s="50">
        <v>89.5</v>
      </c>
      <c r="F63" s="50">
        <v>73.099999999999994</v>
      </c>
      <c r="G63" s="50">
        <v>62.2</v>
      </c>
      <c r="H63" s="50">
        <v>54.5</v>
      </c>
      <c r="I63" s="50">
        <v>48.7</v>
      </c>
      <c r="J63" s="50">
        <v>44.2</v>
      </c>
      <c r="K63" s="50">
        <v>40.700000000000003</v>
      </c>
      <c r="L63" s="50"/>
      <c r="M63" s="50"/>
      <c r="N63" s="50"/>
      <c r="O63" s="50"/>
      <c r="P63" s="50"/>
      <c r="Q63" s="50"/>
      <c r="R63" s="50"/>
      <c r="S63" s="50"/>
      <c r="T63" s="50"/>
      <c r="U63" s="50"/>
    </row>
    <row r="64" spans="1:21">
      <c r="A64" s="42">
        <v>57</v>
      </c>
      <c r="B64" s="50">
        <v>340.6</v>
      </c>
      <c r="C64" s="50">
        <v>174</v>
      </c>
      <c r="D64" s="50">
        <v>118.5</v>
      </c>
      <c r="E64" s="50">
        <v>90.8</v>
      </c>
      <c r="F64" s="50">
        <v>74.2</v>
      </c>
      <c r="G64" s="50">
        <v>63.2</v>
      </c>
      <c r="H64" s="50">
        <v>55.3</v>
      </c>
      <c r="I64" s="50">
        <v>49.5</v>
      </c>
      <c r="J64" s="50">
        <v>44.9</v>
      </c>
      <c r="K64" s="50"/>
      <c r="L64" s="50"/>
      <c r="M64" s="50"/>
      <c r="N64" s="50"/>
      <c r="O64" s="50"/>
      <c r="P64" s="50"/>
      <c r="Q64" s="50"/>
      <c r="R64" s="50"/>
      <c r="S64" s="50"/>
      <c r="T64" s="50"/>
      <c r="U64" s="50"/>
    </row>
    <row r="65" spans="1:21">
      <c r="A65" s="42">
        <v>58</v>
      </c>
      <c r="B65" s="50">
        <v>345.5</v>
      </c>
      <c r="C65" s="50">
        <v>176.6</v>
      </c>
      <c r="D65" s="50">
        <v>120.3</v>
      </c>
      <c r="E65" s="50">
        <v>92.2</v>
      </c>
      <c r="F65" s="50">
        <v>75.400000000000006</v>
      </c>
      <c r="G65" s="50">
        <v>64.2</v>
      </c>
      <c r="H65" s="50">
        <v>56.2</v>
      </c>
      <c r="I65" s="50">
        <v>50.3</v>
      </c>
      <c r="J65" s="50"/>
      <c r="K65" s="50"/>
      <c r="L65" s="50"/>
      <c r="M65" s="50"/>
      <c r="N65" s="50"/>
      <c r="O65" s="50"/>
      <c r="P65" s="50"/>
      <c r="Q65" s="50"/>
      <c r="R65" s="50"/>
      <c r="S65" s="50"/>
      <c r="T65" s="50"/>
      <c r="U65" s="50"/>
    </row>
    <row r="66" spans="1:21">
      <c r="A66" s="42">
        <v>59</v>
      </c>
      <c r="B66" s="50">
        <v>350.6</v>
      </c>
      <c r="C66" s="50">
        <v>179.2</v>
      </c>
      <c r="D66" s="50">
        <v>122.1</v>
      </c>
      <c r="E66" s="50">
        <v>93.6</v>
      </c>
      <c r="F66" s="50">
        <v>76.5</v>
      </c>
      <c r="G66" s="50">
        <v>65.2</v>
      </c>
      <c r="H66" s="50">
        <v>57.2</v>
      </c>
      <c r="I66" s="50"/>
      <c r="J66" s="50"/>
      <c r="K66" s="50"/>
      <c r="L66" s="50"/>
      <c r="M66" s="50"/>
      <c r="N66" s="50"/>
      <c r="O66" s="50"/>
      <c r="P66" s="50"/>
      <c r="Q66" s="50"/>
      <c r="R66" s="50"/>
      <c r="S66" s="50"/>
      <c r="T66" s="50"/>
      <c r="U66" s="50"/>
    </row>
    <row r="67" spans="1:21">
      <c r="A67" s="42">
        <v>60</v>
      </c>
      <c r="B67" s="50">
        <v>355.9</v>
      </c>
      <c r="C67" s="50">
        <v>181.9</v>
      </c>
      <c r="D67" s="50">
        <v>124</v>
      </c>
      <c r="E67" s="50">
        <v>95.1</v>
      </c>
      <c r="F67" s="50">
        <v>77.8</v>
      </c>
      <c r="G67" s="50">
        <v>66.3</v>
      </c>
      <c r="H67" s="50"/>
      <c r="I67" s="50"/>
      <c r="J67" s="50"/>
      <c r="K67" s="50"/>
      <c r="L67" s="50"/>
      <c r="M67" s="50"/>
      <c r="N67" s="50"/>
      <c r="O67" s="50"/>
      <c r="P67" s="50"/>
      <c r="Q67" s="50"/>
      <c r="R67" s="50"/>
      <c r="S67" s="50"/>
      <c r="T67" s="50"/>
      <c r="U67" s="50"/>
    </row>
    <row r="68" spans="1:21">
      <c r="A68" s="42">
        <v>61</v>
      </c>
      <c r="B68" s="50">
        <v>361.3</v>
      </c>
      <c r="C68" s="50">
        <v>184.8</v>
      </c>
      <c r="D68" s="50">
        <v>126</v>
      </c>
      <c r="E68" s="50">
        <v>96.6</v>
      </c>
      <c r="F68" s="50">
        <v>79.099999999999994</v>
      </c>
      <c r="G68" s="50"/>
      <c r="H68" s="50"/>
      <c r="I68" s="50"/>
      <c r="J68" s="50"/>
      <c r="K68" s="50"/>
      <c r="L68" s="50"/>
      <c r="M68" s="50"/>
      <c r="N68" s="50"/>
      <c r="O68" s="50"/>
      <c r="P68" s="50"/>
      <c r="Q68" s="50"/>
      <c r="R68" s="50"/>
      <c r="S68" s="50"/>
      <c r="T68" s="50"/>
      <c r="U68" s="50"/>
    </row>
    <row r="69" spans="1:21">
      <c r="A69" s="42">
        <v>62</v>
      </c>
      <c r="B69" s="50">
        <v>367</v>
      </c>
      <c r="C69" s="50">
        <v>187.7</v>
      </c>
      <c r="D69" s="50">
        <v>128</v>
      </c>
      <c r="E69" s="50">
        <v>98.2</v>
      </c>
      <c r="F69" s="50"/>
      <c r="G69" s="50"/>
      <c r="H69" s="50"/>
      <c r="I69" s="50"/>
      <c r="J69" s="50"/>
      <c r="K69" s="50"/>
      <c r="L69" s="50"/>
      <c r="M69" s="50"/>
      <c r="N69" s="50"/>
      <c r="O69" s="50"/>
      <c r="P69" s="50"/>
      <c r="Q69" s="50"/>
      <c r="R69" s="50"/>
      <c r="S69" s="50"/>
      <c r="T69" s="50"/>
      <c r="U69" s="50"/>
    </row>
    <row r="70" spans="1:21">
      <c r="A70" s="42">
        <v>63</v>
      </c>
      <c r="B70" s="50">
        <v>373</v>
      </c>
      <c r="C70" s="50">
        <v>190.8</v>
      </c>
      <c r="D70" s="50">
        <v>130.19999999999999</v>
      </c>
      <c r="E70" s="50"/>
      <c r="F70" s="50"/>
      <c r="G70" s="50"/>
      <c r="H70" s="50"/>
      <c r="I70" s="50"/>
      <c r="J70" s="50"/>
      <c r="K70" s="50"/>
      <c r="L70" s="50"/>
      <c r="M70" s="50"/>
      <c r="N70" s="50"/>
      <c r="O70" s="50"/>
      <c r="P70" s="50"/>
      <c r="Q70" s="50"/>
      <c r="R70" s="50"/>
      <c r="S70" s="50"/>
      <c r="T70" s="50"/>
      <c r="U70" s="50"/>
    </row>
    <row r="71" spans="1:21">
      <c r="A71" s="42">
        <v>64</v>
      </c>
      <c r="B71" s="50">
        <v>379.1</v>
      </c>
      <c r="C71" s="50">
        <v>194</v>
      </c>
      <c r="D71" s="50"/>
      <c r="E71" s="50"/>
      <c r="F71" s="50"/>
      <c r="G71" s="50"/>
      <c r="H71" s="50"/>
      <c r="I71" s="50"/>
      <c r="J71" s="50"/>
      <c r="K71" s="50"/>
      <c r="L71" s="50"/>
      <c r="M71" s="50"/>
      <c r="N71" s="50"/>
      <c r="O71" s="50"/>
      <c r="P71" s="50"/>
      <c r="Q71" s="50"/>
      <c r="R71" s="50"/>
      <c r="S71" s="50"/>
      <c r="T71" s="50"/>
      <c r="U71" s="50"/>
    </row>
    <row r="72" spans="1:21">
      <c r="A72" s="42">
        <v>65</v>
      </c>
      <c r="B72" s="50">
        <v>385.6</v>
      </c>
      <c r="C72" s="50"/>
      <c r="D72" s="50"/>
      <c r="E72" s="50"/>
      <c r="F72" s="50"/>
      <c r="G72" s="50"/>
      <c r="H72" s="50"/>
      <c r="I72" s="50"/>
      <c r="J72" s="50"/>
      <c r="K72" s="50"/>
      <c r="L72" s="50"/>
      <c r="M72" s="50"/>
      <c r="N72" s="50"/>
      <c r="O72" s="50"/>
      <c r="P72" s="50"/>
      <c r="Q72" s="50"/>
      <c r="R72" s="50"/>
      <c r="S72" s="50"/>
      <c r="T72" s="50"/>
      <c r="U72" s="50"/>
    </row>
  </sheetData>
  <sheetProtection algorithmName="SHA-512" hashValue="W0VcxT8MRRX3OrnSUhUP3EAucd1oWt91HAo+AkxWdeayKsb1QSE+560sADaBcjalZLNGIeMiMoYLmKCriuXnHw==" saltValue="pE4wmDLINc/zmO9V6UR/Dg==" spinCount="100000" sheet="1" objects="1" scenarios="1"/>
  <conditionalFormatting sqref="A6:A21">
    <cfRule type="expression" dxfId="319" priority="5" stopIfTrue="1">
      <formula>MOD(ROW(),2)=0</formula>
    </cfRule>
    <cfRule type="expression" dxfId="318" priority="6" stopIfTrue="1">
      <formula>MOD(ROW(),2)&lt;&gt;0</formula>
    </cfRule>
  </conditionalFormatting>
  <conditionalFormatting sqref="B6:M21">
    <cfRule type="expression" dxfId="317" priority="7" stopIfTrue="1">
      <formula>MOD(ROW(),2)=0</formula>
    </cfRule>
    <cfRule type="expression" dxfId="316" priority="8" stopIfTrue="1">
      <formula>MOD(ROW(),2)&lt;&gt;0</formula>
    </cfRule>
  </conditionalFormatting>
  <conditionalFormatting sqref="A26:A72">
    <cfRule type="expression" dxfId="315" priority="1" stopIfTrue="1">
      <formula>MOD(ROW(),2)=0</formula>
    </cfRule>
    <cfRule type="expression" dxfId="314" priority="2" stopIfTrue="1">
      <formula>MOD(ROW(),2)&lt;&gt;0</formula>
    </cfRule>
  </conditionalFormatting>
  <conditionalFormatting sqref="B26:U72">
    <cfRule type="expression" dxfId="313" priority="3" stopIfTrue="1">
      <formula>MOD(ROW(),2)=0</formula>
    </cfRule>
    <cfRule type="expression" dxfId="312" priority="4" stopIfTrue="1">
      <formula>MOD(ROW(),2)&lt;&gt;0</formula>
    </cfRule>
  </conditionalFormatting>
  <pageMargins left="0.7" right="0.7" top="0.75" bottom="0.75" header="0.3" footer="0.3"/>
  <tableParts count="1">
    <tablePart r:id="rId1"/>
  </tableParts>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9191E-30E9-474D-8A8C-A5048875A765}">
  <sheetPr codeName="Sheet98"/>
  <dimension ref="A1:U72"/>
  <sheetViews>
    <sheetView showGridLines="0" workbookViewId="0">
      <selection activeCell="A6" sqref="A6"/>
    </sheetView>
  </sheetViews>
  <sheetFormatPr defaultRowHeight="12.6"/>
  <cols>
    <col min="1" max="1" width="31.5703125" customWidth="1"/>
    <col min="2" max="21"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Added pension - x-711</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163</v>
      </c>
      <c r="C8" s="62"/>
      <c r="D8" s="62"/>
      <c r="E8" s="62"/>
      <c r="F8" s="62"/>
      <c r="G8" s="62"/>
      <c r="H8" s="62"/>
      <c r="I8" s="62"/>
      <c r="J8" s="62"/>
      <c r="K8" s="62"/>
      <c r="L8" s="62"/>
      <c r="M8" s="62"/>
    </row>
    <row r="9" spans="1:13">
      <c r="A9" s="61" t="s">
        <v>150</v>
      </c>
      <c r="B9" s="62" t="s">
        <v>427</v>
      </c>
      <c r="C9" s="62"/>
      <c r="D9" s="62"/>
      <c r="E9" s="62"/>
      <c r="F9" s="62"/>
      <c r="G9" s="62"/>
      <c r="H9" s="62"/>
      <c r="I9" s="62"/>
      <c r="J9" s="62"/>
      <c r="K9" s="62"/>
      <c r="L9" s="62"/>
      <c r="M9" s="62"/>
    </row>
    <row r="10" spans="1:13">
      <c r="A10" s="61" t="s">
        <v>6</v>
      </c>
      <c r="B10" s="62" t="s">
        <v>456</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429</v>
      </c>
      <c r="C12" s="62"/>
      <c r="D12" s="62"/>
      <c r="E12" s="62"/>
      <c r="F12" s="62"/>
      <c r="G12" s="62"/>
      <c r="H12" s="62"/>
      <c r="I12" s="62"/>
      <c r="J12" s="62"/>
      <c r="K12" s="62"/>
      <c r="L12" s="62"/>
      <c r="M12" s="62"/>
    </row>
    <row r="13" spans="1:13">
      <c r="A13" s="61" t="s">
        <v>555</v>
      </c>
      <c r="B13" s="62">
        <v>0</v>
      </c>
      <c r="C13" s="62"/>
      <c r="D13" s="62"/>
      <c r="E13" s="62"/>
      <c r="F13" s="62"/>
      <c r="G13" s="62"/>
      <c r="H13" s="62"/>
      <c r="I13" s="62"/>
      <c r="J13" s="62"/>
      <c r="K13" s="62"/>
      <c r="L13" s="62"/>
      <c r="M13" s="62"/>
    </row>
    <row r="14" spans="1:13">
      <c r="A14" s="61" t="s">
        <v>154</v>
      </c>
      <c r="B14" s="62">
        <v>711</v>
      </c>
      <c r="C14" s="62"/>
      <c r="D14" s="62"/>
      <c r="E14" s="62"/>
      <c r="F14" s="62"/>
      <c r="G14" s="62"/>
      <c r="H14" s="62"/>
      <c r="I14" s="62"/>
      <c r="J14" s="62"/>
      <c r="K14" s="62"/>
      <c r="L14" s="62"/>
      <c r="M14" s="62"/>
    </row>
    <row r="15" spans="1:13">
      <c r="A15" s="61" t="s">
        <v>556</v>
      </c>
      <c r="B15" s="62" t="s">
        <v>457</v>
      </c>
      <c r="C15" s="62"/>
      <c r="D15" s="62"/>
      <c r="E15" s="62"/>
      <c r="F15" s="62"/>
      <c r="G15" s="62"/>
      <c r="H15" s="62"/>
      <c r="I15" s="62"/>
      <c r="J15" s="62"/>
      <c r="K15" s="62"/>
      <c r="L15" s="62"/>
      <c r="M15" s="62"/>
    </row>
    <row r="16" spans="1:13">
      <c r="A16" s="61" t="s">
        <v>156</v>
      </c>
      <c r="B16" s="62" t="s">
        <v>458</v>
      </c>
      <c r="C16" s="62"/>
      <c r="D16" s="62"/>
      <c r="E16" s="62"/>
      <c r="F16" s="62"/>
      <c r="G16" s="62"/>
      <c r="H16" s="62"/>
      <c r="I16" s="62"/>
      <c r="J16" s="62"/>
      <c r="K16" s="62"/>
      <c r="L16" s="62"/>
      <c r="M16" s="62"/>
    </row>
    <row r="17" spans="1:21">
      <c r="A17" s="63" t="s">
        <v>557</v>
      </c>
      <c r="B17" s="62"/>
      <c r="C17" s="62"/>
      <c r="D17" s="62"/>
      <c r="E17" s="62"/>
      <c r="F17" s="62"/>
      <c r="G17" s="62"/>
      <c r="H17" s="62"/>
      <c r="I17" s="62"/>
      <c r="J17" s="62"/>
      <c r="K17" s="62"/>
      <c r="L17" s="62"/>
      <c r="M17" s="62"/>
    </row>
    <row r="18" spans="1:21">
      <c r="A18" s="61" t="s">
        <v>158</v>
      </c>
      <c r="B18" s="64">
        <v>45216</v>
      </c>
      <c r="C18" s="64"/>
      <c r="D18" s="64"/>
      <c r="E18" s="64"/>
      <c r="F18" s="64"/>
      <c r="G18" s="64"/>
      <c r="H18" s="64"/>
      <c r="I18" s="64"/>
      <c r="J18" s="64"/>
      <c r="K18" s="64"/>
      <c r="L18" s="64"/>
      <c r="M18" s="64"/>
    </row>
    <row r="19" spans="1:21">
      <c r="A19" s="61" t="s">
        <v>159</v>
      </c>
      <c r="B19" s="64">
        <v>45383</v>
      </c>
      <c r="C19" s="64"/>
      <c r="D19" s="64"/>
      <c r="E19" s="64"/>
      <c r="F19" s="64"/>
      <c r="G19" s="64"/>
      <c r="H19" s="64"/>
      <c r="I19" s="64"/>
      <c r="J19" s="64"/>
      <c r="K19" s="64"/>
      <c r="L19" s="64"/>
      <c r="M19" s="64"/>
    </row>
    <row r="20" spans="1:21">
      <c r="A20" s="61" t="s">
        <v>160</v>
      </c>
      <c r="B20" s="62" t="s">
        <v>170</v>
      </c>
      <c r="C20" s="62"/>
      <c r="D20" s="62"/>
      <c r="E20" s="62"/>
      <c r="F20" s="62"/>
      <c r="G20" s="62"/>
      <c r="H20" s="62"/>
      <c r="I20" s="62"/>
      <c r="J20" s="62"/>
      <c r="K20" s="62"/>
      <c r="L20" s="62"/>
      <c r="M20" s="62"/>
    </row>
    <row r="21" spans="1:21">
      <c r="A21" s="61" t="s">
        <v>558</v>
      </c>
      <c r="B21" s="62" t="s">
        <v>83</v>
      </c>
      <c r="C21" s="62"/>
      <c r="D21" s="62"/>
      <c r="E21" s="62"/>
      <c r="F21" s="62"/>
      <c r="G21" s="62"/>
      <c r="H21" s="62"/>
      <c r="I21" s="62"/>
      <c r="J21" s="62"/>
      <c r="K21" s="62"/>
      <c r="L21" s="62"/>
      <c r="M21" s="62"/>
    </row>
    <row r="23" spans="1:21">
      <c r="A23" s="23" t="str">
        <f>HYPERLINK("#'Factor List'!A1", "Back to Factor List")</f>
        <v>Back to Factor List</v>
      </c>
      <c r="B23" s="23" t="str">
        <f>HYPERLINK("#'Assumptions'!A1", "Assumptions")</f>
        <v>Assumptions</v>
      </c>
    </row>
    <row r="26" spans="1:21" ht="12.95">
      <c r="A26" s="46" t="s">
        <v>559</v>
      </c>
      <c r="B26" s="46">
        <v>1</v>
      </c>
      <c r="C26" s="46">
        <v>2</v>
      </c>
      <c r="D26" s="46">
        <v>3</v>
      </c>
      <c r="E26" s="46">
        <v>4</v>
      </c>
      <c r="F26" s="46">
        <v>5</v>
      </c>
      <c r="G26" s="46">
        <v>6</v>
      </c>
      <c r="H26" s="46">
        <v>7</v>
      </c>
      <c r="I26" s="46">
        <v>8</v>
      </c>
      <c r="J26" s="46">
        <v>9</v>
      </c>
      <c r="K26" s="46">
        <v>10</v>
      </c>
      <c r="L26" s="46">
        <v>11</v>
      </c>
      <c r="M26" s="46">
        <v>12</v>
      </c>
      <c r="N26" s="46">
        <v>13</v>
      </c>
      <c r="O26" s="46">
        <v>14</v>
      </c>
      <c r="P26" s="46">
        <v>15</v>
      </c>
      <c r="Q26" s="46">
        <v>16</v>
      </c>
      <c r="R26" s="46">
        <v>17</v>
      </c>
      <c r="S26" s="46">
        <v>18</v>
      </c>
      <c r="T26" s="46">
        <v>19</v>
      </c>
      <c r="U26" s="46">
        <v>20</v>
      </c>
    </row>
    <row r="27" spans="1:21">
      <c r="A27" s="42">
        <v>20</v>
      </c>
      <c r="B27" s="50">
        <v>219.8</v>
      </c>
      <c r="C27" s="50">
        <v>111.9</v>
      </c>
      <c r="D27" s="50">
        <v>76</v>
      </c>
      <c r="E27" s="50">
        <v>58</v>
      </c>
      <c r="F27" s="50">
        <v>47.2</v>
      </c>
      <c r="G27" s="50">
        <v>40.1</v>
      </c>
      <c r="H27" s="50">
        <v>35</v>
      </c>
      <c r="I27" s="50">
        <v>31.1</v>
      </c>
      <c r="J27" s="50">
        <v>28.2</v>
      </c>
      <c r="K27" s="50">
        <v>25.8</v>
      </c>
      <c r="L27" s="50">
        <v>23.8</v>
      </c>
      <c r="M27" s="50">
        <v>22.2</v>
      </c>
      <c r="N27" s="50">
        <v>20.9</v>
      </c>
      <c r="O27" s="50">
        <v>19.7</v>
      </c>
      <c r="P27" s="50">
        <v>18.7</v>
      </c>
      <c r="Q27" s="50">
        <v>17.8</v>
      </c>
      <c r="R27" s="50">
        <v>17.100000000000001</v>
      </c>
      <c r="S27" s="50">
        <v>16.399999999999999</v>
      </c>
      <c r="T27" s="50">
        <v>15.8</v>
      </c>
      <c r="U27" s="50">
        <v>15.2</v>
      </c>
    </row>
    <row r="28" spans="1:21">
      <c r="A28" s="42">
        <v>21</v>
      </c>
      <c r="B28" s="50">
        <v>223</v>
      </c>
      <c r="C28" s="50">
        <v>113.5</v>
      </c>
      <c r="D28" s="50">
        <v>77.099999999999994</v>
      </c>
      <c r="E28" s="50">
        <v>58.9</v>
      </c>
      <c r="F28" s="50">
        <v>47.9</v>
      </c>
      <c r="G28" s="50">
        <v>40.700000000000003</v>
      </c>
      <c r="H28" s="50">
        <v>35.5</v>
      </c>
      <c r="I28" s="50">
        <v>31.6</v>
      </c>
      <c r="J28" s="50">
        <v>28.6</v>
      </c>
      <c r="K28" s="50">
        <v>26.2</v>
      </c>
      <c r="L28" s="50">
        <v>24.2</v>
      </c>
      <c r="M28" s="50">
        <v>22.6</v>
      </c>
      <c r="N28" s="50">
        <v>21.2</v>
      </c>
      <c r="O28" s="50">
        <v>20</v>
      </c>
      <c r="P28" s="50">
        <v>19</v>
      </c>
      <c r="Q28" s="50">
        <v>18.100000000000001</v>
      </c>
      <c r="R28" s="50">
        <v>17.3</v>
      </c>
      <c r="S28" s="50">
        <v>16.600000000000001</v>
      </c>
      <c r="T28" s="50">
        <v>16</v>
      </c>
      <c r="U28" s="50">
        <v>15.5</v>
      </c>
    </row>
    <row r="29" spans="1:21">
      <c r="A29" s="42">
        <v>22</v>
      </c>
      <c r="B29" s="50">
        <v>226.3</v>
      </c>
      <c r="C29" s="50">
        <v>115.2</v>
      </c>
      <c r="D29" s="50">
        <v>78.2</v>
      </c>
      <c r="E29" s="50">
        <v>59.7</v>
      </c>
      <c r="F29" s="50">
        <v>48.6</v>
      </c>
      <c r="G29" s="50">
        <v>41.3</v>
      </c>
      <c r="H29" s="50">
        <v>36</v>
      </c>
      <c r="I29" s="50">
        <v>32.1</v>
      </c>
      <c r="J29" s="50">
        <v>29</v>
      </c>
      <c r="K29" s="50">
        <v>26.6</v>
      </c>
      <c r="L29" s="50">
        <v>24.6</v>
      </c>
      <c r="M29" s="50">
        <v>22.9</v>
      </c>
      <c r="N29" s="50">
        <v>21.5</v>
      </c>
      <c r="O29" s="50">
        <v>20.3</v>
      </c>
      <c r="P29" s="50">
        <v>19.3</v>
      </c>
      <c r="Q29" s="50">
        <v>18.399999999999999</v>
      </c>
      <c r="R29" s="50">
        <v>17.600000000000001</v>
      </c>
      <c r="S29" s="50">
        <v>16.899999999999999</v>
      </c>
      <c r="T29" s="50">
        <v>16.3</v>
      </c>
      <c r="U29" s="50">
        <v>15.7</v>
      </c>
    </row>
    <row r="30" spans="1:21">
      <c r="A30" s="42">
        <v>23</v>
      </c>
      <c r="B30" s="50">
        <v>229.6</v>
      </c>
      <c r="C30" s="50">
        <v>116.9</v>
      </c>
      <c r="D30" s="50">
        <v>79.400000000000006</v>
      </c>
      <c r="E30" s="50">
        <v>60.6</v>
      </c>
      <c r="F30" s="50">
        <v>49.4</v>
      </c>
      <c r="G30" s="50">
        <v>41.9</v>
      </c>
      <c r="H30" s="50">
        <v>36.5</v>
      </c>
      <c r="I30" s="50">
        <v>32.5</v>
      </c>
      <c r="J30" s="50">
        <v>29.4</v>
      </c>
      <c r="K30" s="50">
        <v>26.9</v>
      </c>
      <c r="L30" s="50">
        <v>24.9</v>
      </c>
      <c r="M30" s="50">
        <v>23.2</v>
      </c>
      <c r="N30" s="50">
        <v>21.8</v>
      </c>
      <c r="O30" s="50">
        <v>20.6</v>
      </c>
      <c r="P30" s="50">
        <v>19.600000000000001</v>
      </c>
      <c r="Q30" s="50">
        <v>18.600000000000001</v>
      </c>
      <c r="R30" s="50">
        <v>17.8</v>
      </c>
      <c r="S30" s="50">
        <v>17.100000000000001</v>
      </c>
      <c r="T30" s="50">
        <v>16.5</v>
      </c>
      <c r="U30" s="50">
        <v>15.9</v>
      </c>
    </row>
    <row r="31" spans="1:21">
      <c r="A31" s="42">
        <v>24</v>
      </c>
      <c r="B31" s="50">
        <v>232.9</v>
      </c>
      <c r="C31" s="50">
        <v>118.6</v>
      </c>
      <c r="D31" s="50">
        <v>80.5</v>
      </c>
      <c r="E31" s="50">
        <v>61.5</v>
      </c>
      <c r="F31" s="50">
        <v>50.1</v>
      </c>
      <c r="G31" s="50">
        <v>42.5</v>
      </c>
      <c r="H31" s="50">
        <v>37.1</v>
      </c>
      <c r="I31" s="50">
        <v>33</v>
      </c>
      <c r="J31" s="50">
        <v>29.9</v>
      </c>
      <c r="K31" s="50">
        <v>27.3</v>
      </c>
      <c r="L31" s="50">
        <v>25.3</v>
      </c>
      <c r="M31" s="50">
        <v>23.6</v>
      </c>
      <c r="N31" s="50">
        <v>22.1</v>
      </c>
      <c r="O31" s="50">
        <v>20.9</v>
      </c>
      <c r="P31" s="50">
        <v>19.899999999999999</v>
      </c>
      <c r="Q31" s="50">
        <v>18.899999999999999</v>
      </c>
      <c r="R31" s="50">
        <v>18.100000000000001</v>
      </c>
      <c r="S31" s="50">
        <v>17.399999999999999</v>
      </c>
      <c r="T31" s="50">
        <v>16.7</v>
      </c>
      <c r="U31" s="50">
        <v>16.2</v>
      </c>
    </row>
    <row r="32" spans="1:21">
      <c r="A32" s="42">
        <v>25</v>
      </c>
      <c r="B32" s="50">
        <v>236.3</v>
      </c>
      <c r="C32" s="50">
        <v>120.3</v>
      </c>
      <c r="D32" s="50">
        <v>81.7</v>
      </c>
      <c r="E32" s="50">
        <v>62.4</v>
      </c>
      <c r="F32" s="50">
        <v>50.8</v>
      </c>
      <c r="G32" s="50">
        <v>43.1</v>
      </c>
      <c r="H32" s="50">
        <v>37.6</v>
      </c>
      <c r="I32" s="50">
        <v>33.5</v>
      </c>
      <c r="J32" s="50">
        <v>30.3</v>
      </c>
      <c r="K32" s="50">
        <v>27.7</v>
      </c>
      <c r="L32" s="50">
        <v>25.7</v>
      </c>
      <c r="M32" s="50">
        <v>23.9</v>
      </c>
      <c r="N32" s="50">
        <v>22.5</v>
      </c>
      <c r="O32" s="50">
        <v>21.2</v>
      </c>
      <c r="P32" s="50">
        <v>20.100000000000001</v>
      </c>
      <c r="Q32" s="50">
        <v>19.2</v>
      </c>
      <c r="R32" s="50">
        <v>18.399999999999999</v>
      </c>
      <c r="S32" s="50">
        <v>17.600000000000001</v>
      </c>
      <c r="T32" s="50">
        <v>17</v>
      </c>
      <c r="U32" s="50">
        <v>16.399999999999999</v>
      </c>
    </row>
    <row r="33" spans="1:21">
      <c r="A33" s="42">
        <v>26</v>
      </c>
      <c r="B33" s="50">
        <v>239.8</v>
      </c>
      <c r="C33" s="50">
        <v>122.1</v>
      </c>
      <c r="D33" s="50">
        <v>82.9</v>
      </c>
      <c r="E33" s="50">
        <v>63.3</v>
      </c>
      <c r="F33" s="50">
        <v>51.6</v>
      </c>
      <c r="G33" s="50">
        <v>43.7</v>
      </c>
      <c r="H33" s="50">
        <v>38.200000000000003</v>
      </c>
      <c r="I33" s="50">
        <v>34</v>
      </c>
      <c r="J33" s="50">
        <v>30.7</v>
      </c>
      <c r="K33" s="50">
        <v>28.2</v>
      </c>
      <c r="L33" s="50">
        <v>26</v>
      </c>
      <c r="M33" s="50">
        <v>24.3</v>
      </c>
      <c r="N33" s="50">
        <v>22.8</v>
      </c>
      <c r="O33" s="50">
        <v>21.5</v>
      </c>
      <c r="P33" s="50">
        <v>20.399999999999999</v>
      </c>
      <c r="Q33" s="50">
        <v>19.5</v>
      </c>
      <c r="R33" s="50">
        <v>18.7</v>
      </c>
      <c r="S33" s="50">
        <v>17.899999999999999</v>
      </c>
      <c r="T33" s="50">
        <v>17.3</v>
      </c>
      <c r="U33" s="50">
        <v>16.7</v>
      </c>
    </row>
    <row r="34" spans="1:21">
      <c r="A34" s="42">
        <v>27</v>
      </c>
      <c r="B34" s="50">
        <v>243.3</v>
      </c>
      <c r="C34" s="50">
        <v>123.9</v>
      </c>
      <c r="D34" s="50">
        <v>84.1</v>
      </c>
      <c r="E34" s="50">
        <v>64.2</v>
      </c>
      <c r="F34" s="50">
        <v>52.3</v>
      </c>
      <c r="G34" s="50">
        <v>44.4</v>
      </c>
      <c r="H34" s="50">
        <v>38.700000000000003</v>
      </c>
      <c r="I34" s="50">
        <v>34.5</v>
      </c>
      <c r="J34" s="50">
        <v>31.2</v>
      </c>
      <c r="K34" s="50">
        <v>28.6</v>
      </c>
      <c r="L34" s="50">
        <v>26.4</v>
      </c>
      <c r="M34" s="50">
        <v>24.6</v>
      </c>
      <c r="N34" s="50">
        <v>23.1</v>
      </c>
      <c r="O34" s="50">
        <v>21.9</v>
      </c>
      <c r="P34" s="50">
        <v>20.7</v>
      </c>
      <c r="Q34" s="50">
        <v>19.8</v>
      </c>
      <c r="R34" s="50">
        <v>18.899999999999999</v>
      </c>
      <c r="S34" s="50">
        <v>18.2</v>
      </c>
      <c r="T34" s="50">
        <v>17.5</v>
      </c>
      <c r="U34" s="50">
        <v>16.899999999999999</v>
      </c>
    </row>
    <row r="35" spans="1:21">
      <c r="A35" s="42">
        <v>28</v>
      </c>
      <c r="B35" s="50">
        <v>246.8</v>
      </c>
      <c r="C35" s="50">
        <v>125.7</v>
      </c>
      <c r="D35" s="50">
        <v>85.3</v>
      </c>
      <c r="E35" s="50">
        <v>65.2</v>
      </c>
      <c r="F35" s="50">
        <v>53.1</v>
      </c>
      <c r="G35" s="50">
        <v>45</v>
      </c>
      <c r="H35" s="50">
        <v>39.299999999999997</v>
      </c>
      <c r="I35" s="50">
        <v>35</v>
      </c>
      <c r="J35" s="50">
        <v>31.6</v>
      </c>
      <c r="K35" s="50">
        <v>29</v>
      </c>
      <c r="L35" s="50">
        <v>26.8</v>
      </c>
      <c r="M35" s="50">
        <v>25</v>
      </c>
      <c r="N35" s="50">
        <v>23.5</v>
      </c>
      <c r="O35" s="50">
        <v>22.2</v>
      </c>
      <c r="P35" s="50">
        <v>21.1</v>
      </c>
      <c r="Q35" s="50">
        <v>20.100000000000001</v>
      </c>
      <c r="R35" s="50">
        <v>19.2</v>
      </c>
      <c r="S35" s="50">
        <v>18.399999999999999</v>
      </c>
      <c r="T35" s="50">
        <v>17.8</v>
      </c>
      <c r="U35" s="50">
        <v>17.2</v>
      </c>
    </row>
    <row r="36" spans="1:21">
      <c r="A36" s="42">
        <v>29</v>
      </c>
      <c r="B36" s="50">
        <v>250.4</v>
      </c>
      <c r="C36" s="50">
        <v>127.5</v>
      </c>
      <c r="D36" s="50">
        <v>86.6</v>
      </c>
      <c r="E36" s="50">
        <v>66.099999999999994</v>
      </c>
      <c r="F36" s="50">
        <v>53.8</v>
      </c>
      <c r="G36" s="50">
        <v>45.7</v>
      </c>
      <c r="H36" s="50">
        <v>39.9</v>
      </c>
      <c r="I36" s="50">
        <v>35.5</v>
      </c>
      <c r="J36" s="50">
        <v>32.1</v>
      </c>
      <c r="K36" s="50">
        <v>29.4</v>
      </c>
      <c r="L36" s="50">
        <v>27.2</v>
      </c>
      <c r="M36" s="50">
        <v>25.4</v>
      </c>
      <c r="N36" s="50">
        <v>23.8</v>
      </c>
      <c r="O36" s="50">
        <v>22.5</v>
      </c>
      <c r="P36" s="50">
        <v>21.4</v>
      </c>
      <c r="Q36" s="50">
        <v>20.399999999999999</v>
      </c>
      <c r="R36" s="50">
        <v>19.5</v>
      </c>
      <c r="S36" s="50">
        <v>18.7</v>
      </c>
      <c r="T36" s="50">
        <v>18</v>
      </c>
      <c r="U36" s="50">
        <v>17.399999999999999</v>
      </c>
    </row>
    <row r="37" spans="1:21">
      <c r="A37" s="42">
        <v>30</v>
      </c>
      <c r="B37" s="50">
        <v>254</v>
      </c>
      <c r="C37" s="50">
        <v>129.4</v>
      </c>
      <c r="D37" s="50">
        <v>87.8</v>
      </c>
      <c r="E37" s="50">
        <v>67.099999999999994</v>
      </c>
      <c r="F37" s="50">
        <v>54.6</v>
      </c>
      <c r="G37" s="50">
        <v>46.3</v>
      </c>
      <c r="H37" s="50">
        <v>40.4</v>
      </c>
      <c r="I37" s="50">
        <v>36</v>
      </c>
      <c r="J37" s="50">
        <v>32.6</v>
      </c>
      <c r="K37" s="50">
        <v>29.8</v>
      </c>
      <c r="L37" s="50">
        <v>27.6</v>
      </c>
      <c r="M37" s="50">
        <v>25.7</v>
      </c>
      <c r="N37" s="50">
        <v>24.2</v>
      </c>
      <c r="O37" s="50">
        <v>22.8</v>
      </c>
      <c r="P37" s="50">
        <v>21.7</v>
      </c>
      <c r="Q37" s="50">
        <v>20.7</v>
      </c>
      <c r="R37" s="50">
        <v>19.8</v>
      </c>
      <c r="S37" s="50">
        <v>19</v>
      </c>
      <c r="T37" s="50">
        <v>18.3</v>
      </c>
      <c r="U37" s="50">
        <v>17.7</v>
      </c>
    </row>
    <row r="38" spans="1:21">
      <c r="A38" s="42">
        <v>31</v>
      </c>
      <c r="B38" s="50">
        <v>257.7</v>
      </c>
      <c r="C38" s="50">
        <v>131.19999999999999</v>
      </c>
      <c r="D38" s="50">
        <v>89.1</v>
      </c>
      <c r="E38" s="50">
        <v>68</v>
      </c>
      <c r="F38" s="50">
        <v>55.4</v>
      </c>
      <c r="G38" s="50">
        <v>47</v>
      </c>
      <c r="H38" s="50">
        <v>41</v>
      </c>
      <c r="I38" s="50">
        <v>36.5</v>
      </c>
      <c r="J38" s="50">
        <v>33.1</v>
      </c>
      <c r="K38" s="50">
        <v>30.3</v>
      </c>
      <c r="L38" s="50">
        <v>28</v>
      </c>
      <c r="M38" s="50">
        <v>26.1</v>
      </c>
      <c r="N38" s="50">
        <v>24.5</v>
      </c>
      <c r="O38" s="50">
        <v>23.2</v>
      </c>
      <c r="P38" s="50">
        <v>22</v>
      </c>
      <c r="Q38" s="50">
        <v>21</v>
      </c>
      <c r="R38" s="50">
        <v>20.100000000000001</v>
      </c>
      <c r="S38" s="50">
        <v>19.3</v>
      </c>
      <c r="T38" s="50">
        <v>18.600000000000001</v>
      </c>
      <c r="U38" s="50">
        <v>17.899999999999999</v>
      </c>
    </row>
    <row r="39" spans="1:21">
      <c r="A39" s="42">
        <v>32</v>
      </c>
      <c r="B39" s="50">
        <v>261.39999999999998</v>
      </c>
      <c r="C39" s="50">
        <v>133.1</v>
      </c>
      <c r="D39" s="50">
        <v>90.4</v>
      </c>
      <c r="E39" s="50">
        <v>69</v>
      </c>
      <c r="F39" s="50">
        <v>56.2</v>
      </c>
      <c r="G39" s="50">
        <v>47.7</v>
      </c>
      <c r="H39" s="50">
        <v>41.6</v>
      </c>
      <c r="I39" s="50">
        <v>37.1</v>
      </c>
      <c r="J39" s="50">
        <v>33.5</v>
      </c>
      <c r="K39" s="50">
        <v>30.7</v>
      </c>
      <c r="L39" s="50">
        <v>28.4</v>
      </c>
      <c r="M39" s="50">
        <v>26.5</v>
      </c>
      <c r="N39" s="50">
        <v>24.9</v>
      </c>
      <c r="O39" s="50">
        <v>23.5</v>
      </c>
      <c r="P39" s="50">
        <v>22.3</v>
      </c>
      <c r="Q39" s="50">
        <v>21.3</v>
      </c>
      <c r="R39" s="50">
        <v>20.399999999999999</v>
      </c>
      <c r="S39" s="50">
        <v>19.600000000000001</v>
      </c>
      <c r="T39" s="50">
        <v>18.899999999999999</v>
      </c>
      <c r="U39" s="50">
        <v>18.2</v>
      </c>
    </row>
    <row r="40" spans="1:21">
      <c r="A40" s="42">
        <v>33</v>
      </c>
      <c r="B40" s="50">
        <v>265.10000000000002</v>
      </c>
      <c r="C40" s="50">
        <v>135</v>
      </c>
      <c r="D40" s="50">
        <v>91.7</v>
      </c>
      <c r="E40" s="50">
        <v>70</v>
      </c>
      <c r="F40" s="50">
        <v>57</v>
      </c>
      <c r="G40" s="50">
        <v>48.4</v>
      </c>
      <c r="H40" s="50">
        <v>42.2</v>
      </c>
      <c r="I40" s="50">
        <v>37.6</v>
      </c>
      <c r="J40" s="50">
        <v>34</v>
      </c>
      <c r="K40" s="50">
        <v>31.2</v>
      </c>
      <c r="L40" s="50">
        <v>28.8</v>
      </c>
      <c r="M40" s="50">
        <v>26.9</v>
      </c>
      <c r="N40" s="50">
        <v>25.3</v>
      </c>
      <c r="O40" s="50">
        <v>23.9</v>
      </c>
      <c r="P40" s="50">
        <v>22.7</v>
      </c>
      <c r="Q40" s="50">
        <v>21.6</v>
      </c>
      <c r="R40" s="50">
        <v>20.7</v>
      </c>
      <c r="S40" s="50">
        <v>19.899999999999999</v>
      </c>
      <c r="T40" s="50">
        <v>19.100000000000001</v>
      </c>
      <c r="U40" s="50">
        <v>18.5</v>
      </c>
    </row>
    <row r="41" spans="1:21">
      <c r="A41" s="42">
        <v>34</v>
      </c>
      <c r="B41" s="50">
        <v>268.89999999999998</v>
      </c>
      <c r="C41" s="50">
        <v>137</v>
      </c>
      <c r="D41" s="50">
        <v>93</v>
      </c>
      <c r="E41" s="50">
        <v>71</v>
      </c>
      <c r="F41" s="50">
        <v>57.9</v>
      </c>
      <c r="G41" s="50">
        <v>49.1</v>
      </c>
      <c r="H41" s="50">
        <v>42.8</v>
      </c>
      <c r="I41" s="50">
        <v>38.200000000000003</v>
      </c>
      <c r="J41" s="50">
        <v>34.5</v>
      </c>
      <c r="K41" s="50">
        <v>31.6</v>
      </c>
      <c r="L41" s="50">
        <v>29.3</v>
      </c>
      <c r="M41" s="50">
        <v>27.3</v>
      </c>
      <c r="N41" s="50">
        <v>25.6</v>
      </c>
      <c r="O41" s="50">
        <v>24.2</v>
      </c>
      <c r="P41" s="50">
        <v>23</v>
      </c>
      <c r="Q41" s="50">
        <v>21.9</v>
      </c>
      <c r="R41" s="50">
        <v>21</v>
      </c>
      <c r="S41" s="50">
        <v>20.2</v>
      </c>
      <c r="T41" s="50">
        <v>19.399999999999999</v>
      </c>
      <c r="U41" s="50">
        <v>18.8</v>
      </c>
    </row>
    <row r="42" spans="1:21">
      <c r="A42" s="42">
        <v>35</v>
      </c>
      <c r="B42" s="50">
        <v>272.8</v>
      </c>
      <c r="C42" s="50">
        <v>138.9</v>
      </c>
      <c r="D42" s="50">
        <v>94.3</v>
      </c>
      <c r="E42" s="50">
        <v>72</v>
      </c>
      <c r="F42" s="50">
        <v>58.7</v>
      </c>
      <c r="G42" s="50">
        <v>49.8</v>
      </c>
      <c r="H42" s="50">
        <v>43.5</v>
      </c>
      <c r="I42" s="50">
        <v>38.700000000000003</v>
      </c>
      <c r="J42" s="50">
        <v>35</v>
      </c>
      <c r="K42" s="50">
        <v>32.1</v>
      </c>
      <c r="L42" s="50">
        <v>29.7</v>
      </c>
      <c r="M42" s="50">
        <v>27.7</v>
      </c>
      <c r="N42" s="50">
        <v>26</v>
      </c>
      <c r="O42" s="50">
        <v>24.6</v>
      </c>
      <c r="P42" s="50">
        <v>23.3</v>
      </c>
      <c r="Q42" s="50">
        <v>22.3</v>
      </c>
      <c r="R42" s="50">
        <v>21.3</v>
      </c>
      <c r="S42" s="50">
        <v>20.5</v>
      </c>
      <c r="T42" s="50">
        <v>19.7</v>
      </c>
      <c r="U42" s="50">
        <v>19.100000000000001</v>
      </c>
    </row>
    <row r="43" spans="1:21">
      <c r="A43" s="42">
        <v>36</v>
      </c>
      <c r="B43" s="50">
        <v>276.7</v>
      </c>
      <c r="C43" s="50">
        <v>140.9</v>
      </c>
      <c r="D43" s="50">
        <v>95.7</v>
      </c>
      <c r="E43" s="50">
        <v>73.099999999999994</v>
      </c>
      <c r="F43" s="50">
        <v>59.5</v>
      </c>
      <c r="G43" s="50">
        <v>50.5</v>
      </c>
      <c r="H43" s="50">
        <v>44.1</v>
      </c>
      <c r="I43" s="50">
        <v>39.299999999999997</v>
      </c>
      <c r="J43" s="50">
        <v>35.5</v>
      </c>
      <c r="K43" s="50">
        <v>32.5</v>
      </c>
      <c r="L43" s="50">
        <v>30.1</v>
      </c>
      <c r="M43" s="50">
        <v>28.1</v>
      </c>
      <c r="N43" s="50">
        <v>26.4</v>
      </c>
      <c r="O43" s="50">
        <v>24.9</v>
      </c>
      <c r="P43" s="50">
        <v>23.7</v>
      </c>
      <c r="Q43" s="50">
        <v>22.6</v>
      </c>
      <c r="R43" s="50">
        <v>21.6</v>
      </c>
      <c r="S43" s="50">
        <v>20.8</v>
      </c>
      <c r="T43" s="50">
        <v>20</v>
      </c>
      <c r="U43" s="50">
        <v>19.399999999999999</v>
      </c>
    </row>
    <row r="44" spans="1:21">
      <c r="A44" s="42">
        <v>37</v>
      </c>
      <c r="B44" s="50">
        <v>280.60000000000002</v>
      </c>
      <c r="C44" s="50">
        <v>142.9</v>
      </c>
      <c r="D44" s="50">
        <v>97</v>
      </c>
      <c r="E44" s="50">
        <v>74.099999999999994</v>
      </c>
      <c r="F44" s="50">
        <v>60.4</v>
      </c>
      <c r="G44" s="50">
        <v>51.2</v>
      </c>
      <c r="H44" s="50">
        <v>44.7</v>
      </c>
      <c r="I44" s="50">
        <v>39.799999999999997</v>
      </c>
      <c r="J44" s="50">
        <v>36</v>
      </c>
      <c r="K44" s="50">
        <v>33</v>
      </c>
      <c r="L44" s="50">
        <v>30.6</v>
      </c>
      <c r="M44" s="50">
        <v>28.5</v>
      </c>
      <c r="N44" s="50">
        <v>26.8</v>
      </c>
      <c r="O44" s="50">
        <v>25.3</v>
      </c>
      <c r="P44" s="50">
        <v>24</v>
      </c>
      <c r="Q44" s="50">
        <v>22.9</v>
      </c>
      <c r="R44" s="50">
        <v>22</v>
      </c>
      <c r="S44" s="50">
        <v>21.1</v>
      </c>
      <c r="T44" s="50">
        <v>20.3</v>
      </c>
      <c r="U44" s="50">
        <v>19.7</v>
      </c>
    </row>
    <row r="45" spans="1:21">
      <c r="A45" s="42">
        <v>38</v>
      </c>
      <c r="B45" s="50">
        <v>284.60000000000002</v>
      </c>
      <c r="C45" s="50">
        <v>145</v>
      </c>
      <c r="D45" s="50">
        <v>98.4</v>
      </c>
      <c r="E45" s="50">
        <v>75.2</v>
      </c>
      <c r="F45" s="50">
        <v>61.3</v>
      </c>
      <c r="G45" s="50">
        <v>52</v>
      </c>
      <c r="H45" s="50">
        <v>45.4</v>
      </c>
      <c r="I45" s="50">
        <v>40.4</v>
      </c>
      <c r="J45" s="50">
        <v>36.6</v>
      </c>
      <c r="K45" s="50">
        <v>33.5</v>
      </c>
      <c r="L45" s="50">
        <v>31</v>
      </c>
      <c r="M45" s="50">
        <v>28.9</v>
      </c>
      <c r="N45" s="50">
        <v>27.2</v>
      </c>
      <c r="O45" s="50">
        <v>25.7</v>
      </c>
      <c r="P45" s="50">
        <v>24.4</v>
      </c>
      <c r="Q45" s="50">
        <v>23.3</v>
      </c>
      <c r="R45" s="50">
        <v>22.3</v>
      </c>
      <c r="S45" s="50">
        <v>21.4</v>
      </c>
      <c r="T45" s="50">
        <v>20.7</v>
      </c>
      <c r="U45" s="50">
        <v>20</v>
      </c>
    </row>
    <row r="46" spans="1:21">
      <c r="A46" s="42">
        <v>39</v>
      </c>
      <c r="B46" s="50">
        <v>288.60000000000002</v>
      </c>
      <c r="C46" s="50">
        <v>147</v>
      </c>
      <c r="D46" s="50">
        <v>99.8</v>
      </c>
      <c r="E46" s="50">
        <v>76.3</v>
      </c>
      <c r="F46" s="50">
        <v>62.1</v>
      </c>
      <c r="G46" s="50">
        <v>52.7</v>
      </c>
      <c r="H46" s="50">
        <v>46</v>
      </c>
      <c r="I46" s="50">
        <v>41</v>
      </c>
      <c r="J46" s="50">
        <v>37.1</v>
      </c>
      <c r="K46" s="50">
        <v>34</v>
      </c>
      <c r="L46" s="50">
        <v>31.5</v>
      </c>
      <c r="M46" s="50">
        <v>29.4</v>
      </c>
      <c r="N46" s="50">
        <v>27.6</v>
      </c>
      <c r="O46" s="50">
        <v>26.1</v>
      </c>
      <c r="P46" s="50">
        <v>24.8</v>
      </c>
      <c r="Q46" s="50">
        <v>23.6</v>
      </c>
      <c r="R46" s="50">
        <v>22.6</v>
      </c>
      <c r="S46" s="50">
        <v>21.8</v>
      </c>
      <c r="T46" s="50">
        <v>21</v>
      </c>
      <c r="U46" s="50">
        <v>20.3</v>
      </c>
    </row>
    <row r="47" spans="1:21">
      <c r="A47" s="42">
        <v>40</v>
      </c>
      <c r="B47" s="50">
        <v>292.7</v>
      </c>
      <c r="C47" s="50">
        <v>149.1</v>
      </c>
      <c r="D47" s="50">
        <v>101.2</v>
      </c>
      <c r="E47" s="50">
        <v>77.3</v>
      </c>
      <c r="F47" s="50">
        <v>63</v>
      </c>
      <c r="G47" s="50">
        <v>53.5</v>
      </c>
      <c r="H47" s="50">
        <v>46.7</v>
      </c>
      <c r="I47" s="50">
        <v>41.6</v>
      </c>
      <c r="J47" s="50">
        <v>37.6</v>
      </c>
      <c r="K47" s="50">
        <v>34.5</v>
      </c>
      <c r="L47" s="50">
        <v>31.9</v>
      </c>
      <c r="M47" s="50">
        <v>29.8</v>
      </c>
      <c r="N47" s="50">
        <v>28</v>
      </c>
      <c r="O47" s="50">
        <v>26.5</v>
      </c>
      <c r="P47" s="50">
        <v>25.2</v>
      </c>
      <c r="Q47" s="50">
        <v>24</v>
      </c>
      <c r="R47" s="50">
        <v>23</v>
      </c>
      <c r="S47" s="50">
        <v>22.1</v>
      </c>
      <c r="T47" s="50">
        <v>21.3</v>
      </c>
      <c r="U47" s="50">
        <v>20.6</v>
      </c>
    </row>
    <row r="48" spans="1:21">
      <c r="A48" s="42">
        <v>41</v>
      </c>
      <c r="B48" s="50">
        <v>296.8</v>
      </c>
      <c r="C48" s="50">
        <v>151.19999999999999</v>
      </c>
      <c r="D48" s="50">
        <v>102.7</v>
      </c>
      <c r="E48" s="50">
        <v>78.400000000000006</v>
      </c>
      <c r="F48" s="50">
        <v>63.9</v>
      </c>
      <c r="G48" s="50">
        <v>54.3</v>
      </c>
      <c r="H48" s="50">
        <v>47.4</v>
      </c>
      <c r="I48" s="50">
        <v>42.2</v>
      </c>
      <c r="J48" s="50">
        <v>38.200000000000003</v>
      </c>
      <c r="K48" s="50">
        <v>35</v>
      </c>
      <c r="L48" s="50">
        <v>32.4</v>
      </c>
      <c r="M48" s="50">
        <v>30.3</v>
      </c>
      <c r="N48" s="50">
        <v>28.4</v>
      </c>
      <c r="O48" s="50">
        <v>26.9</v>
      </c>
      <c r="P48" s="50">
        <v>25.5</v>
      </c>
      <c r="Q48" s="50">
        <v>24.4</v>
      </c>
      <c r="R48" s="50">
        <v>23.4</v>
      </c>
      <c r="S48" s="50">
        <v>22.5</v>
      </c>
      <c r="T48" s="50">
        <v>21.7</v>
      </c>
      <c r="U48" s="50">
        <v>21</v>
      </c>
    </row>
    <row r="49" spans="1:21">
      <c r="A49" s="42">
        <v>42</v>
      </c>
      <c r="B49" s="50">
        <v>301</v>
      </c>
      <c r="C49" s="50">
        <v>153.30000000000001</v>
      </c>
      <c r="D49" s="50">
        <v>104.1</v>
      </c>
      <c r="E49" s="50">
        <v>79.599999999999994</v>
      </c>
      <c r="F49" s="50">
        <v>64.8</v>
      </c>
      <c r="G49" s="50">
        <v>55</v>
      </c>
      <c r="H49" s="50">
        <v>48.1</v>
      </c>
      <c r="I49" s="50">
        <v>42.8</v>
      </c>
      <c r="J49" s="50">
        <v>38.799999999999997</v>
      </c>
      <c r="K49" s="50">
        <v>35.5</v>
      </c>
      <c r="L49" s="50">
        <v>32.9</v>
      </c>
      <c r="M49" s="50">
        <v>30.7</v>
      </c>
      <c r="N49" s="50">
        <v>28.9</v>
      </c>
      <c r="O49" s="50">
        <v>27.3</v>
      </c>
      <c r="P49" s="50">
        <v>26</v>
      </c>
      <c r="Q49" s="50">
        <v>24.8</v>
      </c>
      <c r="R49" s="50">
        <v>23.7</v>
      </c>
      <c r="S49" s="50">
        <v>22.8</v>
      </c>
      <c r="T49" s="50">
        <v>22</v>
      </c>
      <c r="U49" s="50">
        <v>21.3</v>
      </c>
    </row>
    <row r="50" spans="1:21">
      <c r="A50" s="42">
        <v>43</v>
      </c>
      <c r="B50" s="50">
        <v>305.3</v>
      </c>
      <c r="C50" s="50">
        <v>155.5</v>
      </c>
      <c r="D50" s="50">
        <v>105.6</v>
      </c>
      <c r="E50" s="50">
        <v>80.7</v>
      </c>
      <c r="F50" s="50">
        <v>65.8</v>
      </c>
      <c r="G50" s="50">
        <v>55.8</v>
      </c>
      <c r="H50" s="50">
        <v>48.8</v>
      </c>
      <c r="I50" s="50">
        <v>43.5</v>
      </c>
      <c r="J50" s="50">
        <v>39.4</v>
      </c>
      <c r="K50" s="50">
        <v>36.1</v>
      </c>
      <c r="L50" s="50">
        <v>33.4</v>
      </c>
      <c r="M50" s="50">
        <v>31.2</v>
      </c>
      <c r="N50" s="50">
        <v>29.3</v>
      </c>
      <c r="O50" s="50">
        <v>27.7</v>
      </c>
      <c r="P50" s="50">
        <v>26.4</v>
      </c>
      <c r="Q50" s="50">
        <v>25.2</v>
      </c>
      <c r="R50" s="50">
        <v>24.1</v>
      </c>
      <c r="S50" s="50">
        <v>23.2</v>
      </c>
      <c r="T50" s="50">
        <v>22.4</v>
      </c>
      <c r="U50" s="50">
        <v>21.7</v>
      </c>
    </row>
    <row r="51" spans="1:21">
      <c r="A51" s="42">
        <v>44</v>
      </c>
      <c r="B51" s="50">
        <v>309.5</v>
      </c>
      <c r="C51" s="50">
        <v>157.69999999999999</v>
      </c>
      <c r="D51" s="50">
        <v>107.1</v>
      </c>
      <c r="E51" s="50">
        <v>81.900000000000006</v>
      </c>
      <c r="F51" s="50">
        <v>66.7</v>
      </c>
      <c r="G51" s="50">
        <v>56.7</v>
      </c>
      <c r="H51" s="50">
        <v>49.5</v>
      </c>
      <c r="I51" s="50">
        <v>44.1</v>
      </c>
      <c r="J51" s="50">
        <v>39.9</v>
      </c>
      <c r="K51" s="50">
        <v>36.6</v>
      </c>
      <c r="L51" s="50">
        <v>33.9</v>
      </c>
      <c r="M51" s="50">
        <v>31.7</v>
      </c>
      <c r="N51" s="50">
        <v>29.8</v>
      </c>
      <c r="O51" s="50">
        <v>28.2</v>
      </c>
      <c r="P51" s="50">
        <v>26.8</v>
      </c>
      <c r="Q51" s="50">
        <v>25.6</v>
      </c>
      <c r="R51" s="50">
        <v>24.5</v>
      </c>
      <c r="S51" s="50">
        <v>23.6</v>
      </c>
      <c r="T51" s="50">
        <v>22.8</v>
      </c>
      <c r="U51" s="50">
        <v>22</v>
      </c>
    </row>
    <row r="52" spans="1:21">
      <c r="A52" s="42">
        <v>45</v>
      </c>
      <c r="B52" s="50">
        <v>313.8</v>
      </c>
      <c r="C52" s="50">
        <v>159.9</v>
      </c>
      <c r="D52" s="50">
        <v>108.6</v>
      </c>
      <c r="E52" s="50">
        <v>83</v>
      </c>
      <c r="F52" s="50">
        <v>67.7</v>
      </c>
      <c r="G52" s="50">
        <v>57.5</v>
      </c>
      <c r="H52" s="50">
        <v>50.2</v>
      </c>
      <c r="I52" s="50">
        <v>44.8</v>
      </c>
      <c r="J52" s="50">
        <v>40.5</v>
      </c>
      <c r="K52" s="50">
        <v>37.200000000000003</v>
      </c>
      <c r="L52" s="50">
        <v>34.4</v>
      </c>
      <c r="M52" s="50">
        <v>32.200000000000003</v>
      </c>
      <c r="N52" s="50">
        <v>30.3</v>
      </c>
      <c r="O52" s="50">
        <v>28.6</v>
      </c>
      <c r="P52" s="50">
        <v>27.2</v>
      </c>
      <c r="Q52" s="50">
        <v>26</v>
      </c>
      <c r="R52" s="50">
        <v>24.9</v>
      </c>
      <c r="S52" s="50">
        <v>24</v>
      </c>
      <c r="T52" s="50">
        <v>23.2</v>
      </c>
      <c r="U52" s="50">
        <v>22.4</v>
      </c>
    </row>
    <row r="53" spans="1:21">
      <c r="A53" s="42">
        <v>46</v>
      </c>
      <c r="B53" s="50">
        <v>318.10000000000002</v>
      </c>
      <c r="C53" s="50">
        <v>162.1</v>
      </c>
      <c r="D53" s="50">
        <v>110.2</v>
      </c>
      <c r="E53" s="50">
        <v>84.2</v>
      </c>
      <c r="F53" s="50">
        <v>68.7</v>
      </c>
      <c r="G53" s="50">
        <v>58.3</v>
      </c>
      <c r="H53" s="50">
        <v>50.9</v>
      </c>
      <c r="I53" s="50">
        <v>45.4</v>
      </c>
      <c r="J53" s="50">
        <v>41.2</v>
      </c>
      <c r="K53" s="50">
        <v>37.700000000000003</v>
      </c>
      <c r="L53" s="50">
        <v>35</v>
      </c>
      <c r="M53" s="50">
        <v>32.700000000000003</v>
      </c>
      <c r="N53" s="50">
        <v>30.7</v>
      </c>
      <c r="O53" s="50">
        <v>29.1</v>
      </c>
      <c r="P53" s="50">
        <v>27.7</v>
      </c>
      <c r="Q53" s="50">
        <v>26.4</v>
      </c>
      <c r="R53" s="50">
        <v>25.3</v>
      </c>
      <c r="S53" s="50">
        <v>24.4</v>
      </c>
      <c r="T53" s="50">
        <v>23.6</v>
      </c>
      <c r="U53" s="50">
        <v>22.8</v>
      </c>
    </row>
    <row r="54" spans="1:21">
      <c r="A54" s="42">
        <v>47</v>
      </c>
      <c r="B54" s="50">
        <v>322.5</v>
      </c>
      <c r="C54" s="50">
        <v>164.4</v>
      </c>
      <c r="D54" s="50">
        <v>111.7</v>
      </c>
      <c r="E54" s="50">
        <v>85.4</v>
      </c>
      <c r="F54" s="50">
        <v>69.599999999999994</v>
      </c>
      <c r="G54" s="50">
        <v>59.2</v>
      </c>
      <c r="H54" s="50">
        <v>51.7</v>
      </c>
      <c r="I54" s="50">
        <v>46.1</v>
      </c>
      <c r="J54" s="50">
        <v>41.8</v>
      </c>
      <c r="K54" s="50">
        <v>38.299999999999997</v>
      </c>
      <c r="L54" s="50">
        <v>35.5</v>
      </c>
      <c r="M54" s="50">
        <v>33.200000000000003</v>
      </c>
      <c r="N54" s="50">
        <v>31.2</v>
      </c>
      <c r="O54" s="50">
        <v>29.6</v>
      </c>
      <c r="P54" s="50">
        <v>28.1</v>
      </c>
      <c r="Q54" s="50">
        <v>26.9</v>
      </c>
      <c r="R54" s="50">
        <v>25.8</v>
      </c>
      <c r="S54" s="50">
        <v>24.8</v>
      </c>
      <c r="T54" s="50">
        <v>23.9</v>
      </c>
      <c r="U54" s="50"/>
    </row>
    <row r="55" spans="1:21">
      <c r="A55" s="42">
        <v>48</v>
      </c>
      <c r="B55" s="50">
        <v>326.89999999999998</v>
      </c>
      <c r="C55" s="50">
        <v>166.7</v>
      </c>
      <c r="D55" s="50">
        <v>113.3</v>
      </c>
      <c r="E55" s="50">
        <v>86.6</v>
      </c>
      <c r="F55" s="50">
        <v>70.7</v>
      </c>
      <c r="G55" s="50">
        <v>60</v>
      </c>
      <c r="H55" s="50">
        <v>52.5</v>
      </c>
      <c r="I55" s="50">
        <v>46.8</v>
      </c>
      <c r="J55" s="50">
        <v>42.4</v>
      </c>
      <c r="K55" s="50">
        <v>38.9</v>
      </c>
      <c r="L55" s="50">
        <v>36.1</v>
      </c>
      <c r="M55" s="50">
        <v>33.700000000000003</v>
      </c>
      <c r="N55" s="50">
        <v>31.7</v>
      </c>
      <c r="O55" s="50">
        <v>30</v>
      </c>
      <c r="P55" s="50">
        <v>28.6</v>
      </c>
      <c r="Q55" s="50">
        <v>27.3</v>
      </c>
      <c r="R55" s="50">
        <v>26.2</v>
      </c>
      <c r="S55" s="50">
        <v>25.2</v>
      </c>
      <c r="T55" s="50"/>
      <c r="U55" s="50"/>
    </row>
    <row r="56" spans="1:21">
      <c r="A56" s="42">
        <v>49</v>
      </c>
      <c r="B56" s="50">
        <v>331.3</v>
      </c>
      <c r="C56" s="50">
        <v>168.9</v>
      </c>
      <c r="D56" s="50">
        <v>114.9</v>
      </c>
      <c r="E56" s="50">
        <v>87.8</v>
      </c>
      <c r="F56" s="50">
        <v>71.7</v>
      </c>
      <c r="G56" s="50">
        <v>60.9</v>
      </c>
      <c r="H56" s="50">
        <v>53.2</v>
      </c>
      <c r="I56" s="50">
        <v>47.5</v>
      </c>
      <c r="J56" s="50">
        <v>43.1</v>
      </c>
      <c r="K56" s="50">
        <v>39.5</v>
      </c>
      <c r="L56" s="50">
        <v>36.6</v>
      </c>
      <c r="M56" s="50">
        <v>34.200000000000003</v>
      </c>
      <c r="N56" s="50">
        <v>32.200000000000003</v>
      </c>
      <c r="O56" s="50">
        <v>30.5</v>
      </c>
      <c r="P56" s="50">
        <v>29</v>
      </c>
      <c r="Q56" s="50">
        <v>27.8</v>
      </c>
      <c r="R56" s="50">
        <v>26.6</v>
      </c>
      <c r="S56" s="50"/>
      <c r="T56" s="50"/>
      <c r="U56" s="50"/>
    </row>
    <row r="57" spans="1:21">
      <c r="A57" s="42">
        <v>50</v>
      </c>
      <c r="B57" s="50">
        <v>335.8</v>
      </c>
      <c r="C57" s="50">
        <v>171.2</v>
      </c>
      <c r="D57" s="50">
        <v>116.4</v>
      </c>
      <c r="E57" s="50">
        <v>89.1</v>
      </c>
      <c r="F57" s="50">
        <v>72.7</v>
      </c>
      <c r="G57" s="50">
        <v>61.8</v>
      </c>
      <c r="H57" s="50">
        <v>54</v>
      </c>
      <c r="I57" s="50">
        <v>48.2</v>
      </c>
      <c r="J57" s="50">
        <v>43.7</v>
      </c>
      <c r="K57" s="50">
        <v>40.1</v>
      </c>
      <c r="L57" s="50">
        <v>37.200000000000003</v>
      </c>
      <c r="M57" s="50">
        <v>34.799999999999997</v>
      </c>
      <c r="N57" s="50">
        <v>32.799999999999997</v>
      </c>
      <c r="O57" s="50">
        <v>31</v>
      </c>
      <c r="P57" s="50">
        <v>29.5</v>
      </c>
      <c r="Q57" s="50">
        <v>28.2</v>
      </c>
      <c r="R57" s="50"/>
      <c r="S57" s="50"/>
      <c r="T57" s="50"/>
      <c r="U57" s="50"/>
    </row>
    <row r="58" spans="1:21">
      <c r="A58" s="42">
        <v>51</v>
      </c>
      <c r="B58" s="50">
        <v>340.3</v>
      </c>
      <c r="C58" s="50">
        <v>173.6</v>
      </c>
      <c r="D58" s="50">
        <v>118</v>
      </c>
      <c r="E58" s="50">
        <v>90.3</v>
      </c>
      <c r="F58" s="50">
        <v>73.7</v>
      </c>
      <c r="G58" s="50">
        <v>62.7</v>
      </c>
      <c r="H58" s="50">
        <v>54.8</v>
      </c>
      <c r="I58" s="50">
        <v>48.9</v>
      </c>
      <c r="J58" s="50">
        <v>44.4</v>
      </c>
      <c r="K58" s="50">
        <v>40.700000000000003</v>
      </c>
      <c r="L58" s="50">
        <v>37.799999999999997</v>
      </c>
      <c r="M58" s="50">
        <v>35.299999999999997</v>
      </c>
      <c r="N58" s="50">
        <v>33.299999999999997</v>
      </c>
      <c r="O58" s="50">
        <v>31.5</v>
      </c>
      <c r="P58" s="50">
        <v>30</v>
      </c>
      <c r="Q58" s="50"/>
      <c r="R58" s="50"/>
      <c r="S58" s="50"/>
      <c r="T58" s="50"/>
      <c r="U58" s="50"/>
    </row>
    <row r="59" spans="1:21">
      <c r="A59" s="42">
        <v>52</v>
      </c>
      <c r="B59" s="50">
        <v>344.8</v>
      </c>
      <c r="C59" s="50">
        <v>175.9</v>
      </c>
      <c r="D59" s="50">
        <v>119.7</v>
      </c>
      <c r="E59" s="50">
        <v>91.6</v>
      </c>
      <c r="F59" s="50">
        <v>74.8</v>
      </c>
      <c r="G59" s="50">
        <v>63.6</v>
      </c>
      <c r="H59" s="50">
        <v>55.6</v>
      </c>
      <c r="I59" s="50">
        <v>49.7</v>
      </c>
      <c r="J59" s="50">
        <v>45</v>
      </c>
      <c r="K59" s="50">
        <v>41.4</v>
      </c>
      <c r="L59" s="50">
        <v>38.4</v>
      </c>
      <c r="M59" s="50">
        <v>35.9</v>
      </c>
      <c r="N59" s="50">
        <v>33.799999999999997</v>
      </c>
      <c r="O59" s="50">
        <v>32</v>
      </c>
      <c r="P59" s="50"/>
      <c r="Q59" s="50"/>
      <c r="R59" s="50"/>
      <c r="S59" s="50"/>
      <c r="T59" s="50"/>
      <c r="U59" s="50"/>
    </row>
    <row r="60" spans="1:21">
      <c r="A60" s="42">
        <v>53</v>
      </c>
      <c r="B60" s="50">
        <v>349.3</v>
      </c>
      <c r="C60" s="50">
        <v>178.3</v>
      </c>
      <c r="D60" s="50">
        <v>121.3</v>
      </c>
      <c r="E60" s="50">
        <v>92.9</v>
      </c>
      <c r="F60" s="50">
        <v>75.8</v>
      </c>
      <c r="G60" s="50">
        <v>64.5</v>
      </c>
      <c r="H60" s="50">
        <v>56.4</v>
      </c>
      <c r="I60" s="50">
        <v>50.4</v>
      </c>
      <c r="J60" s="50">
        <v>45.7</v>
      </c>
      <c r="K60" s="50">
        <v>42</v>
      </c>
      <c r="L60" s="50">
        <v>39</v>
      </c>
      <c r="M60" s="50">
        <v>36.5</v>
      </c>
      <c r="N60" s="50">
        <v>34.299999999999997</v>
      </c>
      <c r="O60" s="50"/>
      <c r="P60" s="50"/>
      <c r="Q60" s="50"/>
      <c r="R60" s="50"/>
      <c r="S60" s="50"/>
      <c r="T60" s="50"/>
      <c r="U60" s="50"/>
    </row>
    <row r="61" spans="1:21">
      <c r="A61" s="42">
        <v>54</v>
      </c>
      <c r="B61" s="50">
        <v>354</v>
      </c>
      <c r="C61" s="50">
        <v>180.7</v>
      </c>
      <c r="D61" s="50">
        <v>123</v>
      </c>
      <c r="E61" s="50">
        <v>94.2</v>
      </c>
      <c r="F61" s="50">
        <v>76.900000000000006</v>
      </c>
      <c r="G61" s="50">
        <v>65.400000000000006</v>
      </c>
      <c r="H61" s="50">
        <v>57.2</v>
      </c>
      <c r="I61" s="50">
        <v>51.1</v>
      </c>
      <c r="J61" s="50">
        <v>46.4</v>
      </c>
      <c r="K61" s="50">
        <v>42.6</v>
      </c>
      <c r="L61" s="50">
        <v>39.6</v>
      </c>
      <c r="M61" s="50">
        <v>37</v>
      </c>
      <c r="N61" s="50"/>
      <c r="O61" s="50"/>
      <c r="P61" s="50"/>
      <c r="Q61" s="50"/>
      <c r="R61" s="50"/>
      <c r="S61" s="50"/>
      <c r="T61" s="50"/>
      <c r="U61" s="50"/>
    </row>
    <row r="62" spans="1:21">
      <c r="A62" s="42">
        <v>55</v>
      </c>
      <c r="B62" s="50">
        <v>358.7</v>
      </c>
      <c r="C62" s="50">
        <v>183.1</v>
      </c>
      <c r="D62" s="50">
        <v>124.7</v>
      </c>
      <c r="E62" s="50">
        <v>95.5</v>
      </c>
      <c r="F62" s="50">
        <v>78</v>
      </c>
      <c r="G62" s="50">
        <v>66.400000000000006</v>
      </c>
      <c r="H62" s="50">
        <v>58.1</v>
      </c>
      <c r="I62" s="50">
        <v>51.9</v>
      </c>
      <c r="J62" s="50">
        <v>47.1</v>
      </c>
      <c r="K62" s="50">
        <v>43.3</v>
      </c>
      <c r="L62" s="50">
        <v>40.200000000000003</v>
      </c>
      <c r="M62" s="50"/>
      <c r="N62" s="50"/>
      <c r="O62" s="50"/>
      <c r="P62" s="50"/>
      <c r="Q62" s="50"/>
      <c r="R62" s="50"/>
      <c r="S62" s="50"/>
      <c r="T62" s="50"/>
      <c r="U62" s="50"/>
    </row>
    <row r="63" spans="1:21">
      <c r="A63" s="42">
        <v>56</v>
      </c>
      <c r="B63" s="50">
        <v>363.4</v>
      </c>
      <c r="C63" s="50">
        <v>185.6</v>
      </c>
      <c r="D63" s="50">
        <v>126.4</v>
      </c>
      <c r="E63" s="50">
        <v>96.8</v>
      </c>
      <c r="F63" s="50">
        <v>79.099999999999994</v>
      </c>
      <c r="G63" s="50">
        <v>67.3</v>
      </c>
      <c r="H63" s="50">
        <v>58.9</v>
      </c>
      <c r="I63" s="50">
        <v>52.7</v>
      </c>
      <c r="J63" s="50">
        <v>47.8</v>
      </c>
      <c r="K63" s="50">
        <v>44</v>
      </c>
      <c r="L63" s="50"/>
      <c r="M63" s="50"/>
      <c r="N63" s="50"/>
      <c r="O63" s="50"/>
      <c r="P63" s="50"/>
      <c r="Q63" s="50"/>
      <c r="R63" s="50"/>
      <c r="S63" s="50"/>
      <c r="T63" s="50"/>
      <c r="U63" s="50"/>
    </row>
    <row r="64" spans="1:21">
      <c r="A64" s="42">
        <v>57</v>
      </c>
      <c r="B64" s="50">
        <v>368.3</v>
      </c>
      <c r="C64" s="50">
        <v>188.1</v>
      </c>
      <c r="D64" s="50">
        <v>128.1</v>
      </c>
      <c r="E64" s="50">
        <v>98.2</v>
      </c>
      <c r="F64" s="50">
        <v>80.2</v>
      </c>
      <c r="G64" s="50">
        <v>68.3</v>
      </c>
      <c r="H64" s="50">
        <v>59.8</v>
      </c>
      <c r="I64" s="50">
        <v>53.5</v>
      </c>
      <c r="J64" s="50">
        <v>48.6</v>
      </c>
      <c r="K64" s="50"/>
      <c r="L64" s="50"/>
      <c r="M64" s="50"/>
      <c r="N64" s="50"/>
      <c r="O64" s="50"/>
      <c r="P64" s="50"/>
      <c r="Q64" s="50"/>
      <c r="R64" s="50"/>
      <c r="S64" s="50"/>
      <c r="T64" s="50"/>
      <c r="U64" s="50"/>
    </row>
    <row r="65" spans="1:21">
      <c r="A65" s="42">
        <v>58</v>
      </c>
      <c r="B65" s="50">
        <v>373.3</v>
      </c>
      <c r="C65" s="50">
        <v>190.8</v>
      </c>
      <c r="D65" s="50">
        <v>130</v>
      </c>
      <c r="E65" s="50">
        <v>99.6</v>
      </c>
      <c r="F65" s="50">
        <v>81.400000000000006</v>
      </c>
      <c r="G65" s="50">
        <v>69.3</v>
      </c>
      <c r="H65" s="50">
        <v>60.7</v>
      </c>
      <c r="I65" s="50">
        <v>54.3</v>
      </c>
      <c r="J65" s="50"/>
      <c r="K65" s="50"/>
      <c r="L65" s="50"/>
      <c r="M65" s="50"/>
      <c r="N65" s="50"/>
      <c r="O65" s="50"/>
      <c r="P65" s="50"/>
      <c r="Q65" s="50"/>
      <c r="R65" s="50"/>
      <c r="S65" s="50"/>
      <c r="T65" s="50"/>
      <c r="U65" s="50"/>
    </row>
    <row r="66" spans="1:21">
      <c r="A66" s="42">
        <v>59</v>
      </c>
      <c r="B66" s="50">
        <v>378.5</v>
      </c>
      <c r="C66" s="50">
        <v>193.4</v>
      </c>
      <c r="D66" s="50">
        <v>131.80000000000001</v>
      </c>
      <c r="E66" s="50">
        <v>101</v>
      </c>
      <c r="F66" s="50">
        <v>82.6</v>
      </c>
      <c r="G66" s="50">
        <v>70.400000000000006</v>
      </c>
      <c r="H66" s="50">
        <v>61.7</v>
      </c>
      <c r="I66" s="50"/>
      <c r="J66" s="50"/>
      <c r="K66" s="50"/>
      <c r="L66" s="50"/>
      <c r="M66" s="50"/>
      <c r="N66" s="50"/>
      <c r="O66" s="50"/>
      <c r="P66" s="50"/>
      <c r="Q66" s="50"/>
      <c r="R66" s="50"/>
      <c r="S66" s="50"/>
      <c r="T66" s="50"/>
      <c r="U66" s="50"/>
    </row>
    <row r="67" spans="1:21">
      <c r="A67" s="42">
        <v>60</v>
      </c>
      <c r="B67" s="50">
        <v>383.9</v>
      </c>
      <c r="C67" s="50">
        <v>196.2</v>
      </c>
      <c r="D67" s="50">
        <v>133.69999999999999</v>
      </c>
      <c r="E67" s="50">
        <v>102.6</v>
      </c>
      <c r="F67" s="50">
        <v>83.9</v>
      </c>
      <c r="G67" s="50">
        <v>71.5</v>
      </c>
      <c r="H67" s="50"/>
      <c r="I67" s="50"/>
      <c r="J67" s="50"/>
      <c r="K67" s="50"/>
      <c r="L67" s="50"/>
      <c r="M67" s="50"/>
      <c r="N67" s="50"/>
      <c r="O67" s="50"/>
      <c r="P67" s="50"/>
      <c r="Q67" s="50"/>
      <c r="R67" s="50"/>
      <c r="S67" s="50"/>
      <c r="T67" s="50"/>
      <c r="U67" s="50"/>
    </row>
    <row r="68" spans="1:21">
      <c r="A68" s="42">
        <v>61</v>
      </c>
      <c r="B68" s="50">
        <v>389.4</v>
      </c>
      <c r="C68" s="50">
        <v>199.1</v>
      </c>
      <c r="D68" s="50">
        <v>135.69999999999999</v>
      </c>
      <c r="E68" s="50">
        <v>104.1</v>
      </c>
      <c r="F68" s="50">
        <v>85.2</v>
      </c>
      <c r="G68" s="50"/>
      <c r="H68" s="50"/>
      <c r="I68" s="50"/>
      <c r="J68" s="50"/>
      <c r="K68" s="50"/>
      <c r="L68" s="50"/>
      <c r="M68" s="50"/>
      <c r="N68" s="50"/>
      <c r="O68" s="50"/>
      <c r="P68" s="50"/>
      <c r="Q68" s="50"/>
      <c r="R68" s="50"/>
      <c r="S68" s="50"/>
      <c r="T68" s="50"/>
      <c r="U68" s="50"/>
    </row>
    <row r="69" spans="1:21">
      <c r="A69" s="42">
        <v>62</v>
      </c>
      <c r="B69" s="50">
        <v>395.2</v>
      </c>
      <c r="C69" s="50">
        <v>202.1</v>
      </c>
      <c r="D69" s="50">
        <v>137.80000000000001</v>
      </c>
      <c r="E69" s="50">
        <v>105.8</v>
      </c>
      <c r="F69" s="50"/>
      <c r="G69" s="50"/>
      <c r="H69" s="50"/>
      <c r="I69" s="50"/>
      <c r="J69" s="50"/>
      <c r="K69" s="50"/>
      <c r="L69" s="50"/>
      <c r="M69" s="50"/>
      <c r="N69" s="50"/>
      <c r="O69" s="50"/>
      <c r="P69" s="50"/>
      <c r="Q69" s="50"/>
      <c r="R69" s="50"/>
      <c r="S69" s="50"/>
      <c r="T69" s="50"/>
      <c r="U69" s="50"/>
    </row>
    <row r="70" spans="1:21">
      <c r="A70" s="42">
        <v>63</v>
      </c>
      <c r="B70" s="50">
        <v>401.2</v>
      </c>
      <c r="C70" s="50">
        <v>205.2</v>
      </c>
      <c r="D70" s="50">
        <v>140</v>
      </c>
      <c r="E70" s="50"/>
      <c r="F70" s="50"/>
      <c r="G70" s="50"/>
      <c r="H70" s="50"/>
      <c r="I70" s="50"/>
      <c r="J70" s="50"/>
      <c r="K70" s="50"/>
      <c r="L70" s="50"/>
      <c r="M70" s="50"/>
      <c r="N70" s="50"/>
      <c r="O70" s="50"/>
      <c r="P70" s="50"/>
      <c r="Q70" s="50"/>
      <c r="R70" s="50"/>
      <c r="S70" s="50"/>
      <c r="T70" s="50"/>
      <c r="U70" s="50"/>
    </row>
    <row r="71" spans="1:21">
      <c r="A71" s="42">
        <v>64</v>
      </c>
      <c r="B71" s="50">
        <v>407.4</v>
      </c>
      <c r="C71" s="50">
        <v>208.5</v>
      </c>
      <c r="D71" s="50"/>
      <c r="E71" s="50"/>
      <c r="F71" s="50"/>
      <c r="G71" s="50"/>
      <c r="H71" s="50"/>
      <c r="I71" s="50"/>
      <c r="J71" s="50"/>
      <c r="K71" s="50"/>
      <c r="L71" s="50"/>
      <c r="M71" s="50"/>
      <c r="N71" s="50"/>
      <c r="O71" s="50"/>
      <c r="P71" s="50"/>
      <c r="Q71" s="50"/>
      <c r="R71" s="50"/>
      <c r="S71" s="50"/>
      <c r="T71" s="50"/>
      <c r="U71" s="50"/>
    </row>
    <row r="72" spans="1:21">
      <c r="A72" s="42">
        <v>65</v>
      </c>
      <c r="B72" s="50">
        <v>413.9</v>
      </c>
      <c r="C72" s="50"/>
      <c r="D72" s="50"/>
      <c r="E72" s="50"/>
      <c r="F72" s="50"/>
      <c r="G72" s="50"/>
      <c r="H72" s="50"/>
      <c r="I72" s="50"/>
      <c r="J72" s="50"/>
      <c r="K72" s="50"/>
      <c r="L72" s="50"/>
      <c r="M72" s="50"/>
      <c r="N72" s="50"/>
      <c r="O72" s="50"/>
      <c r="P72" s="50"/>
      <c r="Q72" s="50"/>
      <c r="R72" s="50"/>
      <c r="S72" s="50"/>
      <c r="T72" s="50"/>
      <c r="U72" s="50"/>
    </row>
  </sheetData>
  <sheetProtection algorithmName="SHA-512" hashValue="/HHD0/NW07IloLqvWzhfgh/bCLWZt5Ows65tdJhpm9pYSY5ftC0T6FdqhRcsVYIWCSWmg0V+t3s8Q2JxwuasuA==" saltValue="sGhgpC9wsSfvWIStLN06Vw==" spinCount="100000" sheet="1" objects="1" scenarios="1"/>
  <conditionalFormatting sqref="A6:A21">
    <cfRule type="expression" dxfId="307" priority="5" stopIfTrue="1">
      <formula>MOD(ROW(),2)=0</formula>
    </cfRule>
    <cfRule type="expression" dxfId="306" priority="6" stopIfTrue="1">
      <formula>MOD(ROW(),2)&lt;&gt;0</formula>
    </cfRule>
  </conditionalFormatting>
  <conditionalFormatting sqref="B6:M21">
    <cfRule type="expression" dxfId="305" priority="7" stopIfTrue="1">
      <formula>MOD(ROW(),2)=0</formula>
    </cfRule>
    <cfRule type="expression" dxfId="304" priority="8" stopIfTrue="1">
      <formula>MOD(ROW(),2)&lt;&gt;0</formula>
    </cfRule>
  </conditionalFormatting>
  <conditionalFormatting sqref="A26:A72">
    <cfRule type="expression" dxfId="303" priority="1" stopIfTrue="1">
      <formula>MOD(ROW(),2)=0</formula>
    </cfRule>
    <cfRule type="expression" dxfId="302" priority="2" stopIfTrue="1">
      <formula>MOD(ROW(),2)&lt;&gt;0</formula>
    </cfRule>
  </conditionalFormatting>
  <conditionalFormatting sqref="B26:U72">
    <cfRule type="expression" dxfId="301" priority="3" stopIfTrue="1">
      <formula>MOD(ROW(),2)=0</formula>
    </cfRule>
    <cfRule type="expression" dxfId="300" priority="4" stopIfTrue="1">
      <formula>MOD(ROW(),2)&lt;&gt;0</formula>
    </cfRule>
  </conditionalFormatting>
  <pageMargins left="0.7" right="0.7" top="0.75" bottom="0.75" header="0.3" footer="0.3"/>
  <tableParts count="1">
    <tablePart r:id="rId1"/>
  </tableParts>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9F2DC-8A84-4DAE-86C8-4E70AD327365}">
  <sheetPr codeName="Sheet99"/>
  <dimension ref="A1:U73"/>
  <sheetViews>
    <sheetView showGridLines="0" workbookViewId="0">
      <selection activeCell="A6" sqref="A6"/>
    </sheetView>
  </sheetViews>
  <sheetFormatPr defaultRowHeight="12.6"/>
  <cols>
    <col min="1" max="1" width="31.5703125" customWidth="1"/>
    <col min="2" max="21"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Added pension - x-712</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163</v>
      </c>
      <c r="C8" s="62"/>
      <c r="D8" s="62"/>
      <c r="E8" s="62"/>
      <c r="F8" s="62"/>
      <c r="G8" s="62"/>
      <c r="H8" s="62"/>
      <c r="I8" s="62"/>
      <c r="J8" s="62"/>
      <c r="K8" s="62"/>
      <c r="L8" s="62"/>
      <c r="M8" s="62"/>
    </row>
    <row r="9" spans="1:13">
      <c r="A9" s="61" t="s">
        <v>150</v>
      </c>
      <c r="B9" s="62" t="s">
        <v>427</v>
      </c>
      <c r="C9" s="62"/>
      <c r="D9" s="62"/>
      <c r="E9" s="62"/>
      <c r="F9" s="62"/>
      <c r="G9" s="62"/>
      <c r="H9" s="62"/>
      <c r="I9" s="62"/>
      <c r="J9" s="62"/>
      <c r="K9" s="62"/>
      <c r="L9" s="62"/>
      <c r="M9" s="62"/>
    </row>
    <row r="10" spans="1:13">
      <c r="A10" s="61" t="s">
        <v>6</v>
      </c>
      <c r="B10" s="62" t="s">
        <v>459</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429</v>
      </c>
      <c r="C12" s="62"/>
      <c r="D12" s="62"/>
      <c r="E12" s="62"/>
      <c r="F12" s="62"/>
      <c r="G12" s="62"/>
      <c r="H12" s="62"/>
      <c r="I12" s="62"/>
      <c r="J12" s="62"/>
      <c r="K12" s="62"/>
      <c r="L12" s="62"/>
      <c r="M12" s="62"/>
    </row>
    <row r="13" spans="1:13">
      <c r="A13" s="61" t="s">
        <v>555</v>
      </c>
      <c r="B13" s="62">
        <v>0</v>
      </c>
      <c r="C13" s="62"/>
      <c r="D13" s="62"/>
      <c r="E13" s="62"/>
      <c r="F13" s="62"/>
      <c r="G13" s="62"/>
      <c r="H13" s="62"/>
      <c r="I13" s="62"/>
      <c r="J13" s="62"/>
      <c r="K13" s="62"/>
      <c r="L13" s="62"/>
      <c r="M13" s="62"/>
    </row>
    <row r="14" spans="1:13">
      <c r="A14" s="61" t="s">
        <v>154</v>
      </c>
      <c r="B14" s="62">
        <v>712</v>
      </c>
      <c r="C14" s="62"/>
      <c r="D14" s="62"/>
      <c r="E14" s="62"/>
      <c r="F14" s="62"/>
      <c r="G14" s="62"/>
      <c r="H14" s="62"/>
      <c r="I14" s="62"/>
      <c r="J14" s="62"/>
      <c r="K14" s="62"/>
      <c r="L14" s="62"/>
      <c r="M14" s="62"/>
    </row>
    <row r="15" spans="1:13">
      <c r="A15" s="61" t="s">
        <v>556</v>
      </c>
      <c r="B15" s="62" t="s">
        <v>460</v>
      </c>
      <c r="C15" s="62"/>
      <c r="D15" s="62"/>
      <c r="E15" s="62"/>
      <c r="F15" s="62"/>
      <c r="G15" s="62"/>
      <c r="H15" s="62"/>
      <c r="I15" s="62"/>
      <c r="J15" s="62"/>
      <c r="K15" s="62"/>
      <c r="L15" s="62"/>
      <c r="M15" s="62"/>
    </row>
    <row r="16" spans="1:13">
      <c r="A16" s="61" t="s">
        <v>156</v>
      </c>
      <c r="B16" s="62" t="s">
        <v>461</v>
      </c>
      <c r="C16" s="62"/>
      <c r="D16" s="62"/>
      <c r="E16" s="62"/>
      <c r="F16" s="62"/>
      <c r="G16" s="62"/>
      <c r="H16" s="62"/>
      <c r="I16" s="62"/>
      <c r="J16" s="62"/>
      <c r="K16" s="62"/>
      <c r="L16" s="62"/>
      <c r="M16" s="62"/>
    </row>
    <row r="17" spans="1:21">
      <c r="A17" s="63" t="s">
        <v>557</v>
      </c>
      <c r="B17" s="62"/>
      <c r="C17" s="62"/>
      <c r="D17" s="62"/>
      <c r="E17" s="62"/>
      <c r="F17" s="62"/>
      <c r="G17" s="62"/>
      <c r="H17" s="62"/>
      <c r="I17" s="62"/>
      <c r="J17" s="62"/>
      <c r="K17" s="62"/>
      <c r="L17" s="62"/>
      <c r="M17" s="62"/>
    </row>
    <row r="18" spans="1:21">
      <c r="A18" s="61" t="s">
        <v>158</v>
      </c>
      <c r="B18" s="64">
        <v>45216</v>
      </c>
      <c r="C18" s="64"/>
      <c r="D18" s="64"/>
      <c r="E18" s="64"/>
      <c r="F18" s="64"/>
      <c r="G18" s="64"/>
      <c r="H18" s="64"/>
      <c r="I18" s="64"/>
      <c r="J18" s="64"/>
      <c r="K18" s="64"/>
      <c r="L18" s="64"/>
      <c r="M18" s="64"/>
    </row>
    <row r="19" spans="1:21">
      <c r="A19" s="61" t="s">
        <v>159</v>
      </c>
      <c r="B19" s="64">
        <v>45383</v>
      </c>
      <c r="C19" s="64"/>
      <c r="D19" s="64"/>
      <c r="E19" s="64"/>
      <c r="F19" s="64"/>
      <c r="G19" s="64"/>
      <c r="H19" s="64"/>
      <c r="I19" s="64"/>
      <c r="J19" s="64"/>
      <c r="K19" s="64"/>
      <c r="L19" s="64"/>
      <c r="M19" s="64"/>
    </row>
    <row r="20" spans="1:21">
      <c r="A20" s="61" t="s">
        <v>160</v>
      </c>
      <c r="B20" s="62" t="s">
        <v>170</v>
      </c>
      <c r="C20" s="62"/>
      <c r="D20" s="62"/>
      <c r="E20" s="62"/>
      <c r="F20" s="62"/>
      <c r="G20" s="62"/>
      <c r="H20" s="62"/>
      <c r="I20" s="62"/>
      <c r="J20" s="62"/>
      <c r="K20" s="62"/>
      <c r="L20" s="62"/>
      <c r="M20" s="62"/>
    </row>
    <row r="21" spans="1:21">
      <c r="A21" s="61" t="s">
        <v>558</v>
      </c>
      <c r="B21" s="62" t="s">
        <v>83</v>
      </c>
      <c r="C21" s="62"/>
      <c r="D21" s="62"/>
      <c r="E21" s="62"/>
      <c r="F21" s="62"/>
      <c r="G21" s="62"/>
      <c r="H21" s="62"/>
      <c r="I21" s="62"/>
      <c r="J21" s="62"/>
      <c r="K21" s="62"/>
      <c r="L21" s="62"/>
      <c r="M21" s="62"/>
    </row>
    <row r="23" spans="1:21">
      <c r="A23" s="23" t="str">
        <f>HYPERLINK("#'Factor List'!A1", "Back to Factor List")</f>
        <v>Back to Factor List</v>
      </c>
      <c r="B23" s="23" t="str">
        <f>HYPERLINK("#'Assumptions'!A1", "Assumptions")</f>
        <v>Assumptions</v>
      </c>
    </row>
    <row r="26" spans="1:21" ht="12.95">
      <c r="A26" s="46" t="s">
        <v>559</v>
      </c>
      <c r="B26" s="46">
        <v>1</v>
      </c>
      <c r="C26" s="46">
        <v>2</v>
      </c>
      <c r="D26" s="46">
        <v>3</v>
      </c>
      <c r="E26" s="46">
        <v>4</v>
      </c>
      <c r="F26" s="46">
        <v>5</v>
      </c>
      <c r="G26" s="46">
        <v>6</v>
      </c>
      <c r="H26" s="46">
        <v>7</v>
      </c>
      <c r="I26" s="46">
        <v>8</v>
      </c>
      <c r="J26" s="46">
        <v>9</v>
      </c>
      <c r="K26" s="46">
        <v>10</v>
      </c>
      <c r="L26" s="46">
        <v>11</v>
      </c>
      <c r="M26" s="46">
        <v>12</v>
      </c>
      <c r="N26" s="46">
        <v>13</v>
      </c>
      <c r="O26" s="46">
        <v>14</v>
      </c>
      <c r="P26" s="46">
        <v>15</v>
      </c>
      <c r="Q26" s="46">
        <v>16</v>
      </c>
      <c r="R26" s="46">
        <v>17</v>
      </c>
      <c r="S26" s="46">
        <v>18</v>
      </c>
      <c r="T26" s="46">
        <v>19</v>
      </c>
      <c r="U26" s="46">
        <v>20</v>
      </c>
    </row>
    <row r="27" spans="1:21">
      <c r="A27" s="42">
        <v>20</v>
      </c>
      <c r="B27" s="50">
        <v>193.1</v>
      </c>
      <c r="C27" s="50">
        <v>98.3</v>
      </c>
      <c r="D27" s="50">
        <v>66.8</v>
      </c>
      <c r="E27" s="50">
        <v>51</v>
      </c>
      <c r="F27" s="50">
        <v>41.5</v>
      </c>
      <c r="G27" s="50">
        <v>35.200000000000003</v>
      </c>
      <c r="H27" s="50">
        <v>30.7</v>
      </c>
      <c r="I27" s="50">
        <v>27.4</v>
      </c>
      <c r="J27" s="50">
        <v>24.8</v>
      </c>
      <c r="K27" s="50">
        <v>22.7</v>
      </c>
      <c r="L27" s="50">
        <v>21</v>
      </c>
      <c r="M27" s="50">
        <v>19.5</v>
      </c>
      <c r="N27" s="50">
        <v>18.399999999999999</v>
      </c>
      <c r="O27" s="50">
        <v>17.3</v>
      </c>
      <c r="P27" s="50">
        <v>16.5</v>
      </c>
      <c r="Q27" s="50">
        <v>15.7</v>
      </c>
      <c r="R27" s="50">
        <v>15</v>
      </c>
      <c r="S27" s="50">
        <v>14.4</v>
      </c>
      <c r="T27" s="50">
        <v>13.9</v>
      </c>
      <c r="U27" s="50">
        <v>13.4</v>
      </c>
    </row>
    <row r="28" spans="1:21">
      <c r="A28" s="42">
        <v>21</v>
      </c>
      <c r="B28" s="50">
        <v>196</v>
      </c>
      <c r="C28" s="50">
        <v>99.8</v>
      </c>
      <c r="D28" s="50">
        <v>67.7</v>
      </c>
      <c r="E28" s="50">
        <v>51.7</v>
      </c>
      <c r="F28" s="50">
        <v>42.1</v>
      </c>
      <c r="G28" s="50">
        <v>35.700000000000003</v>
      </c>
      <c r="H28" s="50">
        <v>31.2</v>
      </c>
      <c r="I28" s="50">
        <v>27.8</v>
      </c>
      <c r="J28" s="50">
        <v>25.1</v>
      </c>
      <c r="K28" s="50">
        <v>23</v>
      </c>
      <c r="L28" s="50">
        <v>21.3</v>
      </c>
      <c r="M28" s="50">
        <v>19.8</v>
      </c>
      <c r="N28" s="50">
        <v>18.600000000000001</v>
      </c>
      <c r="O28" s="50">
        <v>17.600000000000001</v>
      </c>
      <c r="P28" s="50">
        <v>16.7</v>
      </c>
      <c r="Q28" s="50">
        <v>15.9</v>
      </c>
      <c r="R28" s="50">
        <v>15.2</v>
      </c>
      <c r="S28" s="50">
        <v>14.6</v>
      </c>
      <c r="T28" s="50">
        <v>14.1</v>
      </c>
      <c r="U28" s="50">
        <v>13.6</v>
      </c>
    </row>
    <row r="29" spans="1:21">
      <c r="A29" s="42">
        <v>22</v>
      </c>
      <c r="B29" s="50">
        <v>198.8</v>
      </c>
      <c r="C29" s="50">
        <v>101.2</v>
      </c>
      <c r="D29" s="50">
        <v>68.7</v>
      </c>
      <c r="E29" s="50">
        <v>52.5</v>
      </c>
      <c r="F29" s="50">
        <v>42.7</v>
      </c>
      <c r="G29" s="50">
        <v>36.299999999999997</v>
      </c>
      <c r="H29" s="50">
        <v>31.6</v>
      </c>
      <c r="I29" s="50">
        <v>28.2</v>
      </c>
      <c r="J29" s="50">
        <v>25.5</v>
      </c>
      <c r="K29" s="50">
        <v>23.3</v>
      </c>
      <c r="L29" s="50">
        <v>21.6</v>
      </c>
      <c r="M29" s="50">
        <v>20.100000000000001</v>
      </c>
      <c r="N29" s="50">
        <v>18.899999999999999</v>
      </c>
      <c r="O29" s="50">
        <v>17.8</v>
      </c>
      <c r="P29" s="50">
        <v>16.899999999999999</v>
      </c>
      <c r="Q29" s="50">
        <v>16.100000000000001</v>
      </c>
      <c r="R29" s="50">
        <v>15.5</v>
      </c>
      <c r="S29" s="50">
        <v>14.8</v>
      </c>
      <c r="T29" s="50">
        <v>14.3</v>
      </c>
      <c r="U29" s="50">
        <v>13.8</v>
      </c>
    </row>
    <row r="30" spans="1:21">
      <c r="A30" s="42">
        <v>23</v>
      </c>
      <c r="B30" s="50">
        <v>201.7</v>
      </c>
      <c r="C30" s="50">
        <v>102.7</v>
      </c>
      <c r="D30" s="50">
        <v>69.7</v>
      </c>
      <c r="E30" s="50">
        <v>53.2</v>
      </c>
      <c r="F30" s="50">
        <v>43.4</v>
      </c>
      <c r="G30" s="50">
        <v>36.799999999999997</v>
      </c>
      <c r="H30" s="50">
        <v>32.1</v>
      </c>
      <c r="I30" s="50">
        <v>28.6</v>
      </c>
      <c r="J30" s="50">
        <v>25.9</v>
      </c>
      <c r="K30" s="50">
        <v>23.7</v>
      </c>
      <c r="L30" s="50">
        <v>21.9</v>
      </c>
      <c r="M30" s="50">
        <v>20.399999999999999</v>
      </c>
      <c r="N30" s="50">
        <v>19.2</v>
      </c>
      <c r="O30" s="50">
        <v>18.100000000000001</v>
      </c>
      <c r="P30" s="50">
        <v>17.2</v>
      </c>
      <c r="Q30" s="50">
        <v>16.399999999999999</v>
      </c>
      <c r="R30" s="50">
        <v>15.7</v>
      </c>
      <c r="S30" s="50">
        <v>15.1</v>
      </c>
      <c r="T30" s="50">
        <v>14.5</v>
      </c>
      <c r="U30" s="50">
        <v>14</v>
      </c>
    </row>
    <row r="31" spans="1:21">
      <c r="A31" s="42">
        <v>24</v>
      </c>
      <c r="B31" s="50">
        <v>204.6</v>
      </c>
      <c r="C31" s="50">
        <v>104.2</v>
      </c>
      <c r="D31" s="50">
        <v>70.7</v>
      </c>
      <c r="E31" s="50">
        <v>54</v>
      </c>
      <c r="F31" s="50">
        <v>44</v>
      </c>
      <c r="G31" s="50">
        <v>37.299999999999997</v>
      </c>
      <c r="H31" s="50">
        <v>32.6</v>
      </c>
      <c r="I31" s="50">
        <v>29</v>
      </c>
      <c r="J31" s="50">
        <v>26.2</v>
      </c>
      <c r="K31" s="50">
        <v>24</v>
      </c>
      <c r="L31" s="50">
        <v>22.2</v>
      </c>
      <c r="M31" s="50">
        <v>20.7</v>
      </c>
      <c r="N31" s="50">
        <v>19.5</v>
      </c>
      <c r="O31" s="50">
        <v>18.399999999999999</v>
      </c>
      <c r="P31" s="50">
        <v>17.399999999999999</v>
      </c>
      <c r="Q31" s="50">
        <v>16.600000000000001</v>
      </c>
      <c r="R31" s="50">
        <v>15.9</v>
      </c>
      <c r="S31" s="50">
        <v>15.3</v>
      </c>
      <c r="T31" s="50">
        <v>14.7</v>
      </c>
      <c r="U31" s="50">
        <v>14.2</v>
      </c>
    </row>
    <row r="32" spans="1:21">
      <c r="A32" s="42">
        <v>25</v>
      </c>
      <c r="B32" s="50">
        <v>207.6</v>
      </c>
      <c r="C32" s="50">
        <v>105.7</v>
      </c>
      <c r="D32" s="50">
        <v>71.8</v>
      </c>
      <c r="E32" s="50">
        <v>54.8</v>
      </c>
      <c r="F32" s="50">
        <v>44.6</v>
      </c>
      <c r="G32" s="50">
        <v>37.9</v>
      </c>
      <c r="H32" s="50">
        <v>33</v>
      </c>
      <c r="I32" s="50">
        <v>29.4</v>
      </c>
      <c r="J32" s="50">
        <v>26.6</v>
      </c>
      <c r="K32" s="50">
        <v>24.4</v>
      </c>
      <c r="L32" s="50">
        <v>22.5</v>
      </c>
      <c r="M32" s="50">
        <v>21</v>
      </c>
      <c r="N32" s="50">
        <v>19.7</v>
      </c>
      <c r="O32" s="50">
        <v>18.600000000000001</v>
      </c>
      <c r="P32" s="50">
        <v>17.7</v>
      </c>
      <c r="Q32" s="50">
        <v>16.899999999999999</v>
      </c>
      <c r="R32" s="50">
        <v>16.100000000000001</v>
      </c>
      <c r="S32" s="50">
        <v>15.5</v>
      </c>
      <c r="T32" s="50">
        <v>14.9</v>
      </c>
      <c r="U32" s="50">
        <v>14.4</v>
      </c>
    </row>
    <row r="33" spans="1:21">
      <c r="A33" s="42">
        <v>26</v>
      </c>
      <c r="B33" s="50">
        <v>210.6</v>
      </c>
      <c r="C33" s="50">
        <v>107.2</v>
      </c>
      <c r="D33" s="50">
        <v>72.8</v>
      </c>
      <c r="E33" s="50">
        <v>55.6</v>
      </c>
      <c r="F33" s="50">
        <v>45.3</v>
      </c>
      <c r="G33" s="50">
        <v>38.4</v>
      </c>
      <c r="H33" s="50">
        <v>33.5</v>
      </c>
      <c r="I33" s="50">
        <v>29.8</v>
      </c>
      <c r="J33" s="50">
        <v>27</v>
      </c>
      <c r="K33" s="50">
        <v>24.7</v>
      </c>
      <c r="L33" s="50">
        <v>22.9</v>
      </c>
      <c r="M33" s="50">
        <v>21.3</v>
      </c>
      <c r="N33" s="50">
        <v>20</v>
      </c>
      <c r="O33" s="50">
        <v>18.899999999999999</v>
      </c>
      <c r="P33" s="50">
        <v>18</v>
      </c>
      <c r="Q33" s="50">
        <v>17.100000000000001</v>
      </c>
      <c r="R33" s="50">
        <v>16.399999999999999</v>
      </c>
      <c r="S33" s="50">
        <v>15.7</v>
      </c>
      <c r="T33" s="50">
        <v>15.2</v>
      </c>
      <c r="U33" s="50">
        <v>14.6</v>
      </c>
    </row>
    <row r="34" spans="1:21">
      <c r="A34" s="42">
        <v>27</v>
      </c>
      <c r="B34" s="50">
        <v>213.7</v>
      </c>
      <c r="C34" s="50">
        <v>108.8</v>
      </c>
      <c r="D34" s="50">
        <v>73.900000000000006</v>
      </c>
      <c r="E34" s="50">
        <v>56.4</v>
      </c>
      <c r="F34" s="50">
        <v>45.9</v>
      </c>
      <c r="G34" s="50">
        <v>39</v>
      </c>
      <c r="H34" s="50">
        <v>34</v>
      </c>
      <c r="I34" s="50">
        <v>30.3</v>
      </c>
      <c r="J34" s="50">
        <v>27.4</v>
      </c>
      <c r="K34" s="50">
        <v>25.1</v>
      </c>
      <c r="L34" s="50">
        <v>23.2</v>
      </c>
      <c r="M34" s="50">
        <v>21.6</v>
      </c>
      <c r="N34" s="50">
        <v>20.3</v>
      </c>
      <c r="O34" s="50">
        <v>19.2</v>
      </c>
      <c r="P34" s="50">
        <v>18.2</v>
      </c>
      <c r="Q34" s="50">
        <v>17.399999999999999</v>
      </c>
      <c r="R34" s="50">
        <v>16.600000000000001</v>
      </c>
      <c r="S34" s="50">
        <v>16</v>
      </c>
      <c r="T34" s="50">
        <v>15.4</v>
      </c>
      <c r="U34" s="50">
        <v>14.9</v>
      </c>
    </row>
    <row r="35" spans="1:21">
      <c r="A35" s="42">
        <v>28</v>
      </c>
      <c r="B35" s="50">
        <v>216.7</v>
      </c>
      <c r="C35" s="50">
        <v>110.4</v>
      </c>
      <c r="D35" s="50">
        <v>74.900000000000006</v>
      </c>
      <c r="E35" s="50">
        <v>57.2</v>
      </c>
      <c r="F35" s="50">
        <v>46.6</v>
      </c>
      <c r="G35" s="50">
        <v>39.5</v>
      </c>
      <c r="H35" s="50">
        <v>34.5</v>
      </c>
      <c r="I35" s="50">
        <v>30.7</v>
      </c>
      <c r="J35" s="50">
        <v>27.8</v>
      </c>
      <c r="K35" s="50">
        <v>25.5</v>
      </c>
      <c r="L35" s="50">
        <v>23.5</v>
      </c>
      <c r="M35" s="50">
        <v>22</v>
      </c>
      <c r="N35" s="50">
        <v>20.6</v>
      </c>
      <c r="O35" s="50">
        <v>19.5</v>
      </c>
      <c r="P35" s="50">
        <v>18.5</v>
      </c>
      <c r="Q35" s="50">
        <v>17.600000000000001</v>
      </c>
      <c r="R35" s="50">
        <v>16.899999999999999</v>
      </c>
      <c r="S35" s="50">
        <v>16.2</v>
      </c>
      <c r="T35" s="50">
        <v>15.6</v>
      </c>
      <c r="U35" s="50">
        <v>15.1</v>
      </c>
    </row>
    <row r="36" spans="1:21">
      <c r="A36" s="42">
        <v>29</v>
      </c>
      <c r="B36" s="50">
        <v>219.9</v>
      </c>
      <c r="C36" s="50">
        <v>112</v>
      </c>
      <c r="D36" s="50">
        <v>76</v>
      </c>
      <c r="E36" s="50">
        <v>58</v>
      </c>
      <c r="F36" s="50">
        <v>47.3</v>
      </c>
      <c r="G36" s="50">
        <v>40.1</v>
      </c>
      <c r="H36" s="50">
        <v>35</v>
      </c>
      <c r="I36" s="50">
        <v>31.2</v>
      </c>
      <c r="J36" s="50">
        <v>28.2</v>
      </c>
      <c r="K36" s="50">
        <v>25.8</v>
      </c>
      <c r="L36" s="50">
        <v>23.9</v>
      </c>
      <c r="M36" s="50">
        <v>22.3</v>
      </c>
      <c r="N36" s="50">
        <v>20.9</v>
      </c>
      <c r="O36" s="50">
        <v>19.8</v>
      </c>
      <c r="P36" s="50">
        <v>18.8</v>
      </c>
      <c r="Q36" s="50">
        <v>17.899999999999999</v>
      </c>
      <c r="R36" s="50">
        <v>17.100000000000001</v>
      </c>
      <c r="S36" s="50">
        <v>16.399999999999999</v>
      </c>
      <c r="T36" s="50">
        <v>15.8</v>
      </c>
      <c r="U36" s="50">
        <v>15.3</v>
      </c>
    </row>
    <row r="37" spans="1:21">
      <c r="A37" s="42">
        <v>30</v>
      </c>
      <c r="B37" s="50">
        <v>223</v>
      </c>
      <c r="C37" s="50">
        <v>113.6</v>
      </c>
      <c r="D37" s="50">
        <v>77.099999999999994</v>
      </c>
      <c r="E37" s="50">
        <v>58.9</v>
      </c>
      <c r="F37" s="50">
        <v>48</v>
      </c>
      <c r="G37" s="50">
        <v>40.700000000000003</v>
      </c>
      <c r="H37" s="50">
        <v>35.5</v>
      </c>
      <c r="I37" s="50">
        <v>31.6</v>
      </c>
      <c r="J37" s="50">
        <v>28.6</v>
      </c>
      <c r="K37" s="50">
        <v>26.2</v>
      </c>
      <c r="L37" s="50">
        <v>24.2</v>
      </c>
      <c r="M37" s="50">
        <v>22.6</v>
      </c>
      <c r="N37" s="50">
        <v>21.2</v>
      </c>
      <c r="O37" s="50">
        <v>20</v>
      </c>
      <c r="P37" s="50">
        <v>19</v>
      </c>
      <c r="Q37" s="50">
        <v>18.100000000000001</v>
      </c>
      <c r="R37" s="50">
        <v>17.399999999999999</v>
      </c>
      <c r="S37" s="50">
        <v>16.7</v>
      </c>
      <c r="T37" s="50">
        <v>16.100000000000001</v>
      </c>
      <c r="U37" s="50">
        <v>15.5</v>
      </c>
    </row>
    <row r="38" spans="1:21">
      <c r="A38" s="42">
        <v>31</v>
      </c>
      <c r="B38" s="50">
        <v>226.2</v>
      </c>
      <c r="C38" s="50">
        <v>115.2</v>
      </c>
      <c r="D38" s="50">
        <v>78.2</v>
      </c>
      <c r="E38" s="50">
        <v>59.7</v>
      </c>
      <c r="F38" s="50">
        <v>48.7</v>
      </c>
      <c r="G38" s="50">
        <v>41.3</v>
      </c>
      <c r="H38" s="50">
        <v>36</v>
      </c>
      <c r="I38" s="50">
        <v>32.1</v>
      </c>
      <c r="J38" s="50">
        <v>29</v>
      </c>
      <c r="K38" s="50">
        <v>26.6</v>
      </c>
      <c r="L38" s="50">
        <v>24.6</v>
      </c>
      <c r="M38" s="50">
        <v>22.9</v>
      </c>
      <c r="N38" s="50">
        <v>21.5</v>
      </c>
      <c r="O38" s="50">
        <v>20.3</v>
      </c>
      <c r="P38" s="50">
        <v>19.3</v>
      </c>
      <c r="Q38" s="50">
        <v>18.399999999999999</v>
      </c>
      <c r="R38" s="50">
        <v>17.600000000000001</v>
      </c>
      <c r="S38" s="50">
        <v>16.899999999999999</v>
      </c>
      <c r="T38" s="50">
        <v>16.3</v>
      </c>
      <c r="U38" s="50">
        <v>15.8</v>
      </c>
    </row>
    <row r="39" spans="1:21">
      <c r="A39" s="42">
        <v>32</v>
      </c>
      <c r="B39" s="50">
        <v>229.5</v>
      </c>
      <c r="C39" s="50">
        <v>116.9</v>
      </c>
      <c r="D39" s="50">
        <v>79.3</v>
      </c>
      <c r="E39" s="50">
        <v>60.6</v>
      </c>
      <c r="F39" s="50">
        <v>49.4</v>
      </c>
      <c r="G39" s="50">
        <v>41.9</v>
      </c>
      <c r="H39" s="50">
        <v>36.5</v>
      </c>
      <c r="I39" s="50">
        <v>32.5</v>
      </c>
      <c r="J39" s="50">
        <v>29.4</v>
      </c>
      <c r="K39" s="50">
        <v>27</v>
      </c>
      <c r="L39" s="50">
        <v>24.9</v>
      </c>
      <c r="M39" s="50">
        <v>23.3</v>
      </c>
      <c r="N39" s="50">
        <v>21.9</v>
      </c>
      <c r="O39" s="50">
        <v>20.6</v>
      </c>
      <c r="P39" s="50">
        <v>19.600000000000001</v>
      </c>
      <c r="Q39" s="50">
        <v>18.7</v>
      </c>
      <c r="R39" s="50">
        <v>17.899999999999999</v>
      </c>
      <c r="S39" s="50">
        <v>17.2</v>
      </c>
      <c r="T39" s="50">
        <v>16.600000000000001</v>
      </c>
      <c r="U39" s="50">
        <v>16</v>
      </c>
    </row>
    <row r="40" spans="1:21">
      <c r="A40" s="42">
        <v>33</v>
      </c>
      <c r="B40" s="50">
        <v>232.8</v>
      </c>
      <c r="C40" s="50">
        <v>118.5</v>
      </c>
      <c r="D40" s="50">
        <v>80.5</v>
      </c>
      <c r="E40" s="50">
        <v>61.5</v>
      </c>
      <c r="F40" s="50">
        <v>50.1</v>
      </c>
      <c r="G40" s="50">
        <v>42.5</v>
      </c>
      <c r="H40" s="50">
        <v>37.1</v>
      </c>
      <c r="I40" s="50">
        <v>33</v>
      </c>
      <c r="J40" s="50">
        <v>29.9</v>
      </c>
      <c r="K40" s="50">
        <v>27.4</v>
      </c>
      <c r="L40" s="50">
        <v>25.3</v>
      </c>
      <c r="M40" s="50">
        <v>23.6</v>
      </c>
      <c r="N40" s="50">
        <v>22.2</v>
      </c>
      <c r="O40" s="50">
        <v>20.9</v>
      </c>
      <c r="P40" s="50">
        <v>19.899999999999999</v>
      </c>
      <c r="Q40" s="50">
        <v>19</v>
      </c>
      <c r="R40" s="50">
        <v>18.2</v>
      </c>
      <c r="S40" s="50">
        <v>17.399999999999999</v>
      </c>
      <c r="T40" s="50">
        <v>16.8</v>
      </c>
      <c r="U40" s="50">
        <v>16.2</v>
      </c>
    </row>
    <row r="41" spans="1:21">
      <c r="A41" s="42">
        <v>34</v>
      </c>
      <c r="B41" s="50">
        <v>236.1</v>
      </c>
      <c r="C41" s="50">
        <v>120.2</v>
      </c>
      <c r="D41" s="50">
        <v>81.599999999999994</v>
      </c>
      <c r="E41" s="50">
        <v>62.4</v>
      </c>
      <c r="F41" s="50">
        <v>50.8</v>
      </c>
      <c r="G41" s="50">
        <v>43.1</v>
      </c>
      <c r="H41" s="50">
        <v>37.6</v>
      </c>
      <c r="I41" s="50">
        <v>33.5</v>
      </c>
      <c r="J41" s="50">
        <v>30.3</v>
      </c>
      <c r="K41" s="50">
        <v>27.8</v>
      </c>
      <c r="L41" s="50">
        <v>25.7</v>
      </c>
      <c r="M41" s="50">
        <v>24</v>
      </c>
      <c r="N41" s="50">
        <v>22.5</v>
      </c>
      <c r="O41" s="50">
        <v>21.3</v>
      </c>
      <c r="P41" s="50">
        <v>20.2</v>
      </c>
      <c r="Q41" s="50">
        <v>19.2</v>
      </c>
      <c r="R41" s="50">
        <v>18.399999999999999</v>
      </c>
      <c r="S41" s="50">
        <v>17.7</v>
      </c>
      <c r="T41" s="50">
        <v>17.100000000000001</v>
      </c>
      <c r="U41" s="50">
        <v>16.5</v>
      </c>
    </row>
    <row r="42" spans="1:21">
      <c r="A42" s="42">
        <v>35</v>
      </c>
      <c r="B42" s="50">
        <v>239.5</v>
      </c>
      <c r="C42" s="50">
        <v>122</v>
      </c>
      <c r="D42" s="50">
        <v>82.8</v>
      </c>
      <c r="E42" s="50">
        <v>63.2</v>
      </c>
      <c r="F42" s="50">
        <v>51.5</v>
      </c>
      <c r="G42" s="50">
        <v>43.7</v>
      </c>
      <c r="H42" s="50">
        <v>38.1</v>
      </c>
      <c r="I42" s="50">
        <v>34</v>
      </c>
      <c r="J42" s="50">
        <v>30.7</v>
      </c>
      <c r="K42" s="50">
        <v>28.2</v>
      </c>
      <c r="L42" s="50">
        <v>26.1</v>
      </c>
      <c r="M42" s="50">
        <v>24.3</v>
      </c>
      <c r="N42" s="50">
        <v>22.8</v>
      </c>
      <c r="O42" s="50">
        <v>21.6</v>
      </c>
      <c r="P42" s="50">
        <v>20.5</v>
      </c>
      <c r="Q42" s="50">
        <v>19.5</v>
      </c>
      <c r="R42" s="50">
        <v>18.7</v>
      </c>
      <c r="S42" s="50">
        <v>18</v>
      </c>
      <c r="T42" s="50">
        <v>17.3</v>
      </c>
      <c r="U42" s="50">
        <v>16.7</v>
      </c>
    </row>
    <row r="43" spans="1:21">
      <c r="A43" s="42">
        <v>36</v>
      </c>
      <c r="B43" s="50">
        <v>242.9</v>
      </c>
      <c r="C43" s="50">
        <v>123.7</v>
      </c>
      <c r="D43" s="50">
        <v>84</v>
      </c>
      <c r="E43" s="50">
        <v>64.2</v>
      </c>
      <c r="F43" s="50">
        <v>52.3</v>
      </c>
      <c r="G43" s="50">
        <v>44.3</v>
      </c>
      <c r="H43" s="50">
        <v>38.700000000000003</v>
      </c>
      <c r="I43" s="50">
        <v>34.5</v>
      </c>
      <c r="J43" s="50">
        <v>31.2</v>
      </c>
      <c r="K43" s="50">
        <v>28.6</v>
      </c>
      <c r="L43" s="50">
        <v>26.4</v>
      </c>
      <c r="M43" s="50">
        <v>24.7</v>
      </c>
      <c r="N43" s="50">
        <v>23.2</v>
      </c>
      <c r="O43" s="50">
        <v>21.9</v>
      </c>
      <c r="P43" s="50">
        <v>20.8</v>
      </c>
      <c r="Q43" s="50">
        <v>19.8</v>
      </c>
      <c r="R43" s="50">
        <v>19</v>
      </c>
      <c r="S43" s="50">
        <v>18.2</v>
      </c>
      <c r="T43" s="50">
        <v>17.600000000000001</v>
      </c>
      <c r="U43" s="50">
        <v>17</v>
      </c>
    </row>
    <row r="44" spans="1:21">
      <c r="A44" s="42">
        <v>37</v>
      </c>
      <c r="B44" s="50">
        <v>246.4</v>
      </c>
      <c r="C44" s="50">
        <v>125.5</v>
      </c>
      <c r="D44" s="50">
        <v>85.2</v>
      </c>
      <c r="E44" s="50">
        <v>65.099999999999994</v>
      </c>
      <c r="F44" s="50">
        <v>53</v>
      </c>
      <c r="G44" s="50">
        <v>45</v>
      </c>
      <c r="H44" s="50">
        <v>39.299999999999997</v>
      </c>
      <c r="I44" s="50">
        <v>35</v>
      </c>
      <c r="J44" s="50">
        <v>31.6</v>
      </c>
      <c r="K44" s="50">
        <v>29</v>
      </c>
      <c r="L44" s="50">
        <v>26.8</v>
      </c>
      <c r="M44" s="50">
        <v>25</v>
      </c>
      <c r="N44" s="50">
        <v>23.5</v>
      </c>
      <c r="O44" s="50">
        <v>22.2</v>
      </c>
      <c r="P44" s="50">
        <v>21.1</v>
      </c>
      <c r="Q44" s="50">
        <v>20.100000000000001</v>
      </c>
      <c r="R44" s="50">
        <v>19.3</v>
      </c>
      <c r="S44" s="50">
        <v>18.5</v>
      </c>
      <c r="T44" s="50">
        <v>17.899999999999999</v>
      </c>
      <c r="U44" s="50">
        <v>17.3</v>
      </c>
    </row>
    <row r="45" spans="1:21">
      <c r="A45" s="42">
        <v>38</v>
      </c>
      <c r="B45" s="50">
        <v>249.9</v>
      </c>
      <c r="C45" s="50">
        <v>127.3</v>
      </c>
      <c r="D45" s="50">
        <v>86.4</v>
      </c>
      <c r="E45" s="50">
        <v>66</v>
      </c>
      <c r="F45" s="50">
        <v>53.8</v>
      </c>
      <c r="G45" s="50">
        <v>45.6</v>
      </c>
      <c r="H45" s="50">
        <v>39.799999999999997</v>
      </c>
      <c r="I45" s="50">
        <v>35.5</v>
      </c>
      <c r="J45" s="50">
        <v>32.1</v>
      </c>
      <c r="K45" s="50">
        <v>29.4</v>
      </c>
      <c r="L45" s="50">
        <v>27.2</v>
      </c>
      <c r="M45" s="50">
        <v>25.4</v>
      </c>
      <c r="N45" s="50">
        <v>23.9</v>
      </c>
      <c r="O45" s="50">
        <v>22.6</v>
      </c>
      <c r="P45" s="50">
        <v>21.4</v>
      </c>
      <c r="Q45" s="50">
        <v>20.399999999999999</v>
      </c>
      <c r="R45" s="50">
        <v>19.600000000000001</v>
      </c>
      <c r="S45" s="50">
        <v>18.8</v>
      </c>
      <c r="T45" s="50">
        <v>18.100000000000001</v>
      </c>
      <c r="U45" s="50">
        <v>17.5</v>
      </c>
    </row>
    <row r="46" spans="1:21">
      <c r="A46" s="42">
        <v>39</v>
      </c>
      <c r="B46" s="50">
        <v>253.4</v>
      </c>
      <c r="C46" s="50">
        <v>129.1</v>
      </c>
      <c r="D46" s="50">
        <v>87.7</v>
      </c>
      <c r="E46" s="50">
        <v>67</v>
      </c>
      <c r="F46" s="50">
        <v>54.5</v>
      </c>
      <c r="G46" s="50">
        <v>46.3</v>
      </c>
      <c r="H46" s="50">
        <v>40.4</v>
      </c>
      <c r="I46" s="50">
        <v>36</v>
      </c>
      <c r="J46" s="50">
        <v>32.6</v>
      </c>
      <c r="K46" s="50">
        <v>29.8</v>
      </c>
      <c r="L46" s="50">
        <v>27.6</v>
      </c>
      <c r="M46" s="50">
        <v>25.8</v>
      </c>
      <c r="N46" s="50">
        <v>24.2</v>
      </c>
      <c r="O46" s="50">
        <v>22.9</v>
      </c>
      <c r="P46" s="50">
        <v>21.8</v>
      </c>
      <c r="Q46" s="50">
        <v>20.8</v>
      </c>
      <c r="R46" s="50">
        <v>19.899999999999999</v>
      </c>
      <c r="S46" s="50">
        <v>19.100000000000001</v>
      </c>
      <c r="T46" s="50">
        <v>18.399999999999999</v>
      </c>
      <c r="U46" s="50">
        <v>17.8</v>
      </c>
    </row>
    <row r="47" spans="1:21">
      <c r="A47" s="42">
        <v>40</v>
      </c>
      <c r="B47" s="50">
        <v>257</v>
      </c>
      <c r="C47" s="50">
        <v>130.9</v>
      </c>
      <c r="D47" s="50">
        <v>88.9</v>
      </c>
      <c r="E47" s="50">
        <v>67.900000000000006</v>
      </c>
      <c r="F47" s="50">
        <v>55.3</v>
      </c>
      <c r="G47" s="50">
        <v>47</v>
      </c>
      <c r="H47" s="50">
        <v>41</v>
      </c>
      <c r="I47" s="50">
        <v>36.5</v>
      </c>
      <c r="J47" s="50">
        <v>33.1</v>
      </c>
      <c r="K47" s="50">
        <v>30.3</v>
      </c>
      <c r="L47" s="50">
        <v>28</v>
      </c>
      <c r="M47" s="50">
        <v>26.2</v>
      </c>
      <c r="N47" s="50">
        <v>24.6</v>
      </c>
      <c r="O47" s="50">
        <v>23.2</v>
      </c>
      <c r="P47" s="50">
        <v>22.1</v>
      </c>
      <c r="Q47" s="50">
        <v>21.1</v>
      </c>
      <c r="R47" s="50">
        <v>20.2</v>
      </c>
      <c r="S47" s="50">
        <v>19.399999999999999</v>
      </c>
      <c r="T47" s="50">
        <v>18.7</v>
      </c>
      <c r="U47" s="50">
        <v>18.100000000000001</v>
      </c>
    </row>
    <row r="48" spans="1:21">
      <c r="A48" s="42">
        <v>41</v>
      </c>
      <c r="B48" s="50">
        <v>260.7</v>
      </c>
      <c r="C48" s="50">
        <v>132.80000000000001</v>
      </c>
      <c r="D48" s="50">
        <v>90.2</v>
      </c>
      <c r="E48" s="50">
        <v>68.900000000000006</v>
      </c>
      <c r="F48" s="50">
        <v>56.1</v>
      </c>
      <c r="G48" s="50">
        <v>47.6</v>
      </c>
      <c r="H48" s="50">
        <v>41.6</v>
      </c>
      <c r="I48" s="50">
        <v>37.1</v>
      </c>
      <c r="J48" s="50">
        <v>33.5</v>
      </c>
      <c r="K48" s="50">
        <v>30.7</v>
      </c>
      <c r="L48" s="50">
        <v>28.5</v>
      </c>
      <c r="M48" s="50">
        <v>26.6</v>
      </c>
      <c r="N48" s="50">
        <v>25</v>
      </c>
      <c r="O48" s="50">
        <v>23.6</v>
      </c>
      <c r="P48" s="50">
        <v>22.4</v>
      </c>
      <c r="Q48" s="50">
        <v>21.4</v>
      </c>
      <c r="R48" s="50">
        <v>20.5</v>
      </c>
      <c r="S48" s="50">
        <v>19.7</v>
      </c>
      <c r="T48" s="50">
        <v>19</v>
      </c>
      <c r="U48" s="50">
        <v>18.399999999999999</v>
      </c>
    </row>
    <row r="49" spans="1:21">
      <c r="A49" s="42">
        <v>42</v>
      </c>
      <c r="B49" s="50">
        <v>264.39999999999998</v>
      </c>
      <c r="C49" s="50">
        <v>134.69999999999999</v>
      </c>
      <c r="D49" s="50">
        <v>91.5</v>
      </c>
      <c r="E49" s="50">
        <v>69.900000000000006</v>
      </c>
      <c r="F49" s="50">
        <v>56.9</v>
      </c>
      <c r="G49" s="50">
        <v>48.3</v>
      </c>
      <c r="H49" s="50">
        <v>42.2</v>
      </c>
      <c r="I49" s="50">
        <v>37.6</v>
      </c>
      <c r="J49" s="50">
        <v>34</v>
      </c>
      <c r="K49" s="50">
        <v>31.2</v>
      </c>
      <c r="L49" s="50">
        <v>28.9</v>
      </c>
      <c r="M49" s="50">
        <v>27</v>
      </c>
      <c r="N49" s="50">
        <v>25.4</v>
      </c>
      <c r="O49" s="50">
        <v>24</v>
      </c>
      <c r="P49" s="50">
        <v>22.8</v>
      </c>
      <c r="Q49" s="50">
        <v>21.8</v>
      </c>
      <c r="R49" s="50">
        <v>20.9</v>
      </c>
      <c r="S49" s="50">
        <v>20.100000000000001</v>
      </c>
      <c r="T49" s="50">
        <v>19.3</v>
      </c>
      <c r="U49" s="50">
        <v>18.7</v>
      </c>
    </row>
    <row r="50" spans="1:21">
      <c r="A50" s="42">
        <v>43</v>
      </c>
      <c r="B50" s="50">
        <v>268.10000000000002</v>
      </c>
      <c r="C50" s="50">
        <v>136.6</v>
      </c>
      <c r="D50" s="50">
        <v>92.8</v>
      </c>
      <c r="E50" s="50">
        <v>70.900000000000006</v>
      </c>
      <c r="F50" s="50">
        <v>57.8</v>
      </c>
      <c r="G50" s="50">
        <v>49</v>
      </c>
      <c r="H50" s="50">
        <v>42.8</v>
      </c>
      <c r="I50" s="50">
        <v>38.200000000000003</v>
      </c>
      <c r="J50" s="50">
        <v>34.6</v>
      </c>
      <c r="K50" s="50">
        <v>31.7</v>
      </c>
      <c r="L50" s="50">
        <v>29.3</v>
      </c>
      <c r="M50" s="50">
        <v>27.4</v>
      </c>
      <c r="N50" s="50">
        <v>25.8</v>
      </c>
      <c r="O50" s="50">
        <v>24.4</v>
      </c>
      <c r="P50" s="50">
        <v>23.2</v>
      </c>
      <c r="Q50" s="50">
        <v>22.1</v>
      </c>
      <c r="R50" s="50">
        <v>21.2</v>
      </c>
      <c r="S50" s="50">
        <v>20.399999999999999</v>
      </c>
      <c r="T50" s="50">
        <v>19.7</v>
      </c>
      <c r="U50" s="50">
        <v>19</v>
      </c>
    </row>
    <row r="51" spans="1:21">
      <c r="A51" s="42">
        <v>44</v>
      </c>
      <c r="B51" s="50">
        <v>271.89999999999998</v>
      </c>
      <c r="C51" s="50">
        <v>138.5</v>
      </c>
      <c r="D51" s="50">
        <v>94.1</v>
      </c>
      <c r="E51" s="50">
        <v>71.900000000000006</v>
      </c>
      <c r="F51" s="50">
        <v>58.6</v>
      </c>
      <c r="G51" s="50">
        <v>49.8</v>
      </c>
      <c r="H51" s="50">
        <v>43.5</v>
      </c>
      <c r="I51" s="50">
        <v>38.700000000000003</v>
      </c>
      <c r="J51" s="50">
        <v>35.1</v>
      </c>
      <c r="K51" s="50">
        <v>32.200000000000003</v>
      </c>
      <c r="L51" s="50">
        <v>29.8</v>
      </c>
      <c r="M51" s="50">
        <v>27.8</v>
      </c>
      <c r="N51" s="50">
        <v>26.2</v>
      </c>
      <c r="O51" s="50">
        <v>24.8</v>
      </c>
      <c r="P51" s="50">
        <v>23.5</v>
      </c>
      <c r="Q51" s="50">
        <v>22.5</v>
      </c>
      <c r="R51" s="50">
        <v>21.5</v>
      </c>
      <c r="S51" s="50">
        <v>20.7</v>
      </c>
      <c r="T51" s="50">
        <v>20</v>
      </c>
      <c r="U51" s="50">
        <v>19.399999999999999</v>
      </c>
    </row>
    <row r="52" spans="1:21">
      <c r="A52" s="42">
        <v>45</v>
      </c>
      <c r="B52" s="50">
        <v>275.7</v>
      </c>
      <c r="C52" s="50">
        <v>140.5</v>
      </c>
      <c r="D52" s="50">
        <v>95.4</v>
      </c>
      <c r="E52" s="50">
        <v>72.900000000000006</v>
      </c>
      <c r="F52" s="50">
        <v>59.5</v>
      </c>
      <c r="G52" s="50">
        <v>50.5</v>
      </c>
      <c r="H52" s="50">
        <v>44.1</v>
      </c>
      <c r="I52" s="50">
        <v>39.299999999999997</v>
      </c>
      <c r="J52" s="50">
        <v>35.6</v>
      </c>
      <c r="K52" s="50">
        <v>32.700000000000003</v>
      </c>
      <c r="L52" s="50">
        <v>30.3</v>
      </c>
      <c r="M52" s="50">
        <v>28.3</v>
      </c>
      <c r="N52" s="50">
        <v>26.6</v>
      </c>
      <c r="O52" s="50">
        <v>25.1</v>
      </c>
      <c r="P52" s="50">
        <v>23.9</v>
      </c>
      <c r="Q52" s="50">
        <v>22.8</v>
      </c>
      <c r="R52" s="50">
        <v>21.9</v>
      </c>
      <c r="S52" s="50">
        <v>21.1</v>
      </c>
      <c r="T52" s="50">
        <v>20.3</v>
      </c>
      <c r="U52" s="50">
        <v>19.7</v>
      </c>
    </row>
    <row r="53" spans="1:21">
      <c r="A53" s="42">
        <v>46</v>
      </c>
      <c r="B53" s="50">
        <v>279.5</v>
      </c>
      <c r="C53" s="50">
        <v>142.5</v>
      </c>
      <c r="D53" s="50">
        <v>96.8</v>
      </c>
      <c r="E53" s="50">
        <v>74</v>
      </c>
      <c r="F53" s="50">
        <v>60.3</v>
      </c>
      <c r="G53" s="50">
        <v>51.2</v>
      </c>
      <c r="H53" s="50">
        <v>44.8</v>
      </c>
      <c r="I53" s="50">
        <v>39.9</v>
      </c>
      <c r="J53" s="50">
        <v>36.200000000000003</v>
      </c>
      <c r="K53" s="50">
        <v>33.200000000000003</v>
      </c>
      <c r="L53" s="50">
        <v>30.7</v>
      </c>
      <c r="M53" s="50">
        <v>28.7</v>
      </c>
      <c r="N53" s="50">
        <v>27</v>
      </c>
      <c r="O53" s="50">
        <v>25.6</v>
      </c>
      <c r="P53" s="50">
        <v>24.3</v>
      </c>
      <c r="Q53" s="50">
        <v>23.2</v>
      </c>
      <c r="R53" s="50">
        <v>22.3</v>
      </c>
      <c r="S53" s="50">
        <v>21.4</v>
      </c>
      <c r="T53" s="50">
        <v>20.7</v>
      </c>
      <c r="U53" s="50">
        <v>20</v>
      </c>
    </row>
    <row r="54" spans="1:21">
      <c r="A54" s="42">
        <v>47</v>
      </c>
      <c r="B54" s="50">
        <v>283.39999999999998</v>
      </c>
      <c r="C54" s="50">
        <v>144.5</v>
      </c>
      <c r="D54" s="50">
        <v>98.2</v>
      </c>
      <c r="E54" s="50">
        <v>75.099999999999994</v>
      </c>
      <c r="F54" s="50">
        <v>61.2</v>
      </c>
      <c r="G54" s="50">
        <v>52</v>
      </c>
      <c r="H54" s="50">
        <v>45.4</v>
      </c>
      <c r="I54" s="50">
        <v>40.5</v>
      </c>
      <c r="J54" s="50">
        <v>36.700000000000003</v>
      </c>
      <c r="K54" s="50">
        <v>33.700000000000003</v>
      </c>
      <c r="L54" s="50">
        <v>31.2</v>
      </c>
      <c r="M54" s="50">
        <v>29.2</v>
      </c>
      <c r="N54" s="50">
        <v>27.4</v>
      </c>
      <c r="O54" s="50">
        <v>26</v>
      </c>
      <c r="P54" s="50">
        <v>24.7</v>
      </c>
      <c r="Q54" s="50">
        <v>23.6</v>
      </c>
      <c r="R54" s="50">
        <v>22.7</v>
      </c>
      <c r="S54" s="50">
        <v>21.8</v>
      </c>
      <c r="T54" s="50">
        <v>21</v>
      </c>
      <c r="U54" s="50">
        <v>20.399999999999999</v>
      </c>
    </row>
    <row r="55" spans="1:21">
      <c r="A55" s="42">
        <v>48</v>
      </c>
      <c r="B55" s="50">
        <v>287.3</v>
      </c>
      <c r="C55" s="50">
        <v>146.5</v>
      </c>
      <c r="D55" s="50">
        <v>99.6</v>
      </c>
      <c r="E55" s="50">
        <v>76.099999999999994</v>
      </c>
      <c r="F55" s="50">
        <v>62.1</v>
      </c>
      <c r="G55" s="50">
        <v>52.8</v>
      </c>
      <c r="H55" s="50">
        <v>46.1</v>
      </c>
      <c r="I55" s="50">
        <v>41.1</v>
      </c>
      <c r="J55" s="50">
        <v>37.299999999999997</v>
      </c>
      <c r="K55" s="50">
        <v>34.200000000000003</v>
      </c>
      <c r="L55" s="50">
        <v>31.7</v>
      </c>
      <c r="M55" s="50">
        <v>29.6</v>
      </c>
      <c r="N55" s="50">
        <v>27.9</v>
      </c>
      <c r="O55" s="50">
        <v>26.4</v>
      </c>
      <c r="P55" s="50">
        <v>25.1</v>
      </c>
      <c r="Q55" s="50">
        <v>24</v>
      </c>
      <c r="R55" s="50">
        <v>23</v>
      </c>
      <c r="S55" s="50">
        <v>22.2</v>
      </c>
      <c r="T55" s="50">
        <v>21.4</v>
      </c>
      <c r="U55" s="50"/>
    </row>
    <row r="56" spans="1:21">
      <c r="A56" s="42">
        <v>49</v>
      </c>
      <c r="B56" s="50">
        <v>291.3</v>
      </c>
      <c r="C56" s="50">
        <v>148.5</v>
      </c>
      <c r="D56" s="50">
        <v>101</v>
      </c>
      <c r="E56" s="50">
        <v>77.2</v>
      </c>
      <c r="F56" s="50">
        <v>63</v>
      </c>
      <c r="G56" s="50">
        <v>53.5</v>
      </c>
      <c r="H56" s="50">
        <v>46.8</v>
      </c>
      <c r="I56" s="50">
        <v>41.8</v>
      </c>
      <c r="J56" s="50">
        <v>37.9</v>
      </c>
      <c r="K56" s="50">
        <v>34.700000000000003</v>
      </c>
      <c r="L56" s="50">
        <v>32.200000000000003</v>
      </c>
      <c r="M56" s="50">
        <v>30.1</v>
      </c>
      <c r="N56" s="50">
        <v>28.3</v>
      </c>
      <c r="O56" s="50">
        <v>26.8</v>
      </c>
      <c r="P56" s="50">
        <v>25.5</v>
      </c>
      <c r="Q56" s="50">
        <v>24.4</v>
      </c>
      <c r="R56" s="50">
        <v>23.4</v>
      </c>
      <c r="S56" s="50">
        <v>22.6</v>
      </c>
      <c r="T56" s="50"/>
      <c r="U56" s="50"/>
    </row>
    <row r="57" spans="1:21">
      <c r="A57" s="42">
        <v>50</v>
      </c>
      <c r="B57" s="50">
        <v>295.2</v>
      </c>
      <c r="C57" s="50">
        <v>150.6</v>
      </c>
      <c r="D57" s="50">
        <v>102.4</v>
      </c>
      <c r="E57" s="50">
        <v>78.3</v>
      </c>
      <c r="F57" s="50">
        <v>63.9</v>
      </c>
      <c r="G57" s="50">
        <v>54.3</v>
      </c>
      <c r="H57" s="50">
        <v>47.5</v>
      </c>
      <c r="I57" s="50">
        <v>42.4</v>
      </c>
      <c r="J57" s="50">
        <v>38.4</v>
      </c>
      <c r="K57" s="50">
        <v>35.299999999999997</v>
      </c>
      <c r="L57" s="50">
        <v>32.700000000000003</v>
      </c>
      <c r="M57" s="50">
        <v>30.6</v>
      </c>
      <c r="N57" s="50">
        <v>28.8</v>
      </c>
      <c r="O57" s="50">
        <v>27.3</v>
      </c>
      <c r="P57" s="50">
        <v>26</v>
      </c>
      <c r="Q57" s="50">
        <v>24.8</v>
      </c>
      <c r="R57" s="50">
        <v>23.8</v>
      </c>
      <c r="S57" s="50"/>
      <c r="T57" s="50"/>
      <c r="U57" s="50"/>
    </row>
    <row r="58" spans="1:21">
      <c r="A58" s="42">
        <v>51</v>
      </c>
      <c r="B58" s="50">
        <v>299.2</v>
      </c>
      <c r="C58" s="50">
        <v>152.6</v>
      </c>
      <c r="D58" s="50">
        <v>103.8</v>
      </c>
      <c r="E58" s="50">
        <v>79.400000000000006</v>
      </c>
      <c r="F58" s="50">
        <v>64.8</v>
      </c>
      <c r="G58" s="50">
        <v>55.1</v>
      </c>
      <c r="H58" s="50">
        <v>48.2</v>
      </c>
      <c r="I58" s="50">
        <v>43</v>
      </c>
      <c r="J58" s="50">
        <v>39</v>
      </c>
      <c r="K58" s="50">
        <v>35.799999999999997</v>
      </c>
      <c r="L58" s="50">
        <v>33.200000000000003</v>
      </c>
      <c r="M58" s="50">
        <v>31.1</v>
      </c>
      <c r="N58" s="50">
        <v>29.3</v>
      </c>
      <c r="O58" s="50">
        <v>27.7</v>
      </c>
      <c r="P58" s="50">
        <v>26.4</v>
      </c>
      <c r="Q58" s="50">
        <v>25.2</v>
      </c>
      <c r="R58" s="50"/>
      <c r="S58" s="50"/>
      <c r="T58" s="50"/>
      <c r="U58" s="50"/>
    </row>
    <row r="59" spans="1:21">
      <c r="A59" s="42">
        <v>52</v>
      </c>
      <c r="B59" s="50">
        <v>303.3</v>
      </c>
      <c r="C59" s="50">
        <v>154.69999999999999</v>
      </c>
      <c r="D59" s="50">
        <v>105.3</v>
      </c>
      <c r="E59" s="50">
        <v>80.599999999999994</v>
      </c>
      <c r="F59" s="50">
        <v>65.8</v>
      </c>
      <c r="G59" s="50">
        <v>55.9</v>
      </c>
      <c r="H59" s="50">
        <v>48.9</v>
      </c>
      <c r="I59" s="50">
        <v>43.7</v>
      </c>
      <c r="J59" s="50">
        <v>39.6</v>
      </c>
      <c r="K59" s="50">
        <v>36.4</v>
      </c>
      <c r="L59" s="50">
        <v>33.700000000000003</v>
      </c>
      <c r="M59" s="50">
        <v>31.6</v>
      </c>
      <c r="N59" s="50">
        <v>29.7</v>
      </c>
      <c r="O59" s="50">
        <v>28.2</v>
      </c>
      <c r="P59" s="50">
        <v>26.8</v>
      </c>
      <c r="Q59" s="50"/>
      <c r="R59" s="50"/>
      <c r="S59" s="50"/>
      <c r="T59" s="50"/>
      <c r="U59" s="50"/>
    </row>
    <row r="60" spans="1:21">
      <c r="A60" s="42">
        <v>53</v>
      </c>
      <c r="B60" s="50">
        <v>307.3</v>
      </c>
      <c r="C60" s="50">
        <v>156.80000000000001</v>
      </c>
      <c r="D60" s="50">
        <v>106.7</v>
      </c>
      <c r="E60" s="50">
        <v>81.7</v>
      </c>
      <c r="F60" s="50">
        <v>66.7</v>
      </c>
      <c r="G60" s="50">
        <v>56.7</v>
      </c>
      <c r="H60" s="50">
        <v>49.6</v>
      </c>
      <c r="I60" s="50">
        <v>44.3</v>
      </c>
      <c r="J60" s="50">
        <v>40.200000000000003</v>
      </c>
      <c r="K60" s="50">
        <v>36.9</v>
      </c>
      <c r="L60" s="50">
        <v>34.299999999999997</v>
      </c>
      <c r="M60" s="50">
        <v>32.1</v>
      </c>
      <c r="N60" s="50">
        <v>30.2</v>
      </c>
      <c r="O60" s="50">
        <v>28.7</v>
      </c>
      <c r="P60" s="50"/>
      <c r="Q60" s="50"/>
      <c r="R60" s="50"/>
      <c r="S60" s="50"/>
      <c r="T60" s="50"/>
      <c r="U60" s="50"/>
    </row>
    <row r="61" spans="1:21">
      <c r="A61" s="42">
        <v>54</v>
      </c>
      <c r="B61" s="50">
        <v>311.5</v>
      </c>
      <c r="C61" s="50">
        <v>159</v>
      </c>
      <c r="D61" s="50">
        <v>108.2</v>
      </c>
      <c r="E61" s="50">
        <v>82.9</v>
      </c>
      <c r="F61" s="50">
        <v>67.7</v>
      </c>
      <c r="G61" s="50">
        <v>57.6</v>
      </c>
      <c r="H61" s="50">
        <v>50.4</v>
      </c>
      <c r="I61" s="50">
        <v>45</v>
      </c>
      <c r="J61" s="50">
        <v>40.799999999999997</v>
      </c>
      <c r="K61" s="50">
        <v>37.5</v>
      </c>
      <c r="L61" s="50">
        <v>34.799999999999997</v>
      </c>
      <c r="M61" s="50">
        <v>32.6</v>
      </c>
      <c r="N61" s="50">
        <v>30.7</v>
      </c>
      <c r="O61" s="50"/>
      <c r="P61" s="50"/>
      <c r="Q61" s="50"/>
      <c r="R61" s="50"/>
      <c r="S61" s="50"/>
      <c r="T61" s="50"/>
      <c r="U61" s="50"/>
    </row>
    <row r="62" spans="1:21">
      <c r="A62" s="42">
        <v>55</v>
      </c>
      <c r="B62" s="50">
        <v>315.7</v>
      </c>
      <c r="C62" s="50">
        <v>161.19999999999999</v>
      </c>
      <c r="D62" s="50">
        <v>109.7</v>
      </c>
      <c r="E62" s="50">
        <v>84</v>
      </c>
      <c r="F62" s="50">
        <v>68.599999999999994</v>
      </c>
      <c r="G62" s="50">
        <v>58.4</v>
      </c>
      <c r="H62" s="50">
        <v>51.1</v>
      </c>
      <c r="I62" s="50">
        <v>45.7</v>
      </c>
      <c r="J62" s="50">
        <v>41.5</v>
      </c>
      <c r="K62" s="50">
        <v>38.1</v>
      </c>
      <c r="L62" s="50">
        <v>35.4</v>
      </c>
      <c r="M62" s="50">
        <v>33.1</v>
      </c>
      <c r="N62" s="50"/>
      <c r="O62" s="50"/>
      <c r="P62" s="50"/>
      <c r="Q62" s="50"/>
      <c r="R62" s="50"/>
      <c r="S62" s="50"/>
      <c r="T62" s="50"/>
      <c r="U62" s="50"/>
    </row>
    <row r="63" spans="1:21">
      <c r="A63" s="42">
        <v>56</v>
      </c>
      <c r="B63" s="50">
        <v>320</v>
      </c>
      <c r="C63" s="50">
        <v>163.4</v>
      </c>
      <c r="D63" s="50">
        <v>111.3</v>
      </c>
      <c r="E63" s="50">
        <v>85.2</v>
      </c>
      <c r="F63" s="50">
        <v>69.599999999999994</v>
      </c>
      <c r="G63" s="50">
        <v>59.3</v>
      </c>
      <c r="H63" s="50">
        <v>51.9</v>
      </c>
      <c r="I63" s="50">
        <v>46.4</v>
      </c>
      <c r="J63" s="50">
        <v>42.1</v>
      </c>
      <c r="K63" s="50">
        <v>38.700000000000003</v>
      </c>
      <c r="L63" s="50">
        <v>36</v>
      </c>
      <c r="M63" s="50"/>
      <c r="N63" s="50"/>
      <c r="O63" s="50"/>
      <c r="P63" s="50"/>
      <c r="Q63" s="50"/>
      <c r="R63" s="50"/>
      <c r="S63" s="50"/>
      <c r="T63" s="50"/>
      <c r="U63" s="50"/>
    </row>
    <row r="64" spans="1:21">
      <c r="A64" s="42">
        <v>57</v>
      </c>
      <c r="B64" s="50">
        <v>324.39999999999998</v>
      </c>
      <c r="C64" s="50">
        <v>165.7</v>
      </c>
      <c r="D64" s="50">
        <v>112.9</v>
      </c>
      <c r="E64" s="50">
        <v>86.5</v>
      </c>
      <c r="F64" s="50">
        <v>70.7</v>
      </c>
      <c r="G64" s="50">
        <v>60.2</v>
      </c>
      <c r="H64" s="50">
        <v>52.7</v>
      </c>
      <c r="I64" s="50">
        <v>47.1</v>
      </c>
      <c r="J64" s="50">
        <v>42.8</v>
      </c>
      <c r="K64" s="50">
        <v>39.4</v>
      </c>
      <c r="L64" s="50"/>
      <c r="M64" s="50"/>
      <c r="N64" s="50"/>
      <c r="O64" s="50"/>
      <c r="P64" s="50"/>
      <c r="Q64" s="50"/>
      <c r="R64" s="50"/>
      <c r="S64" s="50"/>
      <c r="T64" s="50"/>
      <c r="U64" s="50"/>
    </row>
    <row r="65" spans="1:21">
      <c r="A65" s="42">
        <v>58</v>
      </c>
      <c r="B65" s="50">
        <v>328.9</v>
      </c>
      <c r="C65" s="50">
        <v>168.1</v>
      </c>
      <c r="D65" s="50">
        <v>114.5</v>
      </c>
      <c r="E65" s="50">
        <v>87.7</v>
      </c>
      <c r="F65" s="50">
        <v>71.7</v>
      </c>
      <c r="G65" s="50">
        <v>61.1</v>
      </c>
      <c r="H65" s="50">
        <v>53.5</v>
      </c>
      <c r="I65" s="50">
        <v>47.8</v>
      </c>
      <c r="J65" s="50">
        <v>43.5</v>
      </c>
      <c r="K65" s="50"/>
      <c r="L65" s="50"/>
      <c r="M65" s="50"/>
      <c r="N65" s="50"/>
      <c r="O65" s="50"/>
      <c r="P65" s="50"/>
      <c r="Q65" s="50"/>
      <c r="R65" s="50"/>
      <c r="S65" s="50"/>
      <c r="T65" s="50"/>
      <c r="U65" s="50"/>
    </row>
    <row r="66" spans="1:21">
      <c r="A66" s="42">
        <v>59</v>
      </c>
      <c r="B66" s="50">
        <v>333.6</v>
      </c>
      <c r="C66" s="50">
        <v>170.5</v>
      </c>
      <c r="D66" s="50">
        <v>116.2</v>
      </c>
      <c r="E66" s="50">
        <v>89.1</v>
      </c>
      <c r="F66" s="50">
        <v>72.8</v>
      </c>
      <c r="G66" s="50">
        <v>62</v>
      </c>
      <c r="H66" s="50">
        <v>54.3</v>
      </c>
      <c r="I66" s="50">
        <v>48.7</v>
      </c>
      <c r="J66" s="50"/>
      <c r="K66" s="50"/>
      <c r="L66" s="50"/>
      <c r="M66" s="50"/>
      <c r="N66" s="50"/>
      <c r="O66" s="50"/>
      <c r="P66" s="50"/>
      <c r="Q66" s="50"/>
      <c r="R66" s="50"/>
      <c r="S66" s="50"/>
      <c r="T66" s="50"/>
      <c r="U66" s="50"/>
    </row>
    <row r="67" spans="1:21">
      <c r="A67" s="42">
        <v>60</v>
      </c>
      <c r="B67" s="50">
        <v>338.5</v>
      </c>
      <c r="C67" s="50">
        <v>173</v>
      </c>
      <c r="D67" s="50">
        <v>117.9</v>
      </c>
      <c r="E67" s="50">
        <v>90.4</v>
      </c>
      <c r="F67" s="50">
        <v>74</v>
      </c>
      <c r="G67" s="50">
        <v>63</v>
      </c>
      <c r="H67" s="50">
        <v>55.3</v>
      </c>
      <c r="I67" s="50"/>
      <c r="J67" s="50"/>
      <c r="K67" s="50"/>
      <c r="L67" s="50"/>
      <c r="M67" s="50"/>
      <c r="N67" s="50"/>
      <c r="O67" s="50"/>
      <c r="P67" s="50"/>
      <c r="Q67" s="50"/>
      <c r="R67" s="50"/>
      <c r="S67" s="50"/>
      <c r="T67" s="50"/>
      <c r="U67" s="50"/>
    </row>
    <row r="68" spans="1:21">
      <c r="A68" s="42">
        <v>61</v>
      </c>
      <c r="B68" s="50">
        <v>343.5</v>
      </c>
      <c r="C68" s="50">
        <v>175.6</v>
      </c>
      <c r="D68" s="50">
        <v>119.7</v>
      </c>
      <c r="E68" s="50">
        <v>91.8</v>
      </c>
      <c r="F68" s="50">
        <v>75.099999999999994</v>
      </c>
      <c r="G68" s="50">
        <v>64.099999999999994</v>
      </c>
      <c r="H68" s="50"/>
      <c r="I68" s="50"/>
      <c r="J68" s="50"/>
      <c r="K68" s="50"/>
      <c r="L68" s="50"/>
      <c r="M68" s="50"/>
      <c r="N68" s="50"/>
      <c r="O68" s="50"/>
      <c r="P68" s="50"/>
      <c r="Q68" s="50"/>
      <c r="R68" s="50"/>
      <c r="S68" s="50"/>
      <c r="T68" s="50"/>
      <c r="U68" s="50"/>
    </row>
    <row r="69" spans="1:21">
      <c r="A69" s="42">
        <v>62</v>
      </c>
      <c r="B69" s="50">
        <v>348.7</v>
      </c>
      <c r="C69" s="50">
        <v>178.4</v>
      </c>
      <c r="D69" s="50">
        <v>121.6</v>
      </c>
      <c r="E69" s="50">
        <v>93.3</v>
      </c>
      <c r="F69" s="50">
        <v>76.400000000000006</v>
      </c>
      <c r="G69" s="50"/>
      <c r="H69" s="50"/>
      <c r="I69" s="50"/>
      <c r="J69" s="50"/>
      <c r="K69" s="50"/>
      <c r="L69" s="50"/>
      <c r="M69" s="50"/>
      <c r="N69" s="50"/>
      <c r="O69" s="50"/>
      <c r="P69" s="50"/>
      <c r="Q69" s="50"/>
      <c r="R69" s="50"/>
      <c r="S69" s="50"/>
      <c r="T69" s="50"/>
      <c r="U69" s="50"/>
    </row>
    <row r="70" spans="1:21">
      <c r="A70" s="42">
        <v>63</v>
      </c>
      <c r="B70" s="50">
        <v>354.2</v>
      </c>
      <c r="C70" s="50">
        <v>181.2</v>
      </c>
      <c r="D70" s="50">
        <v>123.6</v>
      </c>
      <c r="E70" s="50">
        <v>94.9</v>
      </c>
      <c r="F70" s="50"/>
      <c r="G70" s="50"/>
      <c r="H70" s="50"/>
      <c r="I70" s="50"/>
      <c r="J70" s="50"/>
      <c r="K70" s="50"/>
      <c r="L70" s="50"/>
      <c r="M70" s="50"/>
      <c r="N70" s="50"/>
      <c r="O70" s="50"/>
      <c r="P70" s="50"/>
      <c r="Q70" s="50"/>
      <c r="R70" s="50"/>
      <c r="S70" s="50"/>
      <c r="T70" s="50"/>
      <c r="U70" s="50"/>
    </row>
    <row r="71" spans="1:21">
      <c r="A71" s="42">
        <v>64</v>
      </c>
      <c r="B71" s="50">
        <v>360</v>
      </c>
      <c r="C71" s="50">
        <v>184.2</v>
      </c>
      <c r="D71" s="50">
        <v>125.7</v>
      </c>
      <c r="E71" s="50"/>
      <c r="F71" s="50"/>
      <c r="G71" s="50"/>
      <c r="H71" s="50"/>
      <c r="I71" s="50"/>
      <c r="J71" s="50"/>
      <c r="K71" s="50"/>
      <c r="L71" s="50"/>
      <c r="M71" s="50"/>
      <c r="N71" s="50"/>
      <c r="O71" s="50"/>
      <c r="P71" s="50"/>
      <c r="Q71" s="50"/>
      <c r="R71" s="50"/>
      <c r="S71" s="50"/>
      <c r="T71" s="50"/>
      <c r="U71" s="50"/>
    </row>
    <row r="72" spans="1:21">
      <c r="A72" s="42">
        <v>65</v>
      </c>
      <c r="B72" s="50">
        <v>366</v>
      </c>
      <c r="C72" s="50">
        <v>187.4</v>
      </c>
      <c r="D72" s="50"/>
      <c r="E72" s="50"/>
      <c r="F72" s="50"/>
      <c r="G72" s="50"/>
      <c r="H72" s="50"/>
      <c r="I72" s="50"/>
      <c r="J72" s="50"/>
      <c r="K72" s="50"/>
      <c r="L72" s="50"/>
      <c r="M72" s="50"/>
      <c r="N72" s="50"/>
      <c r="O72" s="50"/>
      <c r="P72" s="50"/>
      <c r="Q72" s="50"/>
      <c r="R72" s="50"/>
      <c r="S72" s="50"/>
      <c r="T72" s="50"/>
      <c r="U72" s="50"/>
    </row>
    <row r="73" spans="1:21">
      <c r="A73" s="42">
        <v>66</v>
      </c>
      <c r="B73" s="50">
        <v>372.2</v>
      </c>
      <c r="C73" s="50"/>
      <c r="D73" s="50"/>
      <c r="E73" s="50"/>
      <c r="F73" s="50"/>
      <c r="G73" s="50"/>
      <c r="H73" s="50"/>
      <c r="I73" s="50"/>
      <c r="J73" s="50"/>
      <c r="K73" s="50"/>
      <c r="L73" s="50"/>
      <c r="M73" s="50"/>
      <c r="N73" s="50"/>
      <c r="O73" s="50"/>
      <c r="P73" s="50"/>
      <c r="Q73" s="50"/>
      <c r="R73" s="50"/>
      <c r="S73" s="50"/>
      <c r="T73" s="50"/>
      <c r="U73" s="50"/>
    </row>
  </sheetData>
  <sheetProtection algorithmName="SHA-512" hashValue="cFkCOBI19VHwrTd/BlPL72aNYzV00IoEq3CoJ/wYTd406Xrhlqm3P8j1ewVynTbVn2oT70mTD4wWXGJVu8xTyg==" saltValue="HQ3Bff3XpKkAJ0a5XgTEqg==" spinCount="100000" sheet="1" objects="1" scenarios="1"/>
  <conditionalFormatting sqref="A6:A21">
    <cfRule type="expression" dxfId="295" priority="5" stopIfTrue="1">
      <formula>MOD(ROW(),2)=0</formula>
    </cfRule>
    <cfRule type="expression" dxfId="294" priority="6" stopIfTrue="1">
      <formula>MOD(ROW(),2)&lt;&gt;0</formula>
    </cfRule>
  </conditionalFormatting>
  <conditionalFormatting sqref="B6:M21">
    <cfRule type="expression" dxfId="293" priority="7" stopIfTrue="1">
      <formula>MOD(ROW(),2)=0</formula>
    </cfRule>
    <cfRule type="expression" dxfId="292" priority="8" stopIfTrue="1">
      <formula>MOD(ROW(),2)&lt;&gt;0</formula>
    </cfRule>
  </conditionalFormatting>
  <conditionalFormatting sqref="A26:A73">
    <cfRule type="expression" dxfId="291" priority="1" stopIfTrue="1">
      <formula>MOD(ROW(),2)=0</formula>
    </cfRule>
    <cfRule type="expression" dxfId="290" priority="2" stopIfTrue="1">
      <formula>MOD(ROW(),2)&lt;&gt;0</formula>
    </cfRule>
  </conditionalFormatting>
  <conditionalFormatting sqref="B26:U73">
    <cfRule type="expression" dxfId="289" priority="3" stopIfTrue="1">
      <formula>MOD(ROW(),2)=0</formula>
    </cfRule>
    <cfRule type="expression" dxfId="288" priority="4" stopIfTrue="1">
      <formula>MOD(ROW(),2)&lt;&gt;0</formula>
    </cfRule>
  </conditionalFormatting>
  <pageMargins left="0.7" right="0.7" top="0.75" bottom="0.75" header="0.3" footer="0.3"/>
  <tableParts count="1">
    <tablePart r:id="rId1"/>
  </tableParts>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8447A-0CCA-493B-938B-2357625FA9A8}">
  <sheetPr codeName="Sheet100"/>
  <dimension ref="A1:U73"/>
  <sheetViews>
    <sheetView showGridLines="0" workbookViewId="0">
      <selection activeCell="A6" sqref="A6"/>
    </sheetView>
  </sheetViews>
  <sheetFormatPr defaultRowHeight="12.6"/>
  <cols>
    <col min="1" max="1" width="31.5703125" customWidth="1"/>
    <col min="2" max="21"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Added pension - x-713</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163</v>
      </c>
      <c r="C8" s="62"/>
      <c r="D8" s="62"/>
      <c r="E8" s="62"/>
      <c r="F8" s="62"/>
      <c r="G8" s="62"/>
      <c r="H8" s="62"/>
      <c r="I8" s="62"/>
      <c r="J8" s="62"/>
      <c r="K8" s="62"/>
      <c r="L8" s="62"/>
      <c r="M8" s="62"/>
    </row>
    <row r="9" spans="1:13">
      <c r="A9" s="61" t="s">
        <v>150</v>
      </c>
      <c r="B9" s="62" t="s">
        <v>427</v>
      </c>
      <c r="C9" s="62"/>
      <c r="D9" s="62"/>
      <c r="E9" s="62"/>
      <c r="F9" s="62"/>
      <c r="G9" s="62"/>
      <c r="H9" s="62"/>
      <c r="I9" s="62"/>
      <c r="J9" s="62"/>
      <c r="K9" s="62"/>
      <c r="L9" s="62"/>
      <c r="M9" s="62"/>
    </row>
    <row r="10" spans="1:13">
      <c r="A10" s="61" t="s">
        <v>6</v>
      </c>
      <c r="B10" s="62" t="s">
        <v>462</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429</v>
      </c>
      <c r="C12" s="62"/>
      <c r="D12" s="62"/>
      <c r="E12" s="62"/>
      <c r="F12" s="62"/>
      <c r="G12" s="62"/>
      <c r="H12" s="62"/>
      <c r="I12" s="62"/>
      <c r="J12" s="62"/>
      <c r="K12" s="62"/>
      <c r="L12" s="62"/>
      <c r="M12" s="62"/>
    </row>
    <row r="13" spans="1:13">
      <c r="A13" s="61" t="s">
        <v>555</v>
      </c>
      <c r="B13" s="62">
        <v>0</v>
      </c>
      <c r="C13" s="62"/>
      <c r="D13" s="62"/>
      <c r="E13" s="62"/>
      <c r="F13" s="62"/>
      <c r="G13" s="62"/>
      <c r="H13" s="62"/>
      <c r="I13" s="62"/>
      <c r="J13" s="62"/>
      <c r="K13" s="62"/>
      <c r="L13" s="62"/>
      <c r="M13" s="62"/>
    </row>
    <row r="14" spans="1:13">
      <c r="A14" s="61" t="s">
        <v>154</v>
      </c>
      <c r="B14" s="62">
        <v>713</v>
      </c>
      <c r="C14" s="62"/>
      <c r="D14" s="62"/>
      <c r="E14" s="62"/>
      <c r="F14" s="62"/>
      <c r="G14" s="62"/>
      <c r="H14" s="62"/>
      <c r="I14" s="62"/>
      <c r="J14" s="62"/>
      <c r="K14" s="62"/>
      <c r="L14" s="62"/>
      <c r="M14" s="62"/>
    </row>
    <row r="15" spans="1:13">
      <c r="A15" s="61" t="s">
        <v>556</v>
      </c>
      <c r="B15" s="62" t="s">
        <v>463</v>
      </c>
      <c r="C15" s="62"/>
      <c r="D15" s="62"/>
      <c r="E15" s="62"/>
      <c r="F15" s="62"/>
      <c r="G15" s="62"/>
      <c r="H15" s="62"/>
      <c r="I15" s="62"/>
      <c r="J15" s="62"/>
      <c r="K15" s="62"/>
      <c r="L15" s="62"/>
      <c r="M15" s="62"/>
    </row>
    <row r="16" spans="1:13">
      <c r="A16" s="61" t="s">
        <v>156</v>
      </c>
      <c r="B16" s="62" t="s">
        <v>464</v>
      </c>
      <c r="C16" s="62"/>
      <c r="D16" s="62"/>
      <c r="E16" s="62"/>
      <c r="F16" s="62"/>
      <c r="G16" s="62"/>
      <c r="H16" s="62"/>
      <c r="I16" s="62"/>
      <c r="J16" s="62"/>
      <c r="K16" s="62"/>
      <c r="L16" s="62"/>
      <c r="M16" s="62"/>
    </row>
    <row r="17" spans="1:21">
      <c r="A17" s="63" t="s">
        <v>557</v>
      </c>
      <c r="B17" s="62"/>
      <c r="C17" s="62"/>
      <c r="D17" s="62"/>
      <c r="E17" s="62"/>
      <c r="F17" s="62"/>
      <c r="G17" s="62"/>
      <c r="H17" s="62"/>
      <c r="I17" s="62"/>
      <c r="J17" s="62"/>
      <c r="K17" s="62"/>
      <c r="L17" s="62"/>
      <c r="M17" s="62"/>
    </row>
    <row r="18" spans="1:21">
      <c r="A18" s="61" t="s">
        <v>158</v>
      </c>
      <c r="B18" s="64">
        <v>45216</v>
      </c>
      <c r="C18" s="64"/>
      <c r="D18" s="64"/>
      <c r="E18" s="64"/>
      <c r="F18" s="64"/>
      <c r="G18" s="64"/>
      <c r="H18" s="64"/>
      <c r="I18" s="64"/>
      <c r="J18" s="64"/>
      <c r="K18" s="64"/>
      <c r="L18" s="64"/>
      <c r="M18" s="64"/>
    </row>
    <row r="19" spans="1:21">
      <c r="A19" s="61" t="s">
        <v>159</v>
      </c>
      <c r="B19" s="64">
        <v>45383</v>
      </c>
      <c r="C19" s="64"/>
      <c r="D19" s="64"/>
      <c r="E19" s="64"/>
      <c r="F19" s="64"/>
      <c r="G19" s="64"/>
      <c r="H19" s="64"/>
      <c r="I19" s="64"/>
      <c r="J19" s="64"/>
      <c r="K19" s="64"/>
      <c r="L19" s="64"/>
      <c r="M19" s="64"/>
    </row>
    <row r="20" spans="1:21">
      <c r="A20" s="61" t="s">
        <v>160</v>
      </c>
      <c r="B20" s="62" t="s">
        <v>170</v>
      </c>
      <c r="C20" s="62"/>
      <c r="D20" s="62"/>
      <c r="E20" s="62"/>
      <c r="F20" s="62"/>
      <c r="G20" s="62"/>
      <c r="H20" s="62"/>
      <c r="I20" s="62"/>
      <c r="J20" s="62"/>
      <c r="K20" s="62"/>
      <c r="L20" s="62"/>
      <c r="M20" s="62"/>
    </row>
    <row r="21" spans="1:21">
      <c r="A21" s="61" t="s">
        <v>558</v>
      </c>
      <c r="B21" s="62" t="s">
        <v>83</v>
      </c>
      <c r="C21" s="62"/>
      <c r="D21" s="62"/>
      <c r="E21" s="62"/>
      <c r="F21" s="62"/>
      <c r="G21" s="62"/>
      <c r="H21" s="62"/>
      <c r="I21" s="62"/>
      <c r="J21" s="62"/>
      <c r="K21" s="62"/>
      <c r="L21" s="62"/>
      <c r="M21" s="62"/>
    </row>
    <row r="23" spans="1:21">
      <c r="A23" s="23" t="str">
        <f>HYPERLINK("#'Factor List'!A1", "Back to Factor List")</f>
        <v>Back to Factor List</v>
      </c>
      <c r="B23" s="23" t="str">
        <f>HYPERLINK("#'Assumptions'!A1", "Assumptions")</f>
        <v>Assumptions</v>
      </c>
    </row>
    <row r="26" spans="1:21" ht="12.95">
      <c r="A26" s="46" t="s">
        <v>559</v>
      </c>
      <c r="B26" s="46">
        <v>1</v>
      </c>
      <c r="C26" s="46">
        <v>2</v>
      </c>
      <c r="D26" s="46">
        <v>3</v>
      </c>
      <c r="E26" s="46">
        <v>4</v>
      </c>
      <c r="F26" s="46">
        <v>5</v>
      </c>
      <c r="G26" s="46">
        <v>6</v>
      </c>
      <c r="H26" s="46">
        <v>7</v>
      </c>
      <c r="I26" s="46">
        <v>8</v>
      </c>
      <c r="J26" s="46">
        <v>9</v>
      </c>
      <c r="K26" s="46">
        <v>10</v>
      </c>
      <c r="L26" s="46">
        <v>11</v>
      </c>
      <c r="M26" s="46">
        <v>12</v>
      </c>
      <c r="N26" s="46">
        <v>13</v>
      </c>
      <c r="O26" s="46">
        <v>14</v>
      </c>
      <c r="P26" s="46">
        <v>15</v>
      </c>
      <c r="Q26" s="46">
        <v>16</v>
      </c>
      <c r="R26" s="46">
        <v>17</v>
      </c>
      <c r="S26" s="46">
        <v>18</v>
      </c>
      <c r="T26" s="46">
        <v>19</v>
      </c>
      <c r="U26" s="46">
        <v>20</v>
      </c>
    </row>
    <row r="27" spans="1:21">
      <c r="A27" s="42">
        <v>20</v>
      </c>
      <c r="B27" s="50">
        <v>211.3</v>
      </c>
      <c r="C27" s="50">
        <v>107.6</v>
      </c>
      <c r="D27" s="50">
        <v>73</v>
      </c>
      <c r="E27" s="50">
        <v>55.8</v>
      </c>
      <c r="F27" s="50">
        <v>45.4</v>
      </c>
      <c r="G27" s="50">
        <v>38.5</v>
      </c>
      <c r="H27" s="50">
        <v>33.6</v>
      </c>
      <c r="I27" s="50">
        <v>29.9</v>
      </c>
      <c r="J27" s="50">
        <v>27.1</v>
      </c>
      <c r="K27" s="50">
        <v>24.8</v>
      </c>
      <c r="L27" s="50">
        <v>22.9</v>
      </c>
      <c r="M27" s="50">
        <v>21.4</v>
      </c>
      <c r="N27" s="50">
        <v>20.100000000000001</v>
      </c>
      <c r="O27" s="50">
        <v>19</v>
      </c>
      <c r="P27" s="50">
        <v>18</v>
      </c>
      <c r="Q27" s="50">
        <v>17.2</v>
      </c>
      <c r="R27" s="50">
        <v>16.399999999999999</v>
      </c>
      <c r="S27" s="50">
        <v>15.8</v>
      </c>
      <c r="T27" s="50">
        <v>15.2</v>
      </c>
      <c r="U27" s="50">
        <v>14.7</v>
      </c>
    </row>
    <row r="28" spans="1:21">
      <c r="A28" s="42">
        <v>21</v>
      </c>
      <c r="B28" s="50">
        <v>214.3</v>
      </c>
      <c r="C28" s="50">
        <v>109.1</v>
      </c>
      <c r="D28" s="50">
        <v>74.099999999999994</v>
      </c>
      <c r="E28" s="50">
        <v>56.6</v>
      </c>
      <c r="F28" s="50">
        <v>46.1</v>
      </c>
      <c r="G28" s="50">
        <v>39.1</v>
      </c>
      <c r="H28" s="50">
        <v>34.1</v>
      </c>
      <c r="I28" s="50">
        <v>30.4</v>
      </c>
      <c r="J28" s="50">
        <v>27.5</v>
      </c>
      <c r="K28" s="50">
        <v>25.2</v>
      </c>
      <c r="L28" s="50">
        <v>23.3</v>
      </c>
      <c r="M28" s="50">
        <v>21.7</v>
      </c>
      <c r="N28" s="50">
        <v>20.399999999999999</v>
      </c>
      <c r="O28" s="50">
        <v>19.2</v>
      </c>
      <c r="P28" s="50">
        <v>18.3</v>
      </c>
      <c r="Q28" s="50">
        <v>17.399999999999999</v>
      </c>
      <c r="R28" s="50">
        <v>16.7</v>
      </c>
      <c r="S28" s="50">
        <v>16</v>
      </c>
      <c r="T28" s="50">
        <v>15.4</v>
      </c>
      <c r="U28" s="50">
        <v>14.9</v>
      </c>
    </row>
    <row r="29" spans="1:21">
      <c r="A29" s="42">
        <v>22</v>
      </c>
      <c r="B29" s="50">
        <v>217.5</v>
      </c>
      <c r="C29" s="50">
        <v>110.7</v>
      </c>
      <c r="D29" s="50">
        <v>75.2</v>
      </c>
      <c r="E29" s="50">
        <v>57.4</v>
      </c>
      <c r="F29" s="50">
        <v>46.8</v>
      </c>
      <c r="G29" s="50">
        <v>39.700000000000003</v>
      </c>
      <c r="H29" s="50">
        <v>34.6</v>
      </c>
      <c r="I29" s="50">
        <v>30.8</v>
      </c>
      <c r="J29" s="50">
        <v>27.9</v>
      </c>
      <c r="K29" s="50">
        <v>25.5</v>
      </c>
      <c r="L29" s="50">
        <v>23.6</v>
      </c>
      <c r="M29" s="50">
        <v>22</v>
      </c>
      <c r="N29" s="50">
        <v>20.7</v>
      </c>
      <c r="O29" s="50">
        <v>19.5</v>
      </c>
      <c r="P29" s="50">
        <v>18.5</v>
      </c>
      <c r="Q29" s="50">
        <v>17.7</v>
      </c>
      <c r="R29" s="50">
        <v>16.899999999999999</v>
      </c>
      <c r="S29" s="50">
        <v>16.2</v>
      </c>
      <c r="T29" s="50">
        <v>15.6</v>
      </c>
      <c r="U29" s="50">
        <v>15.1</v>
      </c>
    </row>
    <row r="30" spans="1:21">
      <c r="A30" s="42">
        <v>23</v>
      </c>
      <c r="B30" s="50">
        <v>220.6</v>
      </c>
      <c r="C30" s="50">
        <v>112.4</v>
      </c>
      <c r="D30" s="50">
        <v>76.3</v>
      </c>
      <c r="E30" s="50">
        <v>58.2</v>
      </c>
      <c r="F30" s="50">
        <v>47.4</v>
      </c>
      <c r="G30" s="50">
        <v>40.200000000000003</v>
      </c>
      <c r="H30" s="50">
        <v>35.1</v>
      </c>
      <c r="I30" s="50">
        <v>31.3</v>
      </c>
      <c r="J30" s="50">
        <v>28.3</v>
      </c>
      <c r="K30" s="50">
        <v>25.9</v>
      </c>
      <c r="L30" s="50">
        <v>24</v>
      </c>
      <c r="M30" s="50">
        <v>22.3</v>
      </c>
      <c r="N30" s="50">
        <v>21</v>
      </c>
      <c r="O30" s="50">
        <v>19.8</v>
      </c>
      <c r="P30" s="50">
        <v>18.8</v>
      </c>
      <c r="Q30" s="50">
        <v>17.899999999999999</v>
      </c>
      <c r="R30" s="50">
        <v>17.2</v>
      </c>
      <c r="S30" s="50">
        <v>16.5</v>
      </c>
      <c r="T30" s="50">
        <v>15.9</v>
      </c>
      <c r="U30" s="50">
        <v>15.3</v>
      </c>
    </row>
    <row r="31" spans="1:21">
      <c r="A31" s="42">
        <v>24</v>
      </c>
      <c r="B31" s="50">
        <v>223.9</v>
      </c>
      <c r="C31" s="50">
        <v>114</v>
      </c>
      <c r="D31" s="50">
        <v>77.400000000000006</v>
      </c>
      <c r="E31" s="50">
        <v>59.1</v>
      </c>
      <c r="F31" s="50">
        <v>48.1</v>
      </c>
      <c r="G31" s="50">
        <v>40.799999999999997</v>
      </c>
      <c r="H31" s="50">
        <v>35.6</v>
      </c>
      <c r="I31" s="50">
        <v>31.7</v>
      </c>
      <c r="J31" s="50">
        <v>28.7</v>
      </c>
      <c r="K31" s="50">
        <v>26.3</v>
      </c>
      <c r="L31" s="50">
        <v>24.3</v>
      </c>
      <c r="M31" s="50">
        <v>22.7</v>
      </c>
      <c r="N31" s="50">
        <v>21.3</v>
      </c>
      <c r="O31" s="50">
        <v>20.100000000000001</v>
      </c>
      <c r="P31" s="50">
        <v>19.100000000000001</v>
      </c>
      <c r="Q31" s="50">
        <v>18.2</v>
      </c>
      <c r="R31" s="50">
        <v>17.399999999999999</v>
      </c>
      <c r="S31" s="50">
        <v>16.7</v>
      </c>
      <c r="T31" s="50">
        <v>16.100000000000001</v>
      </c>
      <c r="U31" s="50">
        <v>15.5</v>
      </c>
    </row>
    <row r="32" spans="1:21">
      <c r="A32" s="42">
        <v>25</v>
      </c>
      <c r="B32" s="50">
        <v>227.1</v>
      </c>
      <c r="C32" s="50">
        <v>115.6</v>
      </c>
      <c r="D32" s="50">
        <v>78.5</v>
      </c>
      <c r="E32" s="50">
        <v>60</v>
      </c>
      <c r="F32" s="50">
        <v>48.8</v>
      </c>
      <c r="G32" s="50">
        <v>41.4</v>
      </c>
      <c r="H32" s="50">
        <v>36.1</v>
      </c>
      <c r="I32" s="50">
        <v>32.200000000000003</v>
      </c>
      <c r="J32" s="50">
        <v>29.1</v>
      </c>
      <c r="K32" s="50">
        <v>26.7</v>
      </c>
      <c r="L32" s="50">
        <v>24.7</v>
      </c>
      <c r="M32" s="50">
        <v>23</v>
      </c>
      <c r="N32" s="50">
        <v>21.6</v>
      </c>
      <c r="O32" s="50">
        <v>20.399999999999999</v>
      </c>
      <c r="P32" s="50">
        <v>19.399999999999999</v>
      </c>
      <c r="Q32" s="50">
        <v>18.5</v>
      </c>
      <c r="R32" s="50">
        <v>17.7</v>
      </c>
      <c r="S32" s="50">
        <v>17</v>
      </c>
      <c r="T32" s="50">
        <v>16.3</v>
      </c>
      <c r="U32" s="50">
        <v>15.8</v>
      </c>
    </row>
    <row r="33" spans="1:21">
      <c r="A33" s="42">
        <v>26</v>
      </c>
      <c r="B33" s="50">
        <v>230.4</v>
      </c>
      <c r="C33" s="50">
        <v>117.3</v>
      </c>
      <c r="D33" s="50">
        <v>79.599999999999994</v>
      </c>
      <c r="E33" s="50">
        <v>60.8</v>
      </c>
      <c r="F33" s="50">
        <v>49.5</v>
      </c>
      <c r="G33" s="50">
        <v>42</v>
      </c>
      <c r="H33" s="50">
        <v>36.700000000000003</v>
      </c>
      <c r="I33" s="50">
        <v>32.700000000000003</v>
      </c>
      <c r="J33" s="50">
        <v>29.5</v>
      </c>
      <c r="K33" s="50">
        <v>27</v>
      </c>
      <c r="L33" s="50">
        <v>25</v>
      </c>
      <c r="M33" s="50">
        <v>23.3</v>
      </c>
      <c r="N33" s="50">
        <v>21.9</v>
      </c>
      <c r="O33" s="50">
        <v>20.7</v>
      </c>
      <c r="P33" s="50">
        <v>19.600000000000001</v>
      </c>
      <c r="Q33" s="50">
        <v>18.7</v>
      </c>
      <c r="R33" s="50">
        <v>17.899999999999999</v>
      </c>
      <c r="S33" s="50">
        <v>17.2</v>
      </c>
      <c r="T33" s="50">
        <v>16.600000000000001</v>
      </c>
      <c r="U33" s="50">
        <v>16</v>
      </c>
    </row>
    <row r="34" spans="1:21">
      <c r="A34" s="42">
        <v>27</v>
      </c>
      <c r="B34" s="50">
        <v>233.7</v>
      </c>
      <c r="C34" s="50">
        <v>119</v>
      </c>
      <c r="D34" s="50">
        <v>80.8</v>
      </c>
      <c r="E34" s="50">
        <v>61.7</v>
      </c>
      <c r="F34" s="50">
        <v>50.3</v>
      </c>
      <c r="G34" s="50">
        <v>42.6</v>
      </c>
      <c r="H34" s="50">
        <v>37.200000000000003</v>
      </c>
      <c r="I34" s="50">
        <v>33.1</v>
      </c>
      <c r="J34" s="50">
        <v>30</v>
      </c>
      <c r="K34" s="50">
        <v>27.4</v>
      </c>
      <c r="L34" s="50">
        <v>25.4</v>
      </c>
      <c r="M34" s="50">
        <v>23.7</v>
      </c>
      <c r="N34" s="50">
        <v>22.2</v>
      </c>
      <c r="O34" s="50">
        <v>21</v>
      </c>
      <c r="P34" s="50">
        <v>19.899999999999999</v>
      </c>
      <c r="Q34" s="50">
        <v>19</v>
      </c>
      <c r="R34" s="50">
        <v>18.2</v>
      </c>
      <c r="S34" s="50">
        <v>17.5</v>
      </c>
      <c r="T34" s="50">
        <v>16.8</v>
      </c>
      <c r="U34" s="50">
        <v>16.2</v>
      </c>
    </row>
    <row r="35" spans="1:21">
      <c r="A35" s="42">
        <v>28</v>
      </c>
      <c r="B35" s="50">
        <v>237.1</v>
      </c>
      <c r="C35" s="50">
        <v>120.7</v>
      </c>
      <c r="D35" s="50">
        <v>82</v>
      </c>
      <c r="E35" s="50">
        <v>62.6</v>
      </c>
      <c r="F35" s="50">
        <v>51</v>
      </c>
      <c r="G35" s="50">
        <v>43.3</v>
      </c>
      <c r="H35" s="50">
        <v>37.700000000000003</v>
      </c>
      <c r="I35" s="50">
        <v>33.6</v>
      </c>
      <c r="J35" s="50">
        <v>30.4</v>
      </c>
      <c r="K35" s="50">
        <v>27.8</v>
      </c>
      <c r="L35" s="50">
        <v>25.8</v>
      </c>
      <c r="M35" s="50">
        <v>24</v>
      </c>
      <c r="N35" s="50">
        <v>22.6</v>
      </c>
      <c r="O35" s="50">
        <v>21.3</v>
      </c>
      <c r="P35" s="50">
        <v>20.2</v>
      </c>
      <c r="Q35" s="50">
        <v>19.3</v>
      </c>
      <c r="R35" s="50">
        <v>18.5</v>
      </c>
      <c r="S35" s="50">
        <v>17.7</v>
      </c>
      <c r="T35" s="50">
        <v>17.100000000000001</v>
      </c>
      <c r="U35" s="50">
        <v>16.5</v>
      </c>
    </row>
    <row r="36" spans="1:21">
      <c r="A36" s="42">
        <v>29</v>
      </c>
      <c r="B36" s="50">
        <v>240.5</v>
      </c>
      <c r="C36" s="50">
        <v>122.5</v>
      </c>
      <c r="D36" s="50">
        <v>83.2</v>
      </c>
      <c r="E36" s="50">
        <v>63.5</v>
      </c>
      <c r="F36" s="50">
        <v>51.7</v>
      </c>
      <c r="G36" s="50">
        <v>43.9</v>
      </c>
      <c r="H36" s="50">
        <v>38.299999999999997</v>
      </c>
      <c r="I36" s="50">
        <v>34.1</v>
      </c>
      <c r="J36" s="50">
        <v>30.8</v>
      </c>
      <c r="K36" s="50">
        <v>28.3</v>
      </c>
      <c r="L36" s="50">
        <v>26.1</v>
      </c>
      <c r="M36" s="50">
        <v>24.4</v>
      </c>
      <c r="N36" s="50">
        <v>22.9</v>
      </c>
      <c r="O36" s="50">
        <v>21.6</v>
      </c>
      <c r="P36" s="50">
        <v>20.5</v>
      </c>
      <c r="Q36" s="50">
        <v>19.600000000000001</v>
      </c>
      <c r="R36" s="50">
        <v>18.7</v>
      </c>
      <c r="S36" s="50">
        <v>18</v>
      </c>
      <c r="T36" s="50">
        <v>17.3</v>
      </c>
      <c r="U36" s="50">
        <v>16.7</v>
      </c>
    </row>
    <row r="37" spans="1:21">
      <c r="A37" s="42">
        <v>30</v>
      </c>
      <c r="B37" s="50">
        <v>244</v>
      </c>
      <c r="C37" s="50">
        <v>124.3</v>
      </c>
      <c r="D37" s="50">
        <v>84.4</v>
      </c>
      <c r="E37" s="50">
        <v>64.400000000000006</v>
      </c>
      <c r="F37" s="50">
        <v>52.5</v>
      </c>
      <c r="G37" s="50">
        <v>44.5</v>
      </c>
      <c r="H37" s="50">
        <v>38.799999999999997</v>
      </c>
      <c r="I37" s="50">
        <v>34.6</v>
      </c>
      <c r="J37" s="50">
        <v>31.3</v>
      </c>
      <c r="K37" s="50">
        <v>28.7</v>
      </c>
      <c r="L37" s="50">
        <v>26.5</v>
      </c>
      <c r="M37" s="50">
        <v>24.7</v>
      </c>
      <c r="N37" s="50">
        <v>23.2</v>
      </c>
      <c r="O37" s="50">
        <v>21.9</v>
      </c>
      <c r="P37" s="50">
        <v>20.8</v>
      </c>
      <c r="Q37" s="50">
        <v>19.899999999999999</v>
      </c>
      <c r="R37" s="50">
        <v>19</v>
      </c>
      <c r="S37" s="50">
        <v>18.3</v>
      </c>
      <c r="T37" s="50">
        <v>17.600000000000001</v>
      </c>
      <c r="U37" s="50">
        <v>17</v>
      </c>
    </row>
    <row r="38" spans="1:21">
      <c r="A38" s="42">
        <v>31</v>
      </c>
      <c r="B38" s="50">
        <v>247.5</v>
      </c>
      <c r="C38" s="50">
        <v>126</v>
      </c>
      <c r="D38" s="50">
        <v>85.6</v>
      </c>
      <c r="E38" s="50">
        <v>65.400000000000006</v>
      </c>
      <c r="F38" s="50">
        <v>53.2</v>
      </c>
      <c r="G38" s="50">
        <v>45.2</v>
      </c>
      <c r="H38" s="50">
        <v>39.4</v>
      </c>
      <c r="I38" s="50">
        <v>35.1</v>
      </c>
      <c r="J38" s="50">
        <v>31.7</v>
      </c>
      <c r="K38" s="50">
        <v>29.1</v>
      </c>
      <c r="L38" s="50">
        <v>26.9</v>
      </c>
      <c r="M38" s="50">
        <v>25.1</v>
      </c>
      <c r="N38" s="50">
        <v>23.6</v>
      </c>
      <c r="O38" s="50">
        <v>22.3</v>
      </c>
      <c r="P38" s="50">
        <v>21.1</v>
      </c>
      <c r="Q38" s="50">
        <v>20.100000000000001</v>
      </c>
      <c r="R38" s="50">
        <v>19.3</v>
      </c>
      <c r="S38" s="50">
        <v>18.5</v>
      </c>
      <c r="T38" s="50">
        <v>17.8</v>
      </c>
      <c r="U38" s="50">
        <v>17.2</v>
      </c>
    </row>
    <row r="39" spans="1:21">
      <c r="A39" s="42">
        <v>32</v>
      </c>
      <c r="B39" s="50">
        <v>251</v>
      </c>
      <c r="C39" s="50">
        <v>127.8</v>
      </c>
      <c r="D39" s="50">
        <v>86.8</v>
      </c>
      <c r="E39" s="50">
        <v>66.3</v>
      </c>
      <c r="F39" s="50">
        <v>54</v>
      </c>
      <c r="G39" s="50">
        <v>45.8</v>
      </c>
      <c r="H39" s="50">
        <v>40</v>
      </c>
      <c r="I39" s="50">
        <v>35.6</v>
      </c>
      <c r="J39" s="50">
        <v>32.200000000000003</v>
      </c>
      <c r="K39" s="50">
        <v>29.5</v>
      </c>
      <c r="L39" s="50">
        <v>27.3</v>
      </c>
      <c r="M39" s="50">
        <v>25.5</v>
      </c>
      <c r="N39" s="50">
        <v>23.9</v>
      </c>
      <c r="O39" s="50">
        <v>22.6</v>
      </c>
      <c r="P39" s="50">
        <v>21.4</v>
      </c>
      <c r="Q39" s="50">
        <v>20.399999999999999</v>
      </c>
      <c r="R39" s="50">
        <v>19.600000000000001</v>
      </c>
      <c r="S39" s="50">
        <v>18.8</v>
      </c>
      <c r="T39" s="50">
        <v>18.100000000000001</v>
      </c>
      <c r="U39" s="50">
        <v>17.5</v>
      </c>
    </row>
    <row r="40" spans="1:21">
      <c r="A40" s="42">
        <v>33</v>
      </c>
      <c r="B40" s="50">
        <v>254.6</v>
      </c>
      <c r="C40" s="50">
        <v>129.69999999999999</v>
      </c>
      <c r="D40" s="50">
        <v>88</v>
      </c>
      <c r="E40" s="50">
        <v>67.2</v>
      </c>
      <c r="F40" s="50">
        <v>54.8</v>
      </c>
      <c r="G40" s="50">
        <v>46.5</v>
      </c>
      <c r="H40" s="50">
        <v>40.5</v>
      </c>
      <c r="I40" s="50">
        <v>36.1</v>
      </c>
      <c r="J40" s="50">
        <v>32.700000000000003</v>
      </c>
      <c r="K40" s="50">
        <v>29.9</v>
      </c>
      <c r="L40" s="50">
        <v>27.7</v>
      </c>
      <c r="M40" s="50">
        <v>25.8</v>
      </c>
      <c r="N40" s="50">
        <v>24.3</v>
      </c>
      <c r="O40" s="50">
        <v>22.9</v>
      </c>
      <c r="P40" s="50">
        <v>21.8</v>
      </c>
      <c r="Q40" s="50">
        <v>20.7</v>
      </c>
      <c r="R40" s="50">
        <v>19.899999999999999</v>
      </c>
      <c r="S40" s="50">
        <v>19.100000000000001</v>
      </c>
      <c r="T40" s="50">
        <v>18.399999999999999</v>
      </c>
      <c r="U40" s="50">
        <v>17.8</v>
      </c>
    </row>
    <row r="41" spans="1:21">
      <c r="A41" s="42">
        <v>34</v>
      </c>
      <c r="B41" s="50">
        <v>258.3</v>
      </c>
      <c r="C41" s="50">
        <v>131.5</v>
      </c>
      <c r="D41" s="50">
        <v>89.3</v>
      </c>
      <c r="E41" s="50">
        <v>68.2</v>
      </c>
      <c r="F41" s="50">
        <v>55.6</v>
      </c>
      <c r="G41" s="50">
        <v>47.1</v>
      </c>
      <c r="H41" s="50">
        <v>41.1</v>
      </c>
      <c r="I41" s="50">
        <v>36.6</v>
      </c>
      <c r="J41" s="50">
        <v>33.1</v>
      </c>
      <c r="K41" s="50">
        <v>30.4</v>
      </c>
      <c r="L41" s="50">
        <v>28.1</v>
      </c>
      <c r="M41" s="50">
        <v>26.2</v>
      </c>
      <c r="N41" s="50">
        <v>24.6</v>
      </c>
      <c r="O41" s="50">
        <v>23.2</v>
      </c>
      <c r="P41" s="50">
        <v>22.1</v>
      </c>
      <c r="Q41" s="50">
        <v>21.1</v>
      </c>
      <c r="R41" s="50">
        <v>20.2</v>
      </c>
      <c r="S41" s="50">
        <v>19.399999999999999</v>
      </c>
      <c r="T41" s="50">
        <v>18.7</v>
      </c>
      <c r="U41" s="50">
        <v>18</v>
      </c>
    </row>
    <row r="42" spans="1:21">
      <c r="A42" s="42">
        <v>35</v>
      </c>
      <c r="B42" s="50">
        <v>261.89999999999998</v>
      </c>
      <c r="C42" s="50">
        <v>133.4</v>
      </c>
      <c r="D42" s="50">
        <v>90.6</v>
      </c>
      <c r="E42" s="50">
        <v>69.2</v>
      </c>
      <c r="F42" s="50">
        <v>56.3</v>
      </c>
      <c r="G42" s="50">
        <v>47.8</v>
      </c>
      <c r="H42" s="50">
        <v>41.7</v>
      </c>
      <c r="I42" s="50">
        <v>37.200000000000003</v>
      </c>
      <c r="J42" s="50">
        <v>33.6</v>
      </c>
      <c r="K42" s="50">
        <v>30.8</v>
      </c>
      <c r="L42" s="50">
        <v>28.5</v>
      </c>
      <c r="M42" s="50">
        <v>26.6</v>
      </c>
      <c r="N42" s="50">
        <v>25</v>
      </c>
      <c r="O42" s="50">
        <v>23.6</v>
      </c>
      <c r="P42" s="50">
        <v>22.4</v>
      </c>
      <c r="Q42" s="50">
        <v>21.4</v>
      </c>
      <c r="R42" s="50">
        <v>20.5</v>
      </c>
      <c r="S42" s="50">
        <v>19.7</v>
      </c>
      <c r="T42" s="50">
        <v>18.899999999999999</v>
      </c>
      <c r="U42" s="50">
        <v>18.3</v>
      </c>
    </row>
    <row r="43" spans="1:21">
      <c r="A43" s="42">
        <v>36</v>
      </c>
      <c r="B43" s="50">
        <v>265.60000000000002</v>
      </c>
      <c r="C43" s="50">
        <v>135.30000000000001</v>
      </c>
      <c r="D43" s="50">
        <v>91.9</v>
      </c>
      <c r="E43" s="50">
        <v>70.2</v>
      </c>
      <c r="F43" s="50">
        <v>57.2</v>
      </c>
      <c r="G43" s="50">
        <v>48.5</v>
      </c>
      <c r="H43" s="50">
        <v>42.3</v>
      </c>
      <c r="I43" s="50">
        <v>37.700000000000003</v>
      </c>
      <c r="J43" s="50">
        <v>34.1</v>
      </c>
      <c r="K43" s="50">
        <v>31.2</v>
      </c>
      <c r="L43" s="50">
        <v>28.9</v>
      </c>
      <c r="M43" s="50">
        <v>27</v>
      </c>
      <c r="N43" s="50">
        <v>25.3</v>
      </c>
      <c r="O43" s="50">
        <v>23.9</v>
      </c>
      <c r="P43" s="50">
        <v>22.7</v>
      </c>
      <c r="Q43" s="50">
        <v>21.7</v>
      </c>
      <c r="R43" s="50">
        <v>20.8</v>
      </c>
      <c r="S43" s="50">
        <v>20</v>
      </c>
      <c r="T43" s="50">
        <v>19.2</v>
      </c>
      <c r="U43" s="50">
        <v>18.600000000000001</v>
      </c>
    </row>
    <row r="44" spans="1:21">
      <c r="A44" s="42">
        <v>37</v>
      </c>
      <c r="B44" s="50">
        <v>269.39999999999998</v>
      </c>
      <c r="C44" s="50">
        <v>137.19999999999999</v>
      </c>
      <c r="D44" s="50">
        <v>93.2</v>
      </c>
      <c r="E44" s="50">
        <v>71.2</v>
      </c>
      <c r="F44" s="50">
        <v>58</v>
      </c>
      <c r="G44" s="50">
        <v>49.2</v>
      </c>
      <c r="H44" s="50">
        <v>42.9</v>
      </c>
      <c r="I44" s="50">
        <v>38.200000000000003</v>
      </c>
      <c r="J44" s="50">
        <v>34.6</v>
      </c>
      <c r="K44" s="50">
        <v>31.7</v>
      </c>
      <c r="L44" s="50">
        <v>29.3</v>
      </c>
      <c r="M44" s="50">
        <v>27.4</v>
      </c>
      <c r="N44" s="50">
        <v>25.7</v>
      </c>
      <c r="O44" s="50">
        <v>24.3</v>
      </c>
      <c r="P44" s="50">
        <v>23.1</v>
      </c>
      <c r="Q44" s="50">
        <v>22</v>
      </c>
      <c r="R44" s="50">
        <v>21.1</v>
      </c>
      <c r="S44" s="50">
        <v>20.3</v>
      </c>
      <c r="T44" s="50">
        <v>19.5</v>
      </c>
      <c r="U44" s="50">
        <v>18.899999999999999</v>
      </c>
    </row>
    <row r="45" spans="1:21">
      <c r="A45" s="42">
        <v>38</v>
      </c>
      <c r="B45" s="50">
        <v>273.2</v>
      </c>
      <c r="C45" s="50">
        <v>139.1</v>
      </c>
      <c r="D45" s="50">
        <v>94.5</v>
      </c>
      <c r="E45" s="50">
        <v>72.2</v>
      </c>
      <c r="F45" s="50">
        <v>58.8</v>
      </c>
      <c r="G45" s="50">
        <v>49.9</v>
      </c>
      <c r="H45" s="50">
        <v>43.5</v>
      </c>
      <c r="I45" s="50">
        <v>38.799999999999997</v>
      </c>
      <c r="J45" s="50">
        <v>35.1</v>
      </c>
      <c r="K45" s="50">
        <v>32.200000000000003</v>
      </c>
      <c r="L45" s="50">
        <v>29.8</v>
      </c>
      <c r="M45" s="50">
        <v>27.8</v>
      </c>
      <c r="N45" s="50">
        <v>26.1</v>
      </c>
      <c r="O45" s="50">
        <v>24.7</v>
      </c>
      <c r="P45" s="50">
        <v>23.4</v>
      </c>
      <c r="Q45" s="50">
        <v>22.3</v>
      </c>
      <c r="R45" s="50">
        <v>21.4</v>
      </c>
      <c r="S45" s="50">
        <v>20.6</v>
      </c>
      <c r="T45" s="50">
        <v>19.8</v>
      </c>
      <c r="U45" s="50">
        <v>19.2</v>
      </c>
    </row>
    <row r="46" spans="1:21">
      <c r="A46" s="42">
        <v>39</v>
      </c>
      <c r="B46" s="50">
        <v>277</v>
      </c>
      <c r="C46" s="50">
        <v>141.1</v>
      </c>
      <c r="D46" s="50">
        <v>95.8</v>
      </c>
      <c r="E46" s="50">
        <v>73.2</v>
      </c>
      <c r="F46" s="50">
        <v>59.6</v>
      </c>
      <c r="G46" s="50">
        <v>50.6</v>
      </c>
      <c r="H46" s="50">
        <v>44.2</v>
      </c>
      <c r="I46" s="50">
        <v>39.299999999999997</v>
      </c>
      <c r="J46" s="50">
        <v>35.6</v>
      </c>
      <c r="K46" s="50">
        <v>32.6</v>
      </c>
      <c r="L46" s="50">
        <v>30.2</v>
      </c>
      <c r="M46" s="50">
        <v>28.2</v>
      </c>
      <c r="N46" s="50">
        <v>26.5</v>
      </c>
      <c r="O46" s="50">
        <v>25</v>
      </c>
      <c r="P46" s="50">
        <v>23.8</v>
      </c>
      <c r="Q46" s="50">
        <v>22.7</v>
      </c>
      <c r="R46" s="50">
        <v>21.7</v>
      </c>
      <c r="S46" s="50">
        <v>20.9</v>
      </c>
      <c r="T46" s="50">
        <v>20.100000000000001</v>
      </c>
      <c r="U46" s="50">
        <v>19.5</v>
      </c>
    </row>
    <row r="47" spans="1:21">
      <c r="A47" s="42">
        <v>40</v>
      </c>
      <c r="B47" s="50">
        <v>280.89999999999998</v>
      </c>
      <c r="C47" s="50">
        <v>143.1</v>
      </c>
      <c r="D47" s="50">
        <v>97.2</v>
      </c>
      <c r="E47" s="50">
        <v>74.2</v>
      </c>
      <c r="F47" s="50">
        <v>60.5</v>
      </c>
      <c r="G47" s="50">
        <v>51.3</v>
      </c>
      <c r="H47" s="50">
        <v>44.8</v>
      </c>
      <c r="I47" s="50">
        <v>39.9</v>
      </c>
      <c r="J47" s="50">
        <v>36.1</v>
      </c>
      <c r="K47" s="50">
        <v>33.1</v>
      </c>
      <c r="L47" s="50">
        <v>30.6</v>
      </c>
      <c r="M47" s="50">
        <v>28.6</v>
      </c>
      <c r="N47" s="50">
        <v>26.9</v>
      </c>
      <c r="O47" s="50">
        <v>25.4</v>
      </c>
      <c r="P47" s="50">
        <v>24.1</v>
      </c>
      <c r="Q47" s="50">
        <v>23</v>
      </c>
      <c r="R47" s="50">
        <v>22.1</v>
      </c>
      <c r="S47" s="50">
        <v>21.2</v>
      </c>
      <c r="T47" s="50">
        <v>20.5</v>
      </c>
      <c r="U47" s="50">
        <v>19.8</v>
      </c>
    </row>
    <row r="48" spans="1:21">
      <c r="A48" s="42">
        <v>41</v>
      </c>
      <c r="B48" s="50">
        <v>284.8</v>
      </c>
      <c r="C48" s="50">
        <v>145.1</v>
      </c>
      <c r="D48" s="50">
        <v>98.5</v>
      </c>
      <c r="E48" s="50">
        <v>75.3</v>
      </c>
      <c r="F48" s="50">
        <v>61.3</v>
      </c>
      <c r="G48" s="50">
        <v>52.1</v>
      </c>
      <c r="H48" s="50">
        <v>45.4</v>
      </c>
      <c r="I48" s="50">
        <v>40.5</v>
      </c>
      <c r="J48" s="50">
        <v>36.700000000000003</v>
      </c>
      <c r="K48" s="50">
        <v>33.6</v>
      </c>
      <c r="L48" s="50">
        <v>31.1</v>
      </c>
      <c r="M48" s="50">
        <v>29</v>
      </c>
      <c r="N48" s="50">
        <v>27.3</v>
      </c>
      <c r="O48" s="50">
        <v>25.8</v>
      </c>
      <c r="P48" s="50">
        <v>24.5</v>
      </c>
      <c r="Q48" s="50">
        <v>23.4</v>
      </c>
      <c r="R48" s="50">
        <v>22.4</v>
      </c>
      <c r="S48" s="50">
        <v>21.6</v>
      </c>
      <c r="T48" s="50">
        <v>20.8</v>
      </c>
      <c r="U48" s="50">
        <v>20.100000000000001</v>
      </c>
    </row>
    <row r="49" spans="1:21">
      <c r="A49" s="42">
        <v>42</v>
      </c>
      <c r="B49" s="50">
        <v>288.8</v>
      </c>
      <c r="C49" s="50">
        <v>147.1</v>
      </c>
      <c r="D49" s="50">
        <v>99.9</v>
      </c>
      <c r="E49" s="50">
        <v>76.3</v>
      </c>
      <c r="F49" s="50">
        <v>62.2</v>
      </c>
      <c r="G49" s="50">
        <v>52.8</v>
      </c>
      <c r="H49" s="50">
        <v>46.1</v>
      </c>
      <c r="I49" s="50">
        <v>41.1</v>
      </c>
      <c r="J49" s="50">
        <v>37.200000000000003</v>
      </c>
      <c r="K49" s="50">
        <v>34.1</v>
      </c>
      <c r="L49" s="50">
        <v>31.6</v>
      </c>
      <c r="M49" s="50">
        <v>29.5</v>
      </c>
      <c r="N49" s="50">
        <v>27.7</v>
      </c>
      <c r="O49" s="50">
        <v>26.2</v>
      </c>
      <c r="P49" s="50">
        <v>24.9</v>
      </c>
      <c r="Q49" s="50">
        <v>23.8</v>
      </c>
      <c r="R49" s="50">
        <v>22.8</v>
      </c>
      <c r="S49" s="50">
        <v>21.9</v>
      </c>
      <c r="T49" s="50">
        <v>21.1</v>
      </c>
      <c r="U49" s="50">
        <v>20.399999999999999</v>
      </c>
    </row>
    <row r="50" spans="1:21">
      <c r="A50" s="42">
        <v>43</v>
      </c>
      <c r="B50" s="50">
        <v>292.8</v>
      </c>
      <c r="C50" s="50">
        <v>149.19999999999999</v>
      </c>
      <c r="D50" s="50">
        <v>101.3</v>
      </c>
      <c r="E50" s="50">
        <v>77.400000000000006</v>
      </c>
      <c r="F50" s="50">
        <v>63.1</v>
      </c>
      <c r="G50" s="50">
        <v>53.6</v>
      </c>
      <c r="H50" s="50">
        <v>46.8</v>
      </c>
      <c r="I50" s="50">
        <v>41.7</v>
      </c>
      <c r="J50" s="50">
        <v>37.700000000000003</v>
      </c>
      <c r="K50" s="50">
        <v>34.6</v>
      </c>
      <c r="L50" s="50">
        <v>32</v>
      </c>
      <c r="M50" s="50">
        <v>29.9</v>
      </c>
      <c r="N50" s="50">
        <v>28.1</v>
      </c>
      <c r="O50" s="50">
        <v>26.6</v>
      </c>
      <c r="P50" s="50">
        <v>25.3</v>
      </c>
      <c r="Q50" s="50">
        <v>24.2</v>
      </c>
      <c r="R50" s="50">
        <v>23.2</v>
      </c>
      <c r="S50" s="50">
        <v>22.3</v>
      </c>
      <c r="T50" s="50">
        <v>21.5</v>
      </c>
      <c r="U50" s="50">
        <v>20.8</v>
      </c>
    </row>
    <row r="51" spans="1:21">
      <c r="A51" s="42">
        <v>44</v>
      </c>
      <c r="B51" s="50">
        <v>296.89999999999998</v>
      </c>
      <c r="C51" s="50">
        <v>151.30000000000001</v>
      </c>
      <c r="D51" s="50">
        <v>102.7</v>
      </c>
      <c r="E51" s="50">
        <v>78.5</v>
      </c>
      <c r="F51" s="50">
        <v>64</v>
      </c>
      <c r="G51" s="50">
        <v>54.3</v>
      </c>
      <c r="H51" s="50">
        <v>47.5</v>
      </c>
      <c r="I51" s="50">
        <v>42.3</v>
      </c>
      <c r="J51" s="50">
        <v>38.299999999999997</v>
      </c>
      <c r="K51" s="50">
        <v>35.1</v>
      </c>
      <c r="L51" s="50">
        <v>32.5</v>
      </c>
      <c r="M51" s="50">
        <v>30.4</v>
      </c>
      <c r="N51" s="50">
        <v>28.6</v>
      </c>
      <c r="O51" s="50">
        <v>27</v>
      </c>
      <c r="P51" s="50">
        <v>25.7</v>
      </c>
      <c r="Q51" s="50">
        <v>24.5</v>
      </c>
      <c r="R51" s="50">
        <v>23.5</v>
      </c>
      <c r="S51" s="50">
        <v>22.6</v>
      </c>
      <c r="T51" s="50">
        <v>21.8</v>
      </c>
      <c r="U51" s="50">
        <v>21.1</v>
      </c>
    </row>
    <row r="52" spans="1:21">
      <c r="A52" s="42">
        <v>45</v>
      </c>
      <c r="B52" s="50">
        <v>300.89999999999998</v>
      </c>
      <c r="C52" s="50">
        <v>153.30000000000001</v>
      </c>
      <c r="D52" s="50">
        <v>104.2</v>
      </c>
      <c r="E52" s="50">
        <v>79.599999999999994</v>
      </c>
      <c r="F52" s="50">
        <v>64.900000000000006</v>
      </c>
      <c r="G52" s="50">
        <v>55.1</v>
      </c>
      <c r="H52" s="50">
        <v>48.1</v>
      </c>
      <c r="I52" s="50">
        <v>42.9</v>
      </c>
      <c r="J52" s="50">
        <v>38.9</v>
      </c>
      <c r="K52" s="50">
        <v>35.700000000000003</v>
      </c>
      <c r="L52" s="50">
        <v>33</v>
      </c>
      <c r="M52" s="50">
        <v>30.8</v>
      </c>
      <c r="N52" s="50">
        <v>29</v>
      </c>
      <c r="O52" s="50">
        <v>27.5</v>
      </c>
      <c r="P52" s="50">
        <v>26.1</v>
      </c>
      <c r="Q52" s="50">
        <v>24.9</v>
      </c>
      <c r="R52" s="50">
        <v>23.9</v>
      </c>
      <c r="S52" s="50">
        <v>23</v>
      </c>
      <c r="T52" s="50">
        <v>22.2</v>
      </c>
      <c r="U52" s="50">
        <v>21.5</v>
      </c>
    </row>
    <row r="53" spans="1:21">
      <c r="A53" s="42">
        <v>46</v>
      </c>
      <c r="B53" s="50">
        <v>305</v>
      </c>
      <c r="C53" s="50">
        <v>155.5</v>
      </c>
      <c r="D53" s="50">
        <v>105.6</v>
      </c>
      <c r="E53" s="50">
        <v>80.7</v>
      </c>
      <c r="F53" s="50">
        <v>65.8</v>
      </c>
      <c r="G53" s="50">
        <v>55.9</v>
      </c>
      <c r="H53" s="50">
        <v>48.8</v>
      </c>
      <c r="I53" s="50">
        <v>43.6</v>
      </c>
      <c r="J53" s="50">
        <v>39.5</v>
      </c>
      <c r="K53" s="50">
        <v>36.200000000000003</v>
      </c>
      <c r="L53" s="50">
        <v>33.5</v>
      </c>
      <c r="M53" s="50">
        <v>31.3</v>
      </c>
      <c r="N53" s="50">
        <v>29.5</v>
      </c>
      <c r="O53" s="50">
        <v>27.9</v>
      </c>
      <c r="P53" s="50">
        <v>26.5</v>
      </c>
      <c r="Q53" s="50">
        <v>25.3</v>
      </c>
      <c r="R53" s="50">
        <v>24.3</v>
      </c>
      <c r="S53" s="50">
        <v>23.4</v>
      </c>
      <c r="T53" s="50">
        <v>22.6</v>
      </c>
      <c r="U53" s="50">
        <v>21.9</v>
      </c>
    </row>
    <row r="54" spans="1:21">
      <c r="A54" s="42">
        <v>47</v>
      </c>
      <c r="B54" s="50">
        <v>309.2</v>
      </c>
      <c r="C54" s="50">
        <v>157.6</v>
      </c>
      <c r="D54" s="50">
        <v>107.1</v>
      </c>
      <c r="E54" s="50">
        <v>81.900000000000006</v>
      </c>
      <c r="F54" s="50">
        <v>66.8</v>
      </c>
      <c r="G54" s="50">
        <v>56.7</v>
      </c>
      <c r="H54" s="50">
        <v>49.6</v>
      </c>
      <c r="I54" s="50">
        <v>44.2</v>
      </c>
      <c r="J54" s="50">
        <v>40.1</v>
      </c>
      <c r="K54" s="50">
        <v>36.700000000000003</v>
      </c>
      <c r="L54" s="50">
        <v>34.1</v>
      </c>
      <c r="M54" s="50">
        <v>31.8</v>
      </c>
      <c r="N54" s="50">
        <v>29.9</v>
      </c>
      <c r="O54" s="50">
        <v>28.3</v>
      </c>
      <c r="P54" s="50">
        <v>27</v>
      </c>
      <c r="Q54" s="50">
        <v>25.8</v>
      </c>
      <c r="R54" s="50">
        <v>24.7</v>
      </c>
      <c r="S54" s="50">
        <v>23.8</v>
      </c>
      <c r="T54" s="50">
        <v>23</v>
      </c>
      <c r="U54" s="50">
        <v>22.2</v>
      </c>
    </row>
    <row r="55" spans="1:21">
      <c r="A55" s="42">
        <v>48</v>
      </c>
      <c r="B55" s="50">
        <v>313.3</v>
      </c>
      <c r="C55" s="50">
        <v>159.69999999999999</v>
      </c>
      <c r="D55" s="50">
        <v>108.6</v>
      </c>
      <c r="E55" s="50">
        <v>83</v>
      </c>
      <c r="F55" s="50">
        <v>67.7</v>
      </c>
      <c r="G55" s="50">
        <v>57.5</v>
      </c>
      <c r="H55" s="50">
        <v>50.3</v>
      </c>
      <c r="I55" s="50">
        <v>44.9</v>
      </c>
      <c r="J55" s="50">
        <v>40.700000000000003</v>
      </c>
      <c r="K55" s="50">
        <v>37.299999999999997</v>
      </c>
      <c r="L55" s="50">
        <v>34.6</v>
      </c>
      <c r="M55" s="50">
        <v>32.299999999999997</v>
      </c>
      <c r="N55" s="50">
        <v>30.4</v>
      </c>
      <c r="O55" s="50">
        <v>28.8</v>
      </c>
      <c r="P55" s="50">
        <v>27.4</v>
      </c>
      <c r="Q55" s="50">
        <v>26.2</v>
      </c>
      <c r="R55" s="50">
        <v>25.1</v>
      </c>
      <c r="S55" s="50">
        <v>24.2</v>
      </c>
      <c r="T55" s="50">
        <v>23.3</v>
      </c>
      <c r="U55" s="50"/>
    </row>
    <row r="56" spans="1:21">
      <c r="A56" s="42">
        <v>49</v>
      </c>
      <c r="B56" s="50">
        <v>317.5</v>
      </c>
      <c r="C56" s="50">
        <v>161.9</v>
      </c>
      <c r="D56" s="50">
        <v>110.1</v>
      </c>
      <c r="E56" s="50">
        <v>84.2</v>
      </c>
      <c r="F56" s="50">
        <v>68.7</v>
      </c>
      <c r="G56" s="50">
        <v>58.4</v>
      </c>
      <c r="H56" s="50">
        <v>51</v>
      </c>
      <c r="I56" s="50">
        <v>45.5</v>
      </c>
      <c r="J56" s="50">
        <v>41.3</v>
      </c>
      <c r="K56" s="50">
        <v>37.9</v>
      </c>
      <c r="L56" s="50">
        <v>35.1</v>
      </c>
      <c r="M56" s="50">
        <v>32.799999999999997</v>
      </c>
      <c r="N56" s="50">
        <v>30.9</v>
      </c>
      <c r="O56" s="50">
        <v>29.2</v>
      </c>
      <c r="P56" s="50">
        <v>27.8</v>
      </c>
      <c r="Q56" s="50">
        <v>26.6</v>
      </c>
      <c r="R56" s="50">
        <v>25.5</v>
      </c>
      <c r="S56" s="50">
        <v>24.6</v>
      </c>
      <c r="T56" s="50"/>
      <c r="U56" s="50"/>
    </row>
    <row r="57" spans="1:21">
      <c r="A57" s="42">
        <v>50</v>
      </c>
      <c r="B57" s="50">
        <v>321.7</v>
      </c>
      <c r="C57" s="50">
        <v>164.1</v>
      </c>
      <c r="D57" s="50">
        <v>111.6</v>
      </c>
      <c r="E57" s="50">
        <v>85.3</v>
      </c>
      <c r="F57" s="50">
        <v>69.599999999999994</v>
      </c>
      <c r="G57" s="50">
        <v>59.2</v>
      </c>
      <c r="H57" s="50">
        <v>51.8</v>
      </c>
      <c r="I57" s="50">
        <v>46.2</v>
      </c>
      <c r="J57" s="50">
        <v>41.9</v>
      </c>
      <c r="K57" s="50">
        <v>38.4</v>
      </c>
      <c r="L57" s="50">
        <v>35.6</v>
      </c>
      <c r="M57" s="50">
        <v>33.299999999999997</v>
      </c>
      <c r="N57" s="50">
        <v>31.4</v>
      </c>
      <c r="O57" s="50">
        <v>29.7</v>
      </c>
      <c r="P57" s="50">
        <v>28.3</v>
      </c>
      <c r="Q57" s="50">
        <v>27</v>
      </c>
      <c r="R57" s="50">
        <v>25.9</v>
      </c>
      <c r="S57" s="50"/>
      <c r="T57" s="50"/>
      <c r="U57" s="50"/>
    </row>
    <row r="58" spans="1:21">
      <c r="A58" s="42">
        <v>51</v>
      </c>
      <c r="B58" s="50">
        <v>325.89999999999998</v>
      </c>
      <c r="C58" s="50">
        <v>166.2</v>
      </c>
      <c r="D58" s="50">
        <v>113.1</v>
      </c>
      <c r="E58" s="50">
        <v>86.5</v>
      </c>
      <c r="F58" s="50">
        <v>70.599999999999994</v>
      </c>
      <c r="G58" s="50">
        <v>60</v>
      </c>
      <c r="H58" s="50">
        <v>52.5</v>
      </c>
      <c r="I58" s="50">
        <v>46.9</v>
      </c>
      <c r="J58" s="50">
        <v>42.5</v>
      </c>
      <c r="K58" s="50">
        <v>39</v>
      </c>
      <c r="L58" s="50">
        <v>36.200000000000003</v>
      </c>
      <c r="M58" s="50">
        <v>33.799999999999997</v>
      </c>
      <c r="N58" s="50">
        <v>31.9</v>
      </c>
      <c r="O58" s="50">
        <v>30.2</v>
      </c>
      <c r="P58" s="50">
        <v>28.7</v>
      </c>
      <c r="Q58" s="50">
        <v>27.5</v>
      </c>
      <c r="R58" s="50"/>
      <c r="S58" s="50"/>
      <c r="T58" s="50"/>
      <c r="U58" s="50"/>
    </row>
    <row r="59" spans="1:21">
      <c r="A59" s="42">
        <v>52</v>
      </c>
      <c r="B59" s="50">
        <v>330.1</v>
      </c>
      <c r="C59" s="50">
        <v>168.4</v>
      </c>
      <c r="D59" s="50">
        <v>114.6</v>
      </c>
      <c r="E59" s="50">
        <v>87.7</v>
      </c>
      <c r="F59" s="50">
        <v>71.599999999999994</v>
      </c>
      <c r="G59" s="50">
        <v>60.9</v>
      </c>
      <c r="H59" s="50">
        <v>53.2</v>
      </c>
      <c r="I59" s="50">
        <v>47.5</v>
      </c>
      <c r="J59" s="50">
        <v>43.1</v>
      </c>
      <c r="K59" s="50">
        <v>39.6</v>
      </c>
      <c r="L59" s="50">
        <v>36.700000000000003</v>
      </c>
      <c r="M59" s="50">
        <v>34.4</v>
      </c>
      <c r="N59" s="50">
        <v>32.4</v>
      </c>
      <c r="O59" s="50">
        <v>30.7</v>
      </c>
      <c r="P59" s="50">
        <v>29.2</v>
      </c>
      <c r="Q59" s="50"/>
      <c r="R59" s="50"/>
      <c r="S59" s="50"/>
      <c r="T59" s="50"/>
      <c r="U59" s="50"/>
    </row>
    <row r="60" spans="1:21">
      <c r="A60" s="42">
        <v>53</v>
      </c>
      <c r="B60" s="50">
        <v>334.4</v>
      </c>
      <c r="C60" s="50">
        <v>170.6</v>
      </c>
      <c r="D60" s="50">
        <v>116.1</v>
      </c>
      <c r="E60" s="50">
        <v>88.9</v>
      </c>
      <c r="F60" s="50">
        <v>72.599999999999994</v>
      </c>
      <c r="G60" s="50">
        <v>61.7</v>
      </c>
      <c r="H60" s="50">
        <v>54</v>
      </c>
      <c r="I60" s="50">
        <v>48.2</v>
      </c>
      <c r="J60" s="50">
        <v>43.8</v>
      </c>
      <c r="K60" s="50">
        <v>40.200000000000003</v>
      </c>
      <c r="L60" s="50">
        <v>37.299999999999997</v>
      </c>
      <c r="M60" s="50">
        <v>34.9</v>
      </c>
      <c r="N60" s="50">
        <v>32.9</v>
      </c>
      <c r="O60" s="50">
        <v>31.2</v>
      </c>
      <c r="P60" s="50"/>
      <c r="Q60" s="50"/>
      <c r="R60" s="50"/>
      <c r="S60" s="50"/>
      <c r="T60" s="50"/>
      <c r="U60" s="50"/>
    </row>
    <row r="61" spans="1:21">
      <c r="A61" s="42">
        <v>54</v>
      </c>
      <c r="B61" s="50">
        <v>338.7</v>
      </c>
      <c r="C61" s="50">
        <v>172.9</v>
      </c>
      <c r="D61" s="50">
        <v>117.7</v>
      </c>
      <c r="E61" s="50">
        <v>90.1</v>
      </c>
      <c r="F61" s="50">
        <v>73.599999999999994</v>
      </c>
      <c r="G61" s="50">
        <v>62.6</v>
      </c>
      <c r="H61" s="50">
        <v>54.8</v>
      </c>
      <c r="I61" s="50">
        <v>48.9</v>
      </c>
      <c r="J61" s="50">
        <v>44.4</v>
      </c>
      <c r="K61" s="50">
        <v>40.799999999999997</v>
      </c>
      <c r="L61" s="50">
        <v>37.9</v>
      </c>
      <c r="M61" s="50">
        <v>35.4</v>
      </c>
      <c r="N61" s="50">
        <v>33.4</v>
      </c>
      <c r="O61" s="50"/>
      <c r="P61" s="50"/>
      <c r="Q61" s="50"/>
      <c r="R61" s="50"/>
      <c r="S61" s="50"/>
      <c r="T61" s="50"/>
      <c r="U61" s="50"/>
    </row>
    <row r="62" spans="1:21">
      <c r="A62" s="42">
        <v>55</v>
      </c>
      <c r="B62" s="50">
        <v>343.1</v>
      </c>
      <c r="C62" s="50">
        <v>175.2</v>
      </c>
      <c r="D62" s="50">
        <v>119.2</v>
      </c>
      <c r="E62" s="50">
        <v>91.3</v>
      </c>
      <c r="F62" s="50">
        <v>74.599999999999994</v>
      </c>
      <c r="G62" s="50">
        <v>63.5</v>
      </c>
      <c r="H62" s="50">
        <v>55.6</v>
      </c>
      <c r="I62" s="50">
        <v>49.6</v>
      </c>
      <c r="J62" s="50">
        <v>45.1</v>
      </c>
      <c r="K62" s="50">
        <v>41.4</v>
      </c>
      <c r="L62" s="50">
        <v>38.4</v>
      </c>
      <c r="M62" s="50">
        <v>36</v>
      </c>
      <c r="N62" s="50"/>
      <c r="O62" s="50"/>
      <c r="P62" s="50"/>
      <c r="Q62" s="50"/>
      <c r="R62" s="50"/>
      <c r="S62" s="50"/>
      <c r="T62" s="50"/>
      <c r="U62" s="50"/>
    </row>
    <row r="63" spans="1:21">
      <c r="A63" s="42">
        <v>56</v>
      </c>
      <c r="B63" s="50">
        <v>347.5</v>
      </c>
      <c r="C63" s="50">
        <v>177.5</v>
      </c>
      <c r="D63" s="50">
        <v>120.8</v>
      </c>
      <c r="E63" s="50">
        <v>92.6</v>
      </c>
      <c r="F63" s="50">
        <v>75.599999999999994</v>
      </c>
      <c r="G63" s="50">
        <v>64.400000000000006</v>
      </c>
      <c r="H63" s="50">
        <v>56.4</v>
      </c>
      <c r="I63" s="50">
        <v>50.4</v>
      </c>
      <c r="J63" s="50">
        <v>45.7</v>
      </c>
      <c r="K63" s="50">
        <v>42</v>
      </c>
      <c r="L63" s="50">
        <v>39</v>
      </c>
      <c r="M63" s="50"/>
      <c r="N63" s="50"/>
      <c r="O63" s="50"/>
      <c r="P63" s="50"/>
      <c r="Q63" s="50"/>
      <c r="R63" s="50"/>
      <c r="S63" s="50"/>
      <c r="T63" s="50"/>
      <c r="U63" s="50"/>
    </row>
    <row r="64" spans="1:21">
      <c r="A64" s="42">
        <v>57</v>
      </c>
      <c r="B64" s="50">
        <v>352</v>
      </c>
      <c r="C64" s="50">
        <v>179.8</v>
      </c>
      <c r="D64" s="50">
        <v>122.5</v>
      </c>
      <c r="E64" s="50">
        <v>93.8</v>
      </c>
      <c r="F64" s="50">
        <v>76.7</v>
      </c>
      <c r="G64" s="50">
        <v>65.3</v>
      </c>
      <c r="H64" s="50">
        <v>57.2</v>
      </c>
      <c r="I64" s="50">
        <v>51.1</v>
      </c>
      <c r="J64" s="50">
        <v>46.4</v>
      </c>
      <c r="K64" s="50">
        <v>42.7</v>
      </c>
      <c r="L64" s="50"/>
      <c r="M64" s="50"/>
      <c r="N64" s="50"/>
      <c r="O64" s="50"/>
      <c r="P64" s="50"/>
      <c r="Q64" s="50"/>
      <c r="R64" s="50"/>
      <c r="S64" s="50"/>
      <c r="T64" s="50"/>
      <c r="U64" s="50"/>
    </row>
    <row r="65" spans="1:21">
      <c r="A65" s="42">
        <v>58</v>
      </c>
      <c r="B65" s="50">
        <v>356.7</v>
      </c>
      <c r="C65" s="50">
        <v>182.2</v>
      </c>
      <c r="D65" s="50">
        <v>124.2</v>
      </c>
      <c r="E65" s="50">
        <v>95.2</v>
      </c>
      <c r="F65" s="50">
        <v>77.8</v>
      </c>
      <c r="G65" s="50">
        <v>66.2</v>
      </c>
      <c r="H65" s="50">
        <v>58</v>
      </c>
      <c r="I65" s="50">
        <v>51.9</v>
      </c>
      <c r="J65" s="50">
        <v>47.1</v>
      </c>
      <c r="K65" s="50"/>
      <c r="L65" s="50"/>
      <c r="M65" s="50"/>
      <c r="N65" s="50"/>
      <c r="O65" s="50"/>
      <c r="P65" s="50"/>
      <c r="Q65" s="50"/>
      <c r="R65" s="50"/>
      <c r="S65" s="50"/>
      <c r="T65" s="50"/>
      <c r="U65" s="50"/>
    </row>
    <row r="66" spans="1:21">
      <c r="A66" s="42">
        <v>59</v>
      </c>
      <c r="B66" s="50">
        <v>361.5</v>
      </c>
      <c r="C66" s="50">
        <v>184.7</v>
      </c>
      <c r="D66" s="50">
        <v>125.9</v>
      </c>
      <c r="E66" s="50">
        <v>96.5</v>
      </c>
      <c r="F66" s="50">
        <v>78.900000000000006</v>
      </c>
      <c r="G66" s="50">
        <v>67.2</v>
      </c>
      <c r="H66" s="50">
        <v>58.9</v>
      </c>
      <c r="I66" s="50">
        <v>52.7</v>
      </c>
      <c r="J66" s="50"/>
      <c r="K66" s="50"/>
      <c r="L66" s="50"/>
      <c r="M66" s="50"/>
      <c r="N66" s="50"/>
      <c r="O66" s="50"/>
      <c r="P66" s="50"/>
      <c r="Q66" s="50"/>
      <c r="R66" s="50"/>
      <c r="S66" s="50"/>
      <c r="T66" s="50"/>
      <c r="U66" s="50"/>
    </row>
    <row r="67" spans="1:21">
      <c r="A67" s="42">
        <v>60</v>
      </c>
      <c r="B67" s="50">
        <v>366.4</v>
      </c>
      <c r="C67" s="50">
        <v>187.3</v>
      </c>
      <c r="D67" s="50">
        <v>127.7</v>
      </c>
      <c r="E67" s="50">
        <v>97.9</v>
      </c>
      <c r="F67" s="50">
        <v>80.099999999999994</v>
      </c>
      <c r="G67" s="50">
        <v>68.2</v>
      </c>
      <c r="H67" s="50">
        <v>59.8</v>
      </c>
      <c r="I67" s="50"/>
      <c r="J67" s="50"/>
      <c r="K67" s="50"/>
      <c r="L67" s="50"/>
      <c r="M67" s="50"/>
      <c r="N67" s="50"/>
      <c r="O67" s="50"/>
      <c r="P67" s="50"/>
      <c r="Q67" s="50"/>
      <c r="R67" s="50"/>
      <c r="S67" s="50"/>
      <c r="T67" s="50"/>
      <c r="U67" s="50"/>
    </row>
    <row r="68" spans="1:21">
      <c r="A68" s="42">
        <v>61</v>
      </c>
      <c r="B68" s="50">
        <v>371.5</v>
      </c>
      <c r="C68" s="50">
        <v>190</v>
      </c>
      <c r="D68" s="50">
        <v>129.5</v>
      </c>
      <c r="E68" s="50">
        <v>99.3</v>
      </c>
      <c r="F68" s="50">
        <v>81.3</v>
      </c>
      <c r="G68" s="50">
        <v>69.3</v>
      </c>
      <c r="H68" s="50"/>
      <c r="I68" s="50"/>
      <c r="J68" s="50"/>
      <c r="K68" s="50"/>
      <c r="L68" s="50"/>
      <c r="M68" s="50"/>
      <c r="N68" s="50"/>
      <c r="O68" s="50"/>
      <c r="P68" s="50"/>
      <c r="Q68" s="50"/>
      <c r="R68" s="50"/>
      <c r="S68" s="50"/>
      <c r="T68" s="50"/>
      <c r="U68" s="50"/>
    </row>
    <row r="69" spans="1:21">
      <c r="A69" s="42">
        <v>62</v>
      </c>
      <c r="B69" s="50">
        <v>376.8</v>
      </c>
      <c r="C69" s="50">
        <v>192.7</v>
      </c>
      <c r="D69" s="50">
        <v>131.4</v>
      </c>
      <c r="E69" s="50">
        <v>100.8</v>
      </c>
      <c r="F69" s="50">
        <v>82.6</v>
      </c>
      <c r="G69" s="50"/>
      <c r="H69" s="50"/>
      <c r="I69" s="50"/>
      <c r="J69" s="50"/>
      <c r="K69" s="50"/>
      <c r="L69" s="50"/>
      <c r="M69" s="50"/>
      <c r="N69" s="50"/>
      <c r="O69" s="50"/>
      <c r="P69" s="50"/>
      <c r="Q69" s="50"/>
      <c r="R69" s="50"/>
      <c r="S69" s="50"/>
      <c r="T69" s="50"/>
      <c r="U69" s="50"/>
    </row>
    <row r="70" spans="1:21">
      <c r="A70" s="42">
        <v>63</v>
      </c>
      <c r="B70" s="50">
        <v>382.4</v>
      </c>
      <c r="C70" s="50">
        <v>195.6</v>
      </c>
      <c r="D70" s="50">
        <v>133.4</v>
      </c>
      <c r="E70" s="50">
        <v>102.4</v>
      </c>
      <c r="F70" s="50"/>
      <c r="G70" s="50"/>
      <c r="H70" s="50"/>
      <c r="I70" s="50"/>
      <c r="J70" s="50"/>
      <c r="K70" s="50"/>
      <c r="L70" s="50"/>
      <c r="M70" s="50"/>
      <c r="N70" s="50"/>
      <c r="O70" s="50"/>
      <c r="P70" s="50"/>
      <c r="Q70" s="50"/>
      <c r="R70" s="50"/>
      <c r="S70" s="50"/>
      <c r="T70" s="50"/>
      <c r="U70" s="50"/>
    </row>
    <row r="71" spans="1:21">
      <c r="A71" s="42">
        <v>64</v>
      </c>
      <c r="B71" s="50">
        <v>388.2</v>
      </c>
      <c r="C71" s="50">
        <v>198.6</v>
      </c>
      <c r="D71" s="50">
        <v>135.6</v>
      </c>
      <c r="E71" s="50"/>
      <c r="F71" s="50"/>
      <c r="G71" s="50"/>
      <c r="H71" s="50"/>
      <c r="I71" s="50"/>
      <c r="J71" s="50"/>
      <c r="K71" s="50"/>
      <c r="L71" s="50"/>
      <c r="M71" s="50"/>
      <c r="N71" s="50"/>
      <c r="O71" s="50"/>
      <c r="P71" s="50"/>
      <c r="Q71" s="50"/>
      <c r="R71" s="50"/>
      <c r="S71" s="50"/>
      <c r="T71" s="50"/>
      <c r="U71" s="50"/>
    </row>
    <row r="72" spans="1:21">
      <c r="A72" s="42">
        <v>65</v>
      </c>
      <c r="B72" s="50">
        <v>394.2</v>
      </c>
      <c r="C72" s="50">
        <v>201.8</v>
      </c>
      <c r="D72" s="50"/>
      <c r="E72" s="50"/>
      <c r="F72" s="50"/>
      <c r="G72" s="50"/>
      <c r="H72" s="50"/>
      <c r="I72" s="50"/>
      <c r="J72" s="50"/>
      <c r="K72" s="50"/>
      <c r="L72" s="50"/>
      <c r="M72" s="50"/>
      <c r="N72" s="50"/>
      <c r="O72" s="50"/>
      <c r="P72" s="50"/>
      <c r="Q72" s="50"/>
      <c r="R72" s="50"/>
      <c r="S72" s="50"/>
      <c r="T72" s="50"/>
      <c r="U72" s="50"/>
    </row>
    <row r="73" spans="1:21">
      <c r="A73" s="42">
        <v>66</v>
      </c>
      <c r="B73" s="50">
        <v>400.5</v>
      </c>
      <c r="C73" s="50"/>
      <c r="D73" s="50"/>
      <c r="E73" s="50"/>
      <c r="F73" s="50"/>
      <c r="G73" s="50"/>
      <c r="H73" s="50"/>
      <c r="I73" s="50"/>
      <c r="J73" s="50"/>
      <c r="K73" s="50"/>
      <c r="L73" s="50"/>
      <c r="M73" s="50"/>
      <c r="N73" s="50"/>
      <c r="O73" s="50"/>
      <c r="P73" s="50"/>
      <c r="Q73" s="50"/>
      <c r="R73" s="50"/>
      <c r="S73" s="50"/>
      <c r="T73" s="50"/>
      <c r="U73" s="50"/>
    </row>
  </sheetData>
  <sheetProtection algorithmName="SHA-512" hashValue="DtTEh6FGOuONk/r9RSrWVx4RI8iKDc60v3KUPCyFYEO64jQKsikep52NPd7fSbePhaTlBBPEsOUnl02Xwnej0w==" saltValue="h7faoL9a6Yf6jpXM4P4xRQ==" spinCount="100000" sheet="1" objects="1" scenarios="1"/>
  <conditionalFormatting sqref="A6:A21">
    <cfRule type="expression" dxfId="283" priority="5" stopIfTrue="1">
      <formula>MOD(ROW(),2)=0</formula>
    </cfRule>
    <cfRule type="expression" dxfId="282" priority="6" stopIfTrue="1">
      <formula>MOD(ROW(),2)&lt;&gt;0</formula>
    </cfRule>
  </conditionalFormatting>
  <conditionalFormatting sqref="B6:M21">
    <cfRule type="expression" dxfId="281" priority="7" stopIfTrue="1">
      <formula>MOD(ROW(),2)=0</formula>
    </cfRule>
    <cfRule type="expression" dxfId="280" priority="8" stopIfTrue="1">
      <formula>MOD(ROW(),2)&lt;&gt;0</formula>
    </cfRule>
  </conditionalFormatting>
  <conditionalFormatting sqref="A26:A73">
    <cfRule type="expression" dxfId="279" priority="1" stopIfTrue="1">
      <formula>MOD(ROW(),2)=0</formula>
    </cfRule>
    <cfRule type="expression" dxfId="278" priority="2" stopIfTrue="1">
      <formula>MOD(ROW(),2)&lt;&gt;0</formula>
    </cfRule>
  </conditionalFormatting>
  <conditionalFormatting sqref="B26:U73">
    <cfRule type="expression" dxfId="277" priority="3" stopIfTrue="1">
      <formula>MOD(ROW(),2)=0</formula>
    </cfRule>
    <cfRule type="expression" dxfId="276" priority="4" stopIfTrue="1">
      <formula>MOD(ROW(),2)&lt;&gt;0</formula>
    </cfRule>
  </conditionalFormatting>
  <pageMargins left="0.7" right="0.7" top="0.75" bottom="0.75" header="0.3" footer="0.3"/>
  <tableParts count="1">
    <tablePart r:id="rId1"/>
  </tableParts>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4AECA-A03B-4189-81FD-71332AE550E1}">
  <sheetPr codeName="Sheet101"/>
  <dimension ref="A1:U74"/>
  <sheetViews>
    <sheetView showGridLines="0" workbookViewId="0">
      <selection activeCell="A6" sqref="A6"/>
    </sheetView>
  </sheetViews>
  <sheetFormatPr defaultRowHeight="12.6"/>
  <cols>
    <col min="1" max="1" width="31.5703125" customWidth="1"/>
    <col min="2" max="21"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Added pension - x-714</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163</v>
      </c>
      <c r="C8" s="62"/>
      <c r="D8" s="62"/>
      <c r="E8" s="62"/>
      <c r="F8" s="62"/>
      <c r="G8" s="62"/>
      <c r="H8" s="62"/>
      <c r="I8" s="62"/>
      <c r="J8" s="62"/>
      <c r="K8" s="62"/>
      <c r="L8" s="62"/>
      <c r="M8" s="62"/>
    </row>
    <row r="9" spans="1:13">
      <c r="A9" s="61" t="s">
        <v>150</v>
      </c>
      <c r="B9" s="62" t="s">
        <v>427</v>
      </c>
      <c r="C9" s="62"/>
      <c r="D9" s="62"/>
      <c r="E9" s="62"/>
      <c r="F9" s="62"/>
      <c r="G9" s="62"/>
      <c r="H9" s="62"/>
      <c r="I9" s="62"/>
      <c r="J9" s="62"/>
      <c r="K9" s="62"/>
      <c r="L9" s="62"/>
      <c r="M9" s="62"/>
    </row>
    <row r="10" spans="1:13">
      <c r="A10" s="61" t="s">
        <v>6</v>
      </c>
      <c r="B10" s="62" t="s">
        <v>465</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429</v>
      </c>
      <c r="C12" s="62"/>
      <c r="D12" s="62"/>
      <c r="E12" s="62"/>
      <c r="F12" s="62"/>
      <c r="G12" s="62"/>
      <c r="H12" s="62"/>
      <c r="I12" s="62"/>
      <c r="J12" s="62"/>
      <c r="K12" s="62"/>
      <c r="L12" s="62"/>
      <c r="M12" s="62"/>
    </row>
    <row r="13" spans="1:13">
      <c r="A13" s="61" t="s">
        <v>555</v>
      </c>
      <c r="B13" s="62">
        <v>0</v>
      </c>
      <c r="C13" s="62"/>
      <c r="D13" s="62"/>
      <c r="E13" s="62"/>
      <c r="F13" s="62"/>
      <c r="G13" s="62"/>
      <c r="H13" s="62"/>
      <c r="I13" s="62"/>
      <c r="J13" s="62"/>
      <c r="K13" s="62"/>
      <c r="L13" s="62"/>
      <c r="M13" s="62"/>
    </row>
    <row r="14" spans="1:13">
      <c r="A14" s="61" t="s">
        <v>154</v>
      </c>
      <c r="B14" s="62">
        <v>714</v>
      </c>
      <c r="C14" s="62"/>
      <c r="D14" s="62"/>
      <c r="E14" s="62"/>
      <c r="F14" s="62"/>
      <c r="G14" s="62"/>
      <c r="H14" s="62"/>
      <c r="I14" s="62"/>
      <c r="J14" s="62"/>
      <c r="K14" s="62"/>
      <c r="L14" s="62"/>
      <c r="M14" s="62"/>
    </row>
    <row r="15" spans="1:13">
      <c r="A15" s="61" t="s">
        <v>556</v>
      </c>
      <c r="B15" s="62" t="s">
        <v>466</v>
      </c>
      <c r="C15" s="62"/>
      <c r="D15" s="62"/>
      <c r="E15" s="62"/>
      <c r="F15" s="62"/>
      <c r="G15" s="62"/>
      <c r="H15" s="62"/>
      <c r="I15" s="62"/>
      <c r="J15" s="62"/>
      <c r="K15" s="62"/>
      <c r="L15" s="62"/>
      <c r="M15" s="62"/>
    </row>
    <row r="16" spans="1:13">
      <c r="A16" s="61" t="s">
        <v>156</v>
      </c>
      <c r="B16" s="62" t="s">
        <v>467</v>
      </c>
      <c r="C16" s="62"/>
      <c r="D16" s="62"/>
      <c r="E16" s="62"/>
      <c r="F16" s="62"/>
      <c r="G16" s="62"/>
      <c r="H16" s="62"/>
      <c r="I16" s="62"/>
      <c r="J16" s="62"/>
      <c r="K16" s="62"/>
      <c r="L16" s="62"/>
      <c r="M16" s="62"/>
    </row>
    <row r="17" spans="1:21">
      <c r="A17" s="63" t="s">
        <v>557</v>
      </c>
      <c r="B17" s="62"/>
      <c r="C17" s="62"/>
      <c r="D17" s="62"/>
      <c r="E17" s="62"/>
      <c r="F17" s="62"/>
      <c r="G17" s="62"/>
      <c r="H17" s="62"/>
      <c r="I17" s="62"/>
      <c r="J17" s="62"/>
      <c r="K17" s="62"/>
      <c r="L17" s="62"/>
      <c r="M17" s="62"/>
    </row>
    <row r="18" spans="1:21">
      <c r="A18" s="61" t="s">
        <v>158</v>
      </c>
      <c r="B18" s="64">
        <v>45216</v>
      </c>
      <c r="C18" s="64"/>
      <c r="D18" s="64"/>
      <c r="E18" s="64"/>
      <c r="F18" s="64"/>
      <c r="G18" s="64"/>
      <c r="H18" s="64"/>
      <c r="I18" s="64"/>
      <c r="J18" s="64"/>
      <c r="K18" s="64"/>
      <c r="L18" s="64"/>
      <c r="M18" s="64"/>
    </row>
    <row r="19" spans="1:21">
      <c r="A19" s="61" t="s">
        <v>159</v>
      </c>
      <c r="B19" s="64">
        <v>45383</v>
      </c>
      <c r="C19" s="64"/>
      <c r="D19" s="64"/>
      <c r="E19" s="64"/>
      <c r="F19" s="64"/>
      <c r="G19" s="64"/>
      <c r="H19" s="64"/>
      <c r="I19" s="64"/>
      <c r="J19" s="64"/>
      <c r="K19" s="64"/>
      <c r="L19" s="64"/>
      <c r="M19" s="64"/>
    </row>
    <row r="20" spans="1:21">
      <c r="A20" s="61" t="s">
        <v>160</v>
      </c>
      <c r="B20" s="62" t="s">
        <v>170</v>
      </c>
      <c r="C20" s="62"/>
      <c r="D20" s="62"/>
      <c r="E20" s="62"/>
      <c r="F20" s="62"/>
      <c r="G20" s="62"/>
      <c r="H20" s="62"/>
      <c r="I20" s="62"/>
      <c r="J20" s="62"/>
      <c r="K20" s="62"/>
      <c r="L20" s="62"/>
      <c r="M20" s="62"/>
    </row>
    <row r="21" spans="1:21">
      <c r="A21" s="61" t="s">
        <v>558</v>
      </c>
      <c r="B21" s="62" t="s">
        <v>83</v>
      </c>
      <c r="C21" s="62"/>
      <c r="D21" s="62"/>
      <c r="E21" s="62"/>
      <c r="F21" s="62"/>
      <c r="G21" s="62"/>
      <c r="H21" s="62"/>
      <c r="I21" s="62"/>
      <c r="J21" s="62"/>
      <c r="K21" s="62"/>
      <c r="L21" s="62"/>
      <c r="M21" s="62"/>
    </row>
    <row r="23" spans="1:21">
      <c r="A23" s="23" t="str">
        <f>HYPERLINK("#'Factor List'!A1", "Back to Factor List")</f>
        <v>Back to Factor List</v>
      </c>
      <c r="B23" s="23" t="str">
        <f>HYPERLINK("#'Assumptions'!A1", "Assumptions")</f>
        <v>Assumptions</v>
      </c>
    </row>
    <row r="26" spans="1:21" ht="12.95">
      <c r="A26" s="46" t="s">
        <v>559</v>
      </c>
      <c r="B26" s="46">
        <v>1</v>
      </c>
      <c r="C26" s="46">
        <v>2</v>
      </c>
      <c r="D26" s="46">
        <v>3</v>
      </c>
      <c r="E26" s="46">
        <v>4</v>
      </c>
      <c r="F26" s="46">
        <v>5</v>
      </c>
      <c r="G26" s="46">
        <v>6</v>
      </c>
      <c r="H26" s="46">
        <v>7</v>
      </c>
      <c r="I26" s="46">
        <v>8</v>
      </c>
      <c r="J26" s="46">
        <v>9</v>
      </c>
      <c r="K26" s="46">
        <v>10</v>
      </c>
      <c r="L26" s="46">
        <v>11</v>
      </c>
      <c r="M26" s="46">
        <v>12</v>
      </c>
      <c r="N26" s="46">
        <v>13</v>
      </c>
      <c r="O26" s="46">
        <v>14</v>
      </c>
      <c r="P26" s="46">
        <v>15</v>
      </c>
      <c r="Q26" s="46">
        <v>16</v>
      </c>
      <c r="R26" s="46">
        <v>17</v>
      </c>
      <c r="S26" s="46">
        <v>18</v>
      </c>
      <c r="T26" s="46">
        <v>19</v>
      </c>
      <c r="U26" s="46">
        <v>20</v>
      </c>
    </row>
    <row r="27" spans="1:21">
      <c r="A27" s="42">
        <v>20</v>
      </c>
      <c r="B27" s="50">
        <v>184.9</v>
      </c>
      <c r="C27" s="50">
        <v>94.1</v>
      </c>
      <c r="D27" s="50">
        <v>63.9</v>
      </c>
      <c r="E27" s="50">
        <v>48.8</v>
      </c>
      <c r="F27" s="50">
        <v>39.700000000000003</v>
      </c>
      <c r="G27" s="50">
        <v>33.700000000000003</v>
      </c>
      <c r="H27" s="50">
        <v>29.4</v>
      </c>
      <c r="I27" s="50">
        <v>26.2</v>
      </c>
      <c r="J27" s="50">
        <v>23.7</v>
      </c>
      <c r="K27" s="50">
        <v>21.7</v>
      </c>
      <c r="L27" s="50">
        <v>20.100000000000001</v>
      </c>
      <c r="M27" s="50">
        <v>18.7</v>
      </c>
      <c r="N27" s="50">
        <v>17.600000000000001</v>
      </c>
      <c r="O27" s="50">
        <v>16.600000000000001</v>
      </c>
      <c r="P27" s="50">
        <v>15.8</v>
      </c>
      <c r="Q27" s="50">
        <v>15</v>
      </c>
      <c r="R27" s="50">
        <v>14.4</v>
      </c>
      <c r="S27" s="50">
        <v>13.8</v>
      </c>
      <c r="T27" s="50">
        <v>13.3</v>
      </c>
      <c r="U27" s="50">
        <v>12.8</v>
      </c>
    </row>
    <row r="28" spans="1:21">
      <c r="A28" s="42">
        <v>21</v>
      </c>
      <c r="B28" s="50">
        <v>187.5</v>
      </c>
      <c r="C28" s="50">
        <v>95.5</v>
      </c>
      <c r="D28" s="50">
        <v>64.8</v>
      </c>
      <c r="E28" s="50">
        <v>49.5</v>
      </c>
      <c r="F28" s="50">
        <v>40.299999999999997</v>
      </c>
      <c r="G28" s="50">
        <v>34.200000000000003</v>
      </c>
      <c r="H28" s="50">
        <v>29.8</v>
      </c>
      <c r="I28" s="50">
        <v>26.6</v>
      </c>
      <c r="J28" s="50">
        <v>24</v>
      </c>
      <c r="K28" s="50">
        <v>22</v>
      </c>
      <c r="L28" s="50">
        <v>20.399999999999999</v>
      </c>
      <c r="M28" s="50">
        <v>19</v>
      </c>
      <c r="N28" s="50">
        <v>17.8</v>
      </c>
      <c r="O28" s="50">
        <v>16.8</v>
      </c>
      <c r="P28" s="50">
        <v>16</v>
      </c>
      <c r="Q28" s="50">
        <v>15.2</v>
      </c>
      <c r="R28" s="50">
        <v>14.6</v>
      </c>
      <c r="S28" s="50">
        <v>14</v>
      </c>
      <c r="T28" s="50">
        <v>13.5</v>
      </c>
      <c r="U28" s="50">
        <v>13</v>
      </c>
    </row>
    <row r="29" spans="1:21">
      <c r="A29" s="42">
        <v>22</v>
      </c>
      <c r="B29" s="50">
        <v>190.3</v>
      </c>
      <c r="C29" s="50">
        <v>96.9</v>
      </c>
      <c r="D29" s="50">
        <v>65.8</v>
      </c>
      <c r="E29" s="50">
        <v>50.2</v>
      </c>
      <c r="F29" s="50">
        <v>40.9</v>
      </c>
      <c r="G29" s="50">
        <v>34.700000000000003</v>
      </c>
      <c r="H29" s="50">
        <v>30.3</v>
      </c>
      <c r="I29" s="50">
        <v>27</v>
      </c>
      <c r="J29" s="50">
        <v>24.4</v>
      </c>
      <c r="K29" s="50">
        <v>22.3</v>
      </c>
      <c r="L29" s="50">
        <v>20.7</v>
      </c>
      <c r="M29" s="50">
        <v>19.3</v>
      </c>
      <c r="N29" s="50">
        <v>18.100000000000001</v>
      </c>
      <c r="O29" s="50">
        <v>17.100000000000001</v>
      </c>
      <c r="P29" s="50">
        <v>16.2</v>
      </c>
      <c r="Q29" s="50">
        <v>15.5</v>
      </c>
      <c r="R29" s="50">
        <v>14.8</v>
      </c>
      <c r="S29" s="50">
        <v>14.2</v>
      </c>
      <c r="T29" s="50">
        <v>13.7</v>
      </c>
      <c r="U29" s="50">
        <v>13.2</v>
      </c>
    </row>
    <row r="30" spans="1:21">
      <c r="A30" s="42">
        <v>23</v>
      </c>
      <c r="B30" s="50">
        <v>193</v>
      </c>
      <c r="C30" s="50">
        <v>98.3</v>
      </c>
      <c r="D30" s="50">
        <v>66.7</v>
      </c>
      <c r="E30" s="50">
        <v>51</v>
      </c>
      <c r="F30" s="50">
        <v>41.5</v>
      </c>
      <c r="G30" s="50">
        <v>35.200000000000003</v>
      </c>
      <c r="H30" s="50">
        <v>30.7</v>
      </c>
      <c r="I30" s="50">
        <v>27.4</v>
      </c>
      <c r="J30" s="50">
        <v>24.7</v>
      </c>
      <c r="K30" s="50">
        <v>22.7</v>
      </c>
      <c r="L30" s="50">
        <v>21</v>
      </c>
      <c r="M30" s="50">
        <v>19.5</v>
      </c>
      <c r="N30" s="50">
        <v>18.399999999999999</v>
      </c>
      <c r="O30" s="50">
        <v>17.3</v>
      </c>
      <c r="P30" s="50">
        <v>16.5</v>
      </c>
      <c r="Q30" s="50">
        <v>15.7</v>
      </c>
      <c r="R30" s="50">
        <v>15</v>
      </c>
      <c r="S30" s="50">
        <v>14.4</v>
      </c>
      <c r="T30" s="50">
        <v>13.9</v>
      </c>
      <c r="U30" s="50">
        <v>13.4</v>
      </c>
    </row>
    <row r="31" spans="1:21">
      <c r="A31" s="42">
        <v>24</v>
      </c>
      <c r="B31" s="50">
        <v>195.8</v>
      </c>
      <c r="C31" s="50">
        <v>99.7</v>
      </c>
      <c r="D31" s="50">
        <v>67.7</v>
      </c>
      <c r="E31" s="50">
        <v>51.7</v>
      </c>
      <c r="F31" s="50">
        <v>42.1</v>
      </c>
      <c r="G31" s="50">
        <v>35.700000000000003</v>
      </c>
      <c r="H31" s="50">
        <v>31.2</v>
      </c>
      <c r="I31" s="50">
        <v>27.7</v>
      </c>
      <c r="J31" s="50">
        <v>25.1</v>
      </c>
      <c r="K31" s="50">
        <v>23</v>
      </c>
      <c r="L31" s="50">
        <v>21.3</v>
      </c>
      <c r="M31" s="50">
        <v>19.8</v>
      </c>
      <c r="N31" s="50">
        <v>18.600000000000001</v>
      </c>
      <c r="O31" s="50">
        <v>17.600000000000001</v>
      </c>
      <c r="P31" s="50">
        <v>16.7</v>
      </c>
      <c r="Q31" s="50">
        <v>15.9</v>
      </c>
      <c r="R31" s="50">
        <v>15.2</v>
      </c>
      <c r="S31" s="50">
        <v>14.6</v>
      </c>
      <c r="T31" s="50">
        <v>14.1</v>
      </c>
      <c r="U31" s="50">
        <v>13.6</v>
      </c>
    </row>
    <row r="32" spans="1:21">
      <c r="A32" s="42">
        <v>25</v>
      </c>
      <c r="B32" s="50">
        <v>198.6</v>
      </c>
      <c r="C32" s="50">
        <v>101.1</v>
      </c>
      <c r="D32" s="50">
        <v>68.7</v>
      </c>
      <c r="E32" s="50">
        <v>52.4</v>
      </c>
      <c r="F32" s="50">
        <v>42.7</v>
      </c>
      <c r="G32" s="50">
        <v>36.200000000000003</v>
      </c>
      <c r="H32" s="50">
        <v>31.6</v>
      </c>
      <c r="I32" s="50">
        <v>28.2</v>
      </c>
      <c r="J32" s="50">
        <v>25.5</v>
      </c>
      <c r="K32" s="50">
        <v>23.3</v>
      </c>
      <c r="L32" s="50">
        <v>21.6</v>
      </c>
      <c r="M32" s="50">
        <v>20.100000000000001</v>
      </c>
      <c r="N32" s="50">
        <v>18.899999999999999</v>
      </c>
      <c r="O32" s="50">
        <v>17.8</v>
      </c>
      <c r="P32" s="50">
        <v>16.899999999999999</v>
      </c>
      <c r="Q32" s="50">
        <v>16.100000000000001</v>
      </c>
      <c r="R32" s="50">
        <v>15.5</v>
      </c>
      <c r="S32" s="50">
        <v>14.8</v>
      </c>
      <c r="T32" s="50">
        <v>14.3</v>
      </c>
      <c r="U32" s="50">
        <v>13.8</v>
      </c>
    </row>
    <row r="33" spans="1:21">
      <c r="A33" s="42">
        <v>26</v>
      </c>
      <c r="B33" s="50">
        <v>201.5</v>
      </c>
      <c r="C33" s="50">
        <v>102.6</v>
      </c>
      <c r="D33" s="50">
        <v>69.7</v>
      </c>
      <c r="E33" s="50">
        <v>53.2</v>
      </c>
      <c r="F33" s="50">
        <v>43.3</v>
      </c>
      <c r="G33" s="50">
        <v>36.799999999999997</v>
      </c>
      <c r="H33" s="50">
        <v>32.1</v>
      </c>
      <c r="I33" s="50">
        <v>28.6</v>
      </c>
      <c r="J33" s="50">
        <v>25.8</v>
      </c>
      <c r="K33" s="50">
        <v>23.7</v>
      </c>
      <c r="L33" s="50">
        <v>21.9</v>
      </c>
      <c r="M33" s="50">
        <v>20.399999999999999</v>
      </c>
      <c r="N33" s="50">
        <v>19.2</v>
      </c>
      <c r="O33" s="50">
        <v>18.100000000000001</v>
      </c>
      <c r="P33" s="50">
        <v>17.2</v>
      </c>
      <c r="Q33" s="50">
        <v>16.399999999999999</v>
      </c>
      <c r="R33" s="50">
        <v>15.7</v>
      </c>
      <c r="S33" s="50">
        <v>15.1</v>
      </c>
      <c r="T33" s="50">
        <v>14.5</v>
      </c>
      <c r="U33" s="50">
        <v>14</v>
      </c>
    </row>
    <row r="34" spans="1:21">
      <c r="A34" s="42">
        <v>27</v>
      </c>
      <c r="B34" s="50">
        <v>204.4</v>
      </c>
      <c r="C34" s="50">
        <v>104.1</v>
      </c>
      <c r="D34" s="50">
        <v>70.7</v>
      </c>
      <c r="E34" s="50">
        <v>54</v>
      </c>
      <c r="F34" s="50">
        <v>44</v>
      </c>
      <c r="G34" s="50">
        <v>37.299999999999997</v>
      </c>
      <c r="H34" s="50">
        <v>32.5</v>
      </c>
      <c r="I34" s="50">
        <v>29</v>
      </c>
      <c r="J34" s="50">
        <v>26.2</v>
      </c>
      <c r="K34" s="50">
        <v>24</v>
      </c>
      <c r="L34" s="50">
        <v>22.2</v>
      </c>
      <c r="M34" s="50">
        <v>20.7</v>
      </c>
      <c r="N34" s="50">
        <v>19.399999999999999</v>
      </c>
      <c r="O34" s="50">
        <v>18.399999999999999</v>
      </c>
      <c r="P34" s="50">
        <v>17.399999999999999</v>
      </c>
      <c r="Q34" s="50">
        <v>16.600000000000001</v>
      </c>
      <c r="R34" s="50">
        <v>15.9</v>
      </c>
      <c r="S34" s="50">
        <v>15.3</v>
      </c>
      <c r="T34" s="50">
        <v>14.7</v>
      </c>
      <c r="U34" s="50">
        <v>14.2</v>
      </c>
    </row>
    <row r="35" spans="1:21">
      <c r="A35" s="42">
        <v>28</v>
      </c>
      <c r="B35" s="50">
        <v>207.3</v>
      </c>
      <c r="C35" s="50">
        <v>105.6</v>
      </c>
      <c r="D35" s="50">
        <v>71.7</v>
      </c>
      <c r="E35" s="50">
        <v>54.7</v>
      </c>
      <c r="F35" s="50">
        <v>44.6</v>
      </c>
      <c r="G35" s="50">
        <v>37.799999999999997</v>
      </c>
      <c r="H35" s="50">
        <v>33</v>
      </c>
      <c r="I35" s="50">
        <v>29.4</v>
      </c>
      <c r="J35" s="50">
        <v>26.6</v>
      </c>
      <c r="K35" s="50">
        <v>24.4</v>
      </c>
      <c r="L35" s="50">
        <v>22.5</v>
      </c>
      <c r="M35" s="50">
        <v>21</v>
      </c>
      <c r="N35" s="50">
        <v>19.7</v>
      </c>
      <c r="O35" s="50">
        <v>18.600000000000001</v>
      </c>
      <c r="P35" s="50">
        <v>17.7</v>
      </c>
      <c r="Q35" s="50">
        <v>16.899999999999999</v>
      </c>
      <c r="R35" s="50">
        <v>16.100000000000001</v>
      </c>
      <c r="S35" s="50">
        <v>15.5</v>
      </c>
      <c r="T35" s="50">
        <v>14.9</v>
      </c>
      <c r="U35" s="50">
        <v>14.4</v>
      </c>
    </row>
    <row r="36" spans="1:21">
      <c r="A36" s="42">
        <v>29</v>
      </c>
      <c r="B36" s="50">
        <v>210.3</v>
      </c>
      <c r="C36" s="50">
        <v>107.1</v>
      </c>
      <c r="D36" s="50">
        <v>72.7</v>
      </c>
      <c r="E36" s="50">
        <v>55.5</v>
      </c>
      <c r="F36" s="50">
        <v>45.2</v>
      </c>
      <c r="G36" s="50">
        <v>38.4</v>
      </c>
      <c r="H36" s="50">
        <v>33.5</v>
      </c>
      <c r="I36" s="50">
        <v>29.8</v>
      </c>
      <c r="J36" s="50">
        <v>27</v>
      </c>
      <c r="K36" s="50">
        <v>24.7</v>
      </c>
      <c r="L36" s="50">
        <v>22.9</v>
      </c>
      <c r="M36" s="50">
        <v>21.3</v>
      </c>
      <c r="N36" s="50">
        <v>20</v>
      </c>
      <c r="O36" s="50">
        <v>18.899999999999999</v>
      </c>
      <c r="P36" s="50">
        <v>17.899999999999999</v>
      </c>
      <c r="Q36" s="50">
        <v>17.100000000000001</v>
      </c>
      <c r="R36" s="50">
        <v>16.399999999999999</v>
      </c>
      <c r="S36" s="50">
        <v>15.7</v>
      </c>
      <c r="T36" s="50">
        <v>15.2</v>
      </c>
      <c r="U36" s="50">
        <v>14.6</v>
      </c>
    </row>
    <row r="37" spans="1:21">
      <c r="A37" s="42">
        <v>30</v>
      </c>
      <c r="B37" s="50">
        <v>213.3</v>
      </c>
      <c r="C37" s="50">
        <v>108.6</v>
      </c>
      <c r="D37" s="50">
        <v>73.7</v>
      </c>
      <c r="E37" s="50">
        <v>56.3</v>
      </c>
      <c r="F37" s="50">
        <v>45.9</v>
      </c>
      <c r="G37" s="50">
        <v>38.9</v>
      </c>
      <c r="H37" s="50">
        <v>34</v>
      </c>
      <c r="I37" s="50">
        <v>30.2</v>
      </c>
      <c r="J37" s="50">
        <v>27.4</v>
      </c>
      <c r="K37" s="50">
        <v>25.1</v>
      </c>
      <c r="L37" s="50">
        <v>23.2</v>
      </c>
      <c r="M37" s="50">
        <v>21.6</v>
      </c>
      <c r="N37" s="50">
        <v>20.3</v>
      </c>
      <c r="O37" s="50">
        <v>19.2</v>
      </c>
      <c r="P37" s="50">
        <v>18.2</v>
      </c>
      <c r="Q37" s="50">
        <v>17.399999999999999</v>
      </c>
      <c r="R37" s="50">
        <v>16.600000000000001</v>
      </c>
      <c r="S37" s="50">
        <v>16</v>
      </c>
      <c r="T37" s="50">
        <v>15.4</v>
      </c>
      <c r="U37" s="50">
        <v>14.9</v>
      </c>
    </row>
    <row r="38" spans="1:21">
      <c r="A38" s="42">
        <v>31</v>
      </c>
      <c r="B38" s="50">
        <v>216.4</v>
      </c>
      <c r="C38" s="50">
        <v>110.2</v>
      </c>
      <c r="D38" s="50">
        <v>74.8</v>
      </c>
      <c r="E38" s="50">
        <v>57.1</v>
      </c>
      <c r="F38" s="50">
        <v>46.5</v>
      </c>
      <c r="G38" s="50">
        <v>39.5</v>
      </c>
      <c r="H38" s="50">
        <v>34.4</v>
      </c>
      <c r="I38" s="50">
        <v>30.7</v>
      </c>
      <c r="J38" s="50">
        <v>27.8</v>
      </c>
      <c r="K38" s="50">
        <v>25.4</v>
      </c>
      <c r="L38" s="50">
        <v>23.5</v>
      </c>
      <c r="M38" s="50">
        <v>21.9</v>
      </c>
      <c r="N38" s="50">
        <v>20.6</v>
      </c>
      <c r="O38" s="50">
        <v>19.5</v>
      </c>
      <c r="P38" s="50">
        <v>18.5</v>
      </c>
      <c r="Q38" s="50">
        <v>17.600000000000001</v>
      </c>
      <c r="R38" s="50">
        <v>16.899999999999999</v>
      </c>
      <c r="S38" s="50">
        <v>16.2</v>
      </c>
      <c r="T38" s="50">
        <v>15.6</v>
      </c>
      <c r="U38" s="50">
        <v>15.1</v>
      </c>
    </row>
    <row r="39" spans="1:21">
      <c r="A39" s="42">
        <v>32</v>
      </c>
      <c r="B39" s="50">
        <v>219.4</v>
      </c>
      <c r="C39" s="50">
        <v>111.7</v>
      </c>
      <c r="D39" s="50">
        <v>75.900000000000006</v>
      </c>
      <c r="E39" s="50">
        <v>57.9</v>
      </c>
      <c r="F39" s="50">
        <v>47.2</v>
      </c>
      <c r="G39" s="50">
        <v>40</v>
      </c>
      <c r="H39" s="50">
        <v>34.9</v>
      </c>
      <c r="I39" s="50">
        <v>31.1</v>
      </c>
      <c r="J39" s="50">
        <v>28.2</v>
      </c>
      <c r="K39" s="50">
        <v>25.8</v>
      </c>
      <c r="L39" s="50">
        <v>23.9</v>
      </c>
      <c r="M39" s="50">
        <v>22.3</v>
      </c>
      <c r="N39" s="50">
        <v>20.9</v>
      </c>
      <c r="O39" s="50">
        <v>19.7</v>
      </c>
      <c r="P39" s="50">
        <v>18.7</v>
      </c>
      <c r="Q39" s="50">
        <v>17.899999999999999</v>
      </c>
      <c r="R39" s="50">
        <v>17.100000000000001</v>
      </c>
      <c r="S39" s="50">
        <v>16.399999999999999</v>
      </c>
      <c r="T39" s="50">
        <v>15.8</v>
      </c>
      <c r="U39" s="50">
        <v>15.3</v>
      </c>
    </row>
    <row r="40" spans="1:21">
      <c r="A40" s="42">
        <v>33</v>
      </c>
      <c r="B40" s="50">
        <v>222.6</v>
      </c>
      <c r="C40" s="50">
        <v>113.3</v>
      </c>
      <c r="D40" s="50">
        <v>77</v>
      </c>
      <c r="E40" s="50">
        <v>58.8</v>
      </c>
      <c r="F40" s="50">
        <v>47.9</v>
      </c>
      <c r="G40" s="50">
        <v>40.6</v>
      </c>
      <c r="H40" s="50">
        <v>35.4</v>
      </c>
      <c r="I40" s="50">
        <v>31.6</v>
      </c>
      <c r="J40" s="50">
        <v>28.6</v>
      </c>
      <c r="K40" s="50">
        <v>26.2</v>
      </c>
      <c r="L40" s="50">
        <v>24.2</v>
      </c>
      <c r="M40" s="50">
        <v>22.6</v>
      </c>
      <c r="N40" s="50">
        <v>21.2</v>
      </c>
      <c r="O40" s="50">
        <v>20</v>
      </c>
      <c r="P40" s="50">
        <v>19</v>
      </c>
      <c r="Q40" s="50">
        <v>18.100000000000001</v>
      </c>
      <c r="R40" s="50">
        <v>17.399999999999999</v>
      </c>
      <c r="S40" s="50">
        <v>16.7</v>
      </c>
      <c r="T40" s="50">
        <v>16.100000000000001</v>
      </c>
      <c r="U40" s="50">
        <v>15.5</v>
      </c>
    </row>
    <row r="41" spans="1:21">
      <c r="A41" s="42">
        <v>34</v>
      </c>
      <c r="B41" s="50">
        <v>225.7</v>
      </c>
      <c r="C41" s="50">
        <v>115</v>
      </c>
      <c r="D41" s="50">
        <v>78.099999999999994</v>
      </c>
      <c r="E41" s="50">
        <v>59.6</v>
      </c>
      <c r="F41" s="50">
        <v>48.6</v>
      </c>
      <c r="G41" s="50">
        <v>41.2</v>
      </c>
      <c r="H41" s="50">
        <v>36</v>
      </c>
      <c r="I41" s="50">
        <v>32</v>
      </c>
      <c r="J41" s="50">
        <v>29</v>
      </c>
      <c r="K41" s="50">
        <v>26.5</v>
      </c>
      <c r="L41" s="50">
        <v>24.6</v>
      </c>
      <c r="M41" s="50">
        <v>22.9</v>
      </c>
      <c r="N41" s="50">
        <v>21.5</v>
      </c>
      <c r="O41" s="50">
        <v>20.3</v>
      </c>
      <c r="P41" s="50">
        <v>19.3</v>
      </c>
      <c r="Q41" s="50">
        <v>18.399999999999999</v>
      </c>
      <c r="R41" s="50">
        <v>17.600000000000001</v>
      </c>
      <c r="S41" s="50">
        <v>16.899999999999999</v>
      </c>
      <c r="T41" s="50">
        <v>16.3</v>
      </c>
      <c r="U41" s="50">
        <v>15.8</v>
      </c>
    </row>
    <row r="42" spans="1:21">
      <c r="A42" s="42">
        <v>35</v>
      </c>
      <c r="B42" s="50">
        <v>228.9</v>
      </c>
      <c r="C42" s="50">
        <v>116.6</v>
      </c>
      <c r="D42" s="50">
        <v>79.2</v>
      </c>
      <c r="E42" s="50">
        <v>60.5</v>
      </c>
      <c r="F42" s="50">
        <v>49.3</v>
      </c>
      <c r="G42" s="50">
        <v>41.8</v>
      </c>
      <c r="H42" s="50">
        <v>36.5</v>
      </c>
      <c r="I42" s="50">
        <v>32.5</v>
      </c>
      <c r="J42" s="50">
        <v>29.4</v>
      </c>
      <c r="K42" s="50">
        <v>26.9</v>
      </c>
      <c r="L42" s="50">
        <v>24.9</v>
      </c>
      <c r="M42" s="50">
        <v>23.2</v>
      </c>
      <c r="N42" s="50">
        <v>21.8</v>
      </c>
      <c r="O42" s="50">
        <v>20.6</v>
      </c>
      <c r="P42" s="50">
        <v>19.600000000000001</v>
      </c>
      <c r="Q42" s="50">
        <v>18.7</v>
      </c>
      <c r="R42" s="50">
        <v>17.899999999999999</v>
      </c>
      <c r="S42" s="50">
        <v>17.2</v>
      </c>
      <c r="T42" s="50">
        <v>16.600000000000001</v>
      </c>
      <c r="U42" s="50">
        <v>16</v>
      </c>
    </row>
    <row r="43" spans="1:21">
      <c r="A43" s="42">
        <v>36</v>
      </c>
      <c r="B43" s="50">
        <v>232.2</v>
      </c>
      <c r="C43" s="50">
        <v>118.2</v>
      </c>
      <c r="D43" s="50">
        <v>80.3</v>
      </c>
      <c r="E43" s="50">
        <v>61.3</v>
      </c>
      <c r="F43" s="50">
        <v>50</v>
      </c>
      <c r="G43" s="50">
        <v>42.4</v>
      </c>
      <c r="H43" s="50">
        <v>37</v>
      </c>
      <c r="I43" s="50">
        <v>33</v>
      </c>
      <c r="J43" s="50">
        <v>29.8</v>
      </c>
      <c r="K43" s="50">
        <v>27.3</v>
      </c>
      <c r="L43" s="50">
        <v>25.3</v>
      </c>
      <c r="M43" s="50">
        <v>23.6</v>
      </c>
      <c r="N43" s="50">
        <v>22.1</v>
      </c>
      <c r="O43" s="50">
        <v>20.9</v>
      </c>
      <c r="P43" s="50">
        <v>19.899999999999999</v>
      </c>
      <c r="Q43" s="50">
        <v>19</v>
      </c>
      <c r="R43" s="50">
        <v>18.2</v>
      </c>
      <c r="S43" s="50">
        <v>17.399999999999999</v>
      </c>
      <c r="T43" s="50">
        <v>16.8</v>
      </c>
      <c r="U43" s="50">
        <v>16.3</v>
      </c>
    </row>
    <row r="44" spans="1:21">
      <c r="A44" s="42">
        <v>37</v>
      </c>
      <c r="B44" s="50">
        <v>235.5</v>
      </c>
      <c r="C44" s="50">
        <v>119.9</v>
      </c>
      <c r="D44" s="50">
        <v>81.400000000000006</v>
      </c>
      <c r="E44" s="50">
        <v>62.2</v>
      </c>
      <c r="F44" s="50">
        <v>50.7</v>
      </c>
      <c r="G44" s="50">
        <v>43</v>
      </c>
      <c r="H44" s="50">
        <v>37.5</v>
      </c>
      <c r="I44" s="50">
        <v>33.4</v>
      </c>
      <c r="J44" s="50">
        <v>30.2</v>
      </c>
      <c r="K44" s="50">
        <v>27.7</v>
      </c>
      <c r="L44" s="50">
        <v>25.6</v>
      </c>
      <c r="M44" s="50">
        <v>23.9</v>
      </c>
      <c r="N44" s="50">
        <v>22.5</v>
      </c>
      <c r="O44" s="50">
        <v>21.2</v>
      </c>
      <c r="P44" s="50">
        <v>20.2</v>
      </c>
      <c r="Q44" s="50">
        <v>19.2</v>
      </c>
      <c r="R44" s="50">
        <v>18.399999999999999</v>
      </c>
      <c r="S44" s="50">
        <v>17.7</v>
      </c>
      <c r="T44" s="50">
        <v>17.100000000000001</v>
      </c>
      <c r="U44" s="50">
        <v>16.5</v>
      </c>
    </row>
    <row r="45" spans="1:21">
      <c r="A45" s="42">
        <v>38</v>
      </c>
      <c r="B45" s="50">
        <v>238.8</v>
      </c>
      <c r="C45" s="50">
        <v>121.6</v>
      </c>
      <c r="D45" s="50">
        <v>82.6</v>
      </c>
      <c r="E45" s="50">
        <v>63.1</v>
      </c>
      <c r="F45" s="50">
        <v>51.4</v>
      </c>
      <c r="G45" s="50">
        <v>43.6</v>
      </c>
      <c r="H45" s="50">
        <v>38.1</v>
      </c>
      <c r="I45" s="50">
        <v>33.9</v>
      </c>
      <c r="J45" s="50">
        <v>30.7</v>
      </c>
      <c r="K45" s="50">
        <v>28.1</v>
      </c>
      <c r="L45" s="50">
        <v>26</v>
      </c>
      <c r="M45" s="50">
        <v>24.3</v>
      </c>
      <c r="N45" s="50">
        <v>22.8</v>
      </c>
      <c r="O45" s="50">
        <v>21.6</v>
      </c>
      <c r="P45" s="50">
        <v>20.5</v>
      </c>
      <c r="Q45" s="50">
        <v>19.5</v>
      </c>
      <c r="R45" s="50">
        <v>18.7</v>
      </c>
      <c r="S45" s="50">
        <v>18</v>
      </c>
      <c r="T45" s="50">
        <v>17.3</v>
      </c>
      <c r="U45" s="50">
        <v>16.8</v>
      </c>
    </row>
    <row r="46" spans="1:21">
      <c r="A46" s="42">
        <v>39</v>
      </c>
      <c r="B46" s="50">
        <v>242.2</v>
      </c>
      <c r="C46" s="50">
        <v>123.3</v>
      </c>
      <c r="D46" s="50">
        <v>83.8</v>
      </c>
      <c r="E46" s="50">
        <v>64</v>
      </c>
      <c r="F46" s="50">
        <v>52.1</v>
      </c>
      <c r="G46" s="50">
        <v>44.2</v>
      </c>
      <c r="H46" s="50">
        <v>38.6</v>
      </c>
      <c r="I46" s="50">
        <v>34.4</v>
      </c>
      <c r="J46" s="50">
        <v>31.1</v>
      </c>
      <c r="K46" s="50">
        <v>28.5</v>
      </c>
      <c r="L46" s="50">
        <v>26.4</v>
      </c>
      <c r="M46" s="50">
        <v>24.6</v>
      </c>
      <c r="N46" s="50">
        <v>23.1</v>
      </c>
      <c r="O46" s="50">
        <v>21.9</v>
      </c>
      <c r="P46" s="50">
        <v>20.8</v>
      </c>
      <c r="Q46" s="50">
        <v>19.8</v>
      </c>
      <c r="R46" s="50">
        <v>19</v>
      </c>
      <c r="S46" s="50">
        <v>18.3</v>
      </c>
      <c r="T46" s="50">
        <v>17.600000000000001</v>
      </c>
      <c r="U46" s="50">
        <v>17</v>
      </c>
    </row>
    <row r="47" spans="1:21">
      <c r="A47" s="42">
        <v>40</v>
      </c>
      <c r="B47" s="50">
        <v>245.6</v>
      </c>
      <c r="C47" s="50">
        <v>125.1</v>
      </c>
      <c r="D47" s="50">
        <v>84.9</v>
      </c>
      <c r="E47" s="50">
        <v>64.900000000000006</v>
      </c>
      <c r="F47" s="50">
        <v>52.9</v>
      </c>
      <c r="G47" s="50">
        <v>44.9</v>
      </c>
      <c r="H47" s="50">
        <v>39.200000000000003</v>
      </c>
      <c r="I47" s="50">
        <v>34.9</v>
      </c>
      <c r="J47" s="50">
        <v>31.6</v>
      </c>
      <c r="K47" s="50">
        <v>28.9</v>
      </c>
      <c r="L47" s="50">
        <v>26.8</v>
      </c>
      <c r="M47" s="50">
        <v>25</v>
      </c>
      <c r="N47" s="50">
        <v>23.5</v>
      </c>
      <c r="O47" s="50">
        <v>22.2</v>
      </c>
      <c r="P47" s="50">
        <v>21.1</v>
      </c>
      <c r="Q47" s="50">
        <v>20.100000000000001</v>
      </c>
      <c r="R47" s="50">
        <v>19.3</v>
      </c>
      <c r="S47" s="50">
        <v>18.600000000000001</v>
      </c>
      <c r="T47" s="50">
        <v>17.899999999999999</v>
      </c>
      <c r="U47" s="50">
        <v>17.3</v>
      </c>
    </row>
    <row r="48" spans="1:21">
      <c r="A48" s="42">
        <v>41</v>
      </c>
      <c r="B48" s="50">
        <v>249</v>
      </c>
      <c r="C48" s="50">
        <v>126.8</v>
      </c>
      <c r="D48" s="50">
        <v>86.1</v>
      </c>
      <c r="E48" s="50">
        <v>65.8</v>
      </c>
      <c r="F48" s="50">
        <v>53.6</v>
      </c>
      <c r="G48" s="50">
        <v>45.5</v>
      </c>
      <c r="H48" s="50">
        <v>39.700000000000003</v>
      </c>
      <c r="I48" s="50">
        <v>35.4</v>
      </c>
      <c r="J48" s="50">
        <v>32.1</v>
      </c>
      <c r="K48" s="50">
        <v>29.4</v>
      </c>
      <c r="L48" s="50">
        <v>27.2</v>
      </c>
      <c r="M48" s="50">
        <v>25.4</v>
      </c>
      <c r="N48" s="50">
        <v>23.9</v>
      </c>
      <c r="O48" s="50">
        <v>22.6</v>
      </c>
      <c r="P48" s="50">
        <v>21.4</v>
      </c>
      <c r="Q48" s="50">
        <v>20.5</v>
      </c>
      <c r="R48" s="50">
        <v>19.600000000000001</v>
      </c>
      <c r="S48" s="50">
        <v>18.899999999999999</v>
      </c>
      <c r="T48" s="50">
        <v>18.2</v>
      </c>
      <c r="U48" s="50">
        <v>17.600000000000001</v>
      </c>
    </row>
    <row r="49" spans="1:21">
      <c r="A49" s="42">
        <v>42</v>
      </c>
      <c r="B49" s="50">
        <v>252.5</v>
      </c>
      <c r="C49" s="50">
        <v>128.6</v>
      </c>
      <c r="D49" s="50">
        <v>87.4</v>
      </c>
      <c r="E49" s="50">
        <v>66.8</v>
      </c>
      <c r="F49" s="50">
        <v>54.4</v>
      </c>
      <c r="G49" s="50">
        <v>46.2</v>
      </c>
      <c r="H49" s="50">
        <v>40.299999999999997</v>
      </c>
      <c r="I49" s="50">
        <v>35.9</v>
      </c>
      <c r="J49" s="50">
        <v>32.5</v>
      </c>
      <c r="K49" s="50">
        <v>29.8</v>
      </c>
      <c r="L49" s="50">
        <v>27.6</v>
      </c>
      <c r="M49" s="50">
        <v>25.8</v>
      </c>
      <c r="N49" s="50">
        <v>24.2</v>
      </c>
      <c r="O49" s="50">
        <v>22.9</v>
      </c>
      <c r="P49" s="50">
        <v>21.8</v>
      </c>
      <c r="Q49" s="50">
        <v>20.8</v>
      </c>
      <c r="R49" s="50">
        <v>19.899999999999999</v>
      </c>
      <c r="S49" s="50">
        <v>19.2</v>
      </c>
      <c r="T49" s="50">
        <v>18.5</v>
      </c>
      <c r="U49" s="50">
        <v>17.899999999999999</v>
      </c>
    </row>
    <row r="50" spans="1:21">
      <c r="A50" s="42">
        <v>43</v>
      </c>
      <c r="B50" s="50">
        <v>256.10000000000002</v>
      </c>
      <c r="C50" s="50">
        <v>130.5</v>
      </c>
      <c r="D50" s="50">
        <v>88.6</v>
      </c>
      <c r="E50" s="50">
        <v>67.7</v>
      </c>
      <c r="F50" s="50">
        <v>55.2</v>
      </c>
      <c r="G50" s="50">
        <v>46.8</v>
      </c>
      <c r="H50" s="50">
        <v>40.9</v>
      </c>
      <c r="I50" s="50">
        <v>36.5</v>
      </c>
      <c r="J50" s="50">
        <v>33</v>
      </c>
      <c r="K50" s="50">
        <v>30.3</v>
      </c>
      <c r="L50" s="50">
        <v>28</v>
      </c>
      <c r="M50" s="50">
        <v>26.2</v>
      </c>
      <c r="N50" s="50">
        <v>24.6</v>
      </c>
      <c r="O50" s="50">
        <v>23.3</v>
      </c>
      <c r="P50" s="50">
        <v>22.1</v>
      </c>
      <c r="Q50" s="50">
        <v>21.1</v>
      </c>
      <c r="R50" s="50">
        <v>20.2</v>
      </c>
      <c r="S50" s="50">
        <v>19.5</v>
      </c>
      <c r="T50" s="50">
        <v>18.8</v>
      </c>
      <c r="U50" s="50">
        <v>18.2</v>
      </c>
    </row>
    <row r="51" spans="1:21">
      <c r="A51" s="42">
        <v>44</v>
      </c>
      <c r="B51" s="50">
        <v>259.60000000000002</v>
      </c>
      <c r="C51" s="50">
        <v>132.30000000000001</v>
      </c>
      <c r="D51" s="50">
        <v>89.9</v>
      </c>
      <c r="E51" s="50">
        <v>68.7</v>
      </c>
      <c r="F51" s="50">
        <v>56</v>
      </c>
      <c r="G51" s="50">
        <v>47.5</v>
      </c>
      <c r="H51" s="50">
        <v>41.5</v>
      </c>
      <c r="I51" s="50">
        <v>37</v>
      </c>
      <c r="J51" s="50">
        <v>33.5</v>
      </c>
      <c r="K51" s="50">
        <v>30.7</v>
      </c>
      <c r="L51" s="50">
        <v>28.5</v>
      </c>
      <c r="M51" s="50">
        <v>26.6</v>
      </c>
      <c r="N51" s="50">
        <v>25</v>
      </c>
      <c r="O51" s="50">
        <v>23.6</v>
      </c>
      <c r="P51" s="50">
        <v>22.5</v>
      </c>
      <c r="Q51" s="50">
        <v>21.5</v>
      </c>
      <c r="R51" s="50">
        <v>20.6</v>
      </c>
      <c r="S51" s="50">
        <v>19.8</v>
      </c>
      <c r="T51" s="50">
        <v>19.100000000000001</v>
      </c>
      <c r="U51" s="50">
        <v>18.5</v>
      </c>
    </row>
    <row r="52" spans="1:21">
      <c r="A52" s="42">
        <v>45</v>
      </c>
      <c r="B52" s="50">
        <v>263.2</v>
      </c>
      <c r="C52" s="50">
        <v>134.1</v>
      </c>
      <c r="D52" s="50">
        <v>91.1</v>
      </c>
      <c r="E52" s="50">
        <v>69.599999999999994</v>
      </c>
      <c r="F52" s="50">
        <v>56.8</v>
      </c>
      <c r="G52" s="50">
        <v>48.2</v>
      </c>
      <c r="H52" s="50">
        <v>42.1</v>
      </c>
      <c r="I52" s="50">
        <v>37.5</v>
      </c>
      <c r="J52" s="50">
        <v>34</v>
      </c>
      <c r="K52" s="50">
        <v>31.2</v>
      </c>
      <c r="L52" s="50">
        <v>28.9</v>
      </c>
      <c r="M52" s="50">
        <v>27</v>
      </c>
      <c r="N52" s="50">
        <v>25.4</v>
      </c>
      <c r="O52" s="50">
        <v>24</v>
      </c>
      <c r="P52" s="50">
        <v>22.8</v>
      </c>
      <c r="Q52" s="50">
        <v>21.8</v>
      </c>
      <c r="R52" s="50">
        <v>20.9</v>
      </c>
      <c r="S52" s="50">
        <v>20.100000000000001</v>
      </c>
      <c r="T52" s="50">
        <v>19.399999999999999</v>
      </c>
      <c r="U52" s="50">
        <v>18.8</v>
      </c>
    </row>
    <row r="53" spans="1:21">
      <c r="A53" s="42">
        <v>46</v>
      </c>
      <c r="B53" s="50">
        <v>266.89999999999998</v>
      </c>
      <c r="C53" s="50">
        <v>136</v>
      </c>
      <c r="D53" s="50">
        <v>92.4</v>
      </c>
      <c r="E53" s="50">
        <v>70.599999999999994</v>
      </c>
      <c r="F53" s="50">
        <v>57.6</v>
      </c>
      <c r="G53" s="50">
        <v>48.9</v>
      </c>
      <c r="H53" s="50">
        <v>42.7</v>
      </c>
      <c r="I53" s="50">
        <v>38.1</v>
      </c>
      <c r="J53" s="50">
        <v>34.5</v>
      </c>
      <c r="K53" s="50">
        <v>31.7</v>
      </c>
      <c r="L53" s="50">
        <v>29.3</v>
      </c>
      <c r="M53" s="50">
        <v>27.4</v>
      </c>
      <c r="N53" s="50">
        <v>25.8</v>
      </c>
      <c r="O53" s="50">
        <v>24.4</v>
      </c>
      <c r="P53" s="50">
        <v>23.2</v>
      </c>
      <c r="Q53" s="50">
        <v>22.2</v>
      </c>
      <c r="R53" s="50">
        <v>21.3</v>
      </c>
      <c r="S53" s="50">
        <v>20.5</v>
      </c>
      <c r="T53" s="50">
        <v>19.8</v>
      </c>
      <c r="U53" s="50">
        <v>19.100000000000001</v>
      </c>
    </row>
    <row r="54" spans="1:21">
      <c r="A54" s="42">
        <v>47</v>
      </c>
      <c r="B54" s="50">
        <v>270.5</v>
      </c>
      <c r="C54" s="50">
        <v>137.9</v>
      </c>
      <c r="D54" s="50">
        <v>93.7</v>
      </c>
      <c r="E54" s="50">
        <v>71.599999999999994</v>
      </c>
      <c r="F54" s="50">
        <v>58.4</v>
      </c>
      <c r="G54" s="50">
        <v>49.6</v>
      </c>
      <c r="H54" s="50">
        <v>43.4</v>
      </c>
      <c r="I54" s="50">
        <v>38.700000000000003</v>
      </c>
      <c r="J54" s="50">
        <v>35</v>
      </c>
      <c r="K54" s="50">
        <v>32.200000000000003</v>
      </c>
      <c r="L54" s="50">
        <v>29.8</v>
      </c>
      <c r="M54" s="50">
        <v>27.8</v>
      </c>
      <c r="N54" s="50">
        <v>26.2</v>
      </c>
      <c r="O54" s="50">
        <v>24.8</v>
      </c>
      <c r="P54" s="50">
        <v>23.6</v>
      </c>
      <c r="Q54" s="50">
        <v>22.5</v>
      </c>
      <c r="R54" s="50">
        <v>21.6</v>
      </c>
      <c r="S54" s="50">
        <v>20.8</v>
      </c>
      <c r="T54" s="50">
        <v>20.100000000000001</v>
      </c>
      <c r="U54" s="50">
        <v>19.5</v>
      </c>
    </row>
    <row r="55" spans="1:21">
      <c r="A55" s="42">
        <v>48</v>
      </c>
      <c r="B55" s="50">
        <v>274.2</v>
      </c>
      <c r="C55" s="50">
        <v>139.80000000000001</v>
      </c>
      <c r="D55" s="50">
        <v>95</v>
      </c>
      <c r="E55" s="50">
        <v>72.7</v>
      </c>
      <c r="F55" s="50">
        <v>59.3</v>
      </c>
      <c r="G55" s="50">
        <v>50.4</v>
      </c>
      <c r="H55" s="50">
        <v>44</v>
      </c>
      <c r="I55" s="50">
        <v>39.299999999999997</v>
      </c>
      <c r="J55" s="50">
        <v>35.6</v>
      </c>
      <c r="K55" s="50">
        <v>32.6</v>
      </c>
      <c r="L55" s="50">
        <v>30.3</v>
      </c>
      <c r="M55" s="50">
        <v>28.3</v>
      </c>
      <c r="N55" s="50">
        <v>26.6</v>
      </c>
      <c r="O55" s="50">
        <v>25.2</v>
      </c>
      <c r="P55" s="50">
        <v>24</v>
      </c>
      <c r="Q55" s="50">
        <v>22.9</v>
      </c>
      <c r="R55" s="50">
        <v>22</v>
      </c>
      <c r="S55" s="50">
        <v>21.2</v>
      </c>
      <c r="T55" s="50">
        <v>20.399999999999999</v>
      </c>
      <c r="U55" s="50">
        <v>19.8</v>
      </c>
    </row>
    <row r="56" spans="1:21">
      <c r="A56" s="42">
        <v>49</v>
      </c>
      <c r="B56" s="50">
        <v>277.89999999999998</v>
      </c>
      <c r="C56" s="50">
        <v>141.69999999999999</v>
      </c>
      <c r="D56" s="50">
        <v>96.3</v>
      </c>
      <c r="E56" s="50">
        <v>73.7</v>
      </c>
      <c r="F56" s="50">
        <v>60.1</v>
      </c>
      <c r="G56" s="50">
        <v>51.1</v>
      </c>
      <c r="H56" s="50">
        <v>44.7</v>
      </c>
      <c r="I56" s="50">
        <v>39.799999999999997</v>
      </c>
      <c r="J56" s="50">
        <v>36.1</v>
      </c>
      <c r="K56" s="50">
        <v>33.200000000000003</v>
      </c>
      <c r="L56" s="50">
        <v>30.7</v>
      </c>
      <c r="M56" s="50">
        <v>28.7</v>
      </c>
      <c r="N56" s="50">
        <v>27</v>
      </c>
      <c r="O56" s="50">
        <v>25.6</v>
      </c>
      <c r="P56" s="50">
        <v>24.4</v>
      </c>
      <c r="Q56" s="50">
        <v>23.3</v>
      </c>
      <c r="R56" s="50">
        <v>22.4</v>
      </c>
      <c r="S56" s="50">
        <v>21.5</v>
      </c>
      <c r="T56" s="50">
        <v>20.8</v>
      </c>
      <c r="U56" s="50"/>
    </row>
    <row r="57" spans="1:21">
      <c r="A57" s="42">
        <v>50</v>
      </c>
      <c r="B57" s="50">
        <v>281.60000000000002</v>
      </c>
      <c r="C57" s="50">
        <v>143.6</v>
      </c>
      <c r="D57" s="50">
        <v>97.7</v>
      </c>
      <c r="E57" s="50">
        <v>74.7</v>
      </c>
      <c r="F57" s="50">
        <v>61</v>
      </c>
      <c r="G57" s="50">
        <v>51.8</v>
      </c>
      <c r="H57" s="50">
        <v>45.3</v>
      </c>
      <c r="I57" s="50">
        <v>40.4</v>
      </c>
      <c r="J57" s="50">
        <v>36.700000000000003</v>
      </c>
      <c r="K57" s="50">
        <v>33.700000000000003</v>
      </c>
      <c r="L57" s="50">
        <v>31.2</v>
      </c>
      <c r="M57" s="50">
        <v>29.2</v>
      </c>
      <c r="N57" s="50">
        <v>27.5</v>
      </c>
      <c r="O57" s="50">
        <v>26</v>
      </c>
      <c r="P57" s="50">
        <v>24.8</v>
      </c>
      <c r="Q57" s="50">
        <v>23.7</v>
      </c>
      <c r="R57" s="50">
        <v>22.7</v>
      </c>
      <c r="S57" s="50">
        <v>21.9</v>
      </c>
      <c r="T57" s="50"/>
      <c r="U57" s="50"/>
    </row>
    <row r="58" spans="1:21">
      <c r="A58" s="42">
        <v>51</v>
      </c>
      <c r="B58" s="50">
        <v>285.3</v>
      </c>
      <c r="C58" s="50">
        <v>145.6</v>
      </c>
      <c r="D58" s="50">
        <v>99</v>
      </c>
      <c r="E58" s="50">
        <v>75.7</v>
      </c>
      <c r="F58" s="50">
        <v>61.8</v>
      </c>
      <c r="G58" s="50">
        <v>52.6</v>
      </c>
      <c r="H58" s="50">
        <v>46</v>
      </c>
      <c r="I58" s="50">
        <v>41</v>
      </c>
      <c r="J58" s="50">
        <v>37.200000000000003</v>
      </c>
      <c r="K58" s="50">
        <v>34.200000000000003</v>
      </c>
      <c r="L58" s="50">
        <v>31.7</v>
      </c>
      <c r="M58" s="50">
        <v>29.6</v>
      </c>
      <c r="N58" s="50">
        <v>27.9</v>
      </c>
      <c r="O58" s="50">
        <v>26.4</v>
      </c>
      <c r="P58" s="50">
        <v>25.2</v>
      </c>
      <c r="Q58" s="50">
        <v>24.1</v>
      </c>
      <c r="R58" s="50">
        <v>23.1</v>
      </c>
      <c r="S58" s="50"/>
      <c r="T58" s="50"/>
      <c r="U58" s="50"/>
    </row>
    <row r="59" spans="1:21">
      <c r="A59" s="42">
        <v>52</v>
      </c>
      <c r="B59" s="50">
        <v>289.10000000000002</v>
      </c>
      <c r="C59" s="50">
        <v>147.5</v>
      </c>
      <c r="D59" s="50">
        <v>100.3</v>
      </c>
      <c r="E59" s="50">
        <v>76.8</v>
      </c>
      <c r="F59" s="50">
        <v>62.7</v>
      </c>
      <c r="G59" s="50">
        <v>53.3</v>
      </c>
      <c r="H59" s="50">
        <v>46.6</v>
      </c>
      <c r="I59" s="50">
        <v>41.6</v>
      </c>
      <c r="J59" s="50">
        <v>37.799999999999997</v>
      </c>
      <c r="K59" s="50">
        <v>34.700000000000003</v>
      </c>
      <c r="L59" s="50">
        <v>32.200000000000003</v>
      </c>
      <c r="M59" s="50">
        <v>30.1</v>
      </c>
      <c r="N59" s="50">
        <v>28.3</v>
      </c>
      <c r="O59" s="50">
        <v>26.9</v>
      </c>
      <c r="P59" s="50">
        <v>25.6</v>
      </c>
      <c r="Q59" s="50">
        <v>24.5</v>
      </c>
      <c r="R59" s="50"/>
      <c r="S59" s="50"/>
      <c r="T59" s="50"/>
      <c r="U59" s="50"/>
    </row>
    <row r="60" spans="1:21">
      <c r="A60" s="42">
        <v>53</v>
      </c>
      <c r="B60" s="50">
        <v>292.89999999999998</v>
      </c>
      <c r="C60" s="50">
        <v>149.5</v>
      </c>
      <c r="D60" s="50">
        <v>101.7</v>
      </c>
      <c r="E60" s="50">
        <v>77.900000000000006</v>
      </c>
      <c r="F60" s="50">
        <v>63.6</v>
      </c>
      <c r="G60" s="50">
        <v>54.1</v>
      </c>
      <c r="H60" s="50">
        <v>47.3</v>
      </c>
      <c r="I60" s="50">
        <v>42.3</v>
      </c>
      <c r="J60" s="50">
        <v>38.299999999999997</v>
      </c>
      <c r="K60" s="50">
        <v>35.200000000000003</v>
      </c>
      <c r="L60" s="50">
        <v>32.700000000000003</v>
      </c>
      <c r="M60" s="50">
        <v>30.6</v>
      </c>
      <c r="N60" s="50">
        <v>28.8</v>
      </c>
      <c r="O60" s="50">
        <v>27.3</v>
      </c>
      <c r="P60" s="50">
        <v>26</v>
      </c>
      <c r="Q60" s="50"/>
      <c r="R60" s="50"/>
      <c r="S60" s="50"/>
      <c r="T60" s="50"/>
      <c r="U60" s="50"/>
    </row>
    <row r="61" spans="1:21">
      <c r="A61" s="42">
        <v>54</v>
      </c>
      <c r="B61" s="50">
        <v>296.7</v>
      </c>
      <c r="C61" s="50">
        <v>151.5</v>
      </c>
      <c r="D61" s="50">
        <v>103.1</v>
      </c>
      <c r="E61" s="50">
        <v>78.900000000000006</v>
      </c>
      <c r="F61" s="50">
        <v>64.5</v>
      </c>
      <c r="G61" s="50">
        <v>54.8</v>
      </c>
      <c r="H61" s="50">
        <v>48</v>
      </c>
      <c r="I61" s="50">
        <v>42.9</v>
      </c>
      <c r="J61" s="50">
        <v>38.9</v>
      </c>
      <c r="K61" s="50">
        <v>35.700000000000003</v>
      </c>
      <c r="L61" s="50">
        <v>33.200000000000003</v>
      </c>
      <c r="M61" s="50">
        <v>31</v>
      </c>
      <c r="N61" s="50">
        <v>29.2</v>
      </c>
      <c r="O61" s="50">
        <v>27.8</v>
      </c>
      <c r="P61" s="50"/>
      <c r="Q61" s="50"/>
      <c r="R61" s="50"/>
      <c r="S61" s="50"/>
      <c r="T61" s="50"/>
      <c r="U61" s="50"/>
    </row>
    <row r="62" spans="1:21">
      <c r="A62" s="42">
        <v>55</v>
      </c>
      <c r="B62" s="50">
        <v>300.60000000000002</v>
      </c>
      <c r="C62" s="50">
        <v>153.5</v>
      </c>
      <c r="D62" s="50">
        <v>104.5</v>
      </c>
      <c r="E62" s="50">
        <v>80</v>
      </c>
      <c r="F62" s="50">
        <v>65.400000000000006</v>
      </c>
      <c r="G62" s="50">
        <v>55.6</v>
      </c>
      <c r="H62" s="50">
        <v>48.7</v>
      </c>
      <c r="I62" s="50">
        <v>43.5</v>
      </c>
      <c r="J62" s="50">
        <v>39.5</v>
      </c>
      <c r="K62" s="50">
        <v>36.299999999999997</v>
      </c>
      <c r="L62" s="50">
        <v>33.700000000000003</v>
      </c>
      <c r="M62" s="50">
        <v>31.5</v>
      </c>
      <c r="N62" s="50">
        <v>29.7</v>
      </c>
      <c r="O62" s="50"/>
      <c r="P62" s="50"/>
      <c r="Q62" s="50"/>
      <c r="R62" s="50"/>
      <c r="S62" s="50"/>
      <c r="T62" s="50"/>
      <c r="U62" s="50"/>
    </row>
    <row r="63" spans="1:21">
      <c r="A63" s="42">
        <v>56</v>
      </c>
      <c r="B63" s="50">
        <v>304.60000000000002</v>
      </c>
      <c r="C63" s="50">
        <v>155.6</v>
      </c>
      <c r="D63" s="50">
        <v>105.9</v>
      </c>
      <c r="E63" s="50">
        <v>81.099999999999994</v>
      </c>
      <c r="F63" s="50">
        <v>66.3</v>
      </c>
      <c r="G63" s="50">
        <v>56.4</v>
      </c>
      <c r="H63" s="50">
        <v>49.4</v>
      </c>
      <c r="I63" s="50">
        <v>44.2</v>
      </c>
      <c r="J63" s="50">
        <v>40.1</v>
      </c>
      <c r="K63" s="50">
        <v>36.799999999999997</v>
      </c>
      <c r="L63" s="50">
        <v>34.200000000000003</v>
      </c>
      <c r="M63" s="50">
        <v>32.1</v>
      </c>
      <c r="N63" s="50"/>
      <c r="O63" s="50"/>
      <c r="P63" s="50"/>
      <c r="Q63" s="50"/>
      <c r="R63" s="50"/>
      <c r="S63" s="50"/>
      <c r="T63" s="50"/>
      <c r="U63" s="50"/>
    </row>
    <row r="64" spans="1:21">
      <c r="A64" s="42">
        <v>57</v>
      </c>
      <c r="B64" s="50">
        <v>308.7</v>
      </c>
      <c r="C64" s="50">
        <v>157.69999999999999</v>
      </c>
      <c r="D64" s="50">
        <v>107.4</v>
      </c>
      <c r="E64" s="50">
        <v>82.3</v>
      </c>
      <c r="F64" s="50">
        <v>67.3</v>
      </c>
      <c r="G64" s="50">
        <v>57.3</v>
      </c>
      <c r="H64" s="50">
        <v>50.1</v>
      </c>
      <c r="I64" s="50">
        <v>44.8</v>
      </c>
      <c r="J64" s="50">
        <v>40.700000000000003</v>
      </c>
      <c r="K64" s="50">
        <v>37.4</v>
      </c>
      <c r="L64" s="50">
        <v>34.799999999999997</v>
      </c>
      <c r="M64" s="50"/>
      <c r="N64" s="50"/>
      <c r="O64" s="50"/>
      <c r="P64" s="50"/>
      <c r="Q64" s="50"/>
      <c r="R64" s="50"/>
      <c r="S64" s="50"/>
      <c r="T64" s="50"/>
      <c r="U64" s="50"/>
    </row>
    <row r="65" spans="1:21">
      <c r="A65" s="42">
        <v>58</v>
      </c>
      <c r="B65" s="50">
        <v>312.8</v>
      </c>
      <c r="C65" s="50">
        <v>159.80000000000001</v>
      </c>
      <c r="D65" s="50">
        <v>108.9</v>
      </c>
      <c r="E65" s="50">
        <v>83.5</v>
      </c>
      <c r="F65" s="50">
        <v>68.2</v>
      </c>
      <c r="G65" s="50">
        <v>58.1</v>
      </c>
      <c r="H65" s="50">
        <v>50.9</v>
      </c>
      <c r="I65" s="50">
        <v>45.5</v>
      </c>
      <c r="J65" s="50">
        <v>41.3</v>
      </c>
      <c r="K65" s="50">
        <v>38.1</v>
      </c>
      <c r="L65" s="50"/>
      <c r="M65" s="50"/>
      <c r="N65" s="50"/>
      <c r="O65" s="50"/>
      <c r="P65" s="50"/>
      <c r="Q65" s="50"/>
      <c r="R65" s="50"/>
      <c r="S65" s="50"/>
      <c r="T65" s="50"/>
      <c r="U65" s="50"/>
    </row>
    <row r="66" spans="1:21">
      <c r="A66" s="42">
        <v>59</v>
      </c>
      <c r="B66" s="50">
        <v>317.2</v>
      </c>
      <c r="C66" s="50">
        <v>162.1</v>
      </c>
      <c r="D66" s="50">
        <v>110.5</v>
      </c>
      <c r="E66" s="50">
        <v>84.7</v>
      </c>
      <c r="F66" s="50">
        <v>69.2</v>
      </c>
      <c r="G66" s="50">
        <v>59</v>
      </c>
      <c r="H66" s="50">
        <v>51.7</v>
      </c>
      <c r="I66" s="50">
        <v>46.2</v>
      </c>
      <c r="J66" s="50">
        <v>42</v>
      </c>
      <c r="K66" s="50"/>
      <c r="L66" s="50"/>
      <c r="M66" s="50"/>
      <c r="N66" s="50"/>
      <c r="O66" s="50"/>
      <c r="P66" s="50"/>
      <c r="Q66" s="50"/>
      <c r="R66" s="50"/>
      <c r="S66" s="50"/>
      <c r="T66" s="50"/>
      <c r="U66" s="50"/>
    </row>
    <row r="67" spans="1:21">
      <c r="A67" s="42">
        <v>60</v>
      </c>
      <c r="B67" s="50">
        <v>321.60000000000002</v>
      </c>
      <c r="C67" s="50">
        <v>164.4</v>
      </c>
      <c r="D67" s="50">
        <v>112.1</v>
      </c>
      <c r="E67" s="50">
        <v>85.9</v>
      </c>
      <c r="F67" s="50">
        <v>70.3</v>
      </c>
      <c r="G67" s="50">
        <v>59.9</v>
      </c>
      <c r="H67" s="50">
        <v>52.5</v>
      </c>
      <c r="I67" s="50">
        <v>47</v>
      </c>
      <c r="J67" s="50"/>
      <c r="K67" s="50"/>
      <c r="L67" s="50"/>
      <c r="M67" s="50"/>
      <c r="N67" s="50"/>
      <c r="O67" s="50"/>
      <c r="P67" s="50"/>
      <c r="Q67" s="50"/>
      <c r="R67" s="50"/>
      <c r="S67" s="50"/>
      <c r="T67" s="50"/>
      <c r="U67" s="50"/>
    </row>
    <row r="68" spans="1:21">
      <c r="A68" s="42">
        <v>61</v>
      </c>
      <c r="B68" s="50">
        <v>326.2</v>
      </c>
      <c r="C68" s="50">
        <v>166.8</v>
      </c>
      <c r="D68" s="50">
        <v>113.7</v>
      </c>
      <c r="E68" s="50">
        <v>87.2</v>
      </c>
      <c r="F68" s="50">
        <v>71.400000000000006</v>
      </c>
      <c r="G68" s="50">
        <v>60.8</v>
      </c>
      <c r="H68" s="50">
        <v>53.4</v>
      </c>
      <c r="I68" s="50"/>
      <c r="J68" s="50"/>
      <c r="K68" s="50"/>
      <c r="L68" s="50"/>
      <c r="M68" s="50"/>
      <c r="N68" s="50"/>
      <c r="O68" s="50"/>
      <c r="P68" s="50"/>
      <c r="Q68" s="50"/>
      <c r="R68" s="50"/>
      <c r="S68" s="50"/>
      <c r="T68" s="50"/>
      <c r="U68" s="50"/>
    </row>
    <row r="69" spans="1:21">
      <c r="A69" s="42">
        <v>62</v>
      </c>
      <c r="B69" s="50">
        <v>331.1</v>
      </c>
      <c r="C69" s="50">
        <v>169.3</v>
      </c>
      <c r="D69" s="50">
        <v>115.5</v>
      </c>
      <c r="E69" s="50">
        <v>88.6</v>
      </c>
      <c r="F69" s="50">
        <v>72.5</v>
      </c>
      <c r="G69" s="50">
        <v>61.8</v>
      </c>
      <c r="H69" s="50"/>
      <c r="I69" s="50"/>
      <c r="J69" s="50"/>
      <c r="K69" s="50"/>
      <c r="L69" s="50"/>
      <c r="M69" s="50"/>
      <c r="N69" s="50"/>
      <c r="O69" s="50"/>
      <c r="P69" s="50"/>
      <c r="Q69" s="50"/>
      <c r="R69" s="50"/>
      <c r="S69" s="50"/>
      <c r="T69" s="50"/>
      <c r="U69" s="50"/>
    </row>
    <row r="70" spans="1:21">
      <c r="A70" s="42">
        <v>63</v>
      </c>
      <c r="B70" s="50">
        <v>336.1</v>
      </c>
      <c r="C70" s="50">
        <v>171.9</v>
      </c>
      <c r="D70" s="50">
        <v>117.3</v>
      </c>
      <c r="E70" s="50">
        <v>90</v>
      </c>
      <c r="F70" s="50">
        <v>73.7</v>
      </c>
      <c r="G70" s="50"/>
      <c r="H70" s="50"/>
      <c r="I70" s="50"/>
      <c r="J70" s="50"/>
      <c r="K70" s="50"/>
      <c r="L70" s="50"/>
      <c r="M70" s="50"/>
      <c r="N70" s="50"/>
      <c r="O70" s="50"/>
      <c r="P70" s="50"/>
      <c r="Q70" s="50"/>
      <c r="R70" s="50"/>
      <c r="S70" s="50"/>
      <c r="T70" s="50"/>
      <c r="U70" s="50"/>
    </row>
    <row r="71" spans="1:21">
      <c r="A71" s="42">
        <v>64</v>
      </c>
      <c r="B71" s="50">
        <v>341.4</v>
      </c>
      <c r="C71" s="50">
        <v>174.7</v>
      </c>
      <c r="D71" s="50">
        <v>119.2</v>
      </c>
      <c r="E71" s="50">
        <v>91.5</v>
      </c>
      <c r="F71" s="50"/>
      <c r="G71" s="50"/>
      <c r="H71" s="50"/>
      <c r="I71" s="50"/>
      <c r="J71" s="50"/>
      <c r="K71" s="50"/>
      <c r="L71" s="50"/>
      <c r="M71" s="50"/>
      <c r="N71" s="50"/>
      <c r="O71" s="50"/>
      <c r="P71" s="50"/>
      <c r="Q71" s="50"/>
      <c r="R71" s="50"/>
      <c r="S71" s="50"/>
      <c r="T71" s="50"/>
      <c r="U71" s="50"/>
    </row>
    <row r="72" spans="1:21">
      <c r="A72" s="42">
        <v>65</v>
      </c>
      <c r="B72" s="50">
        <v>347</v>
      </c>
      <c r="C72" s="50">
        <v>177.6</v>
      </c>
      <c r="D72" s="50">
        <v>121.2</v>
      </c>
      <c r="E72" s="50"/>
      <c r="F72" s="50"/>
      <c r="G72" s="50"/>
      <c r="H72" s="50"/>
      <c r="I72" s="50"/>
      <c r="J72" s="50"/>
      <c r="K72" s="50"/>
      <c r="L72" s="50"/>
      <c r="M72" s="50"/>
      <c r="N72" s="50"/>
      <c r="O72" s="50"/>
      <c r="P72" s="50"/>
      <c r="Q72" s="50"/>
      <c r="R72" s="50"/>
      <c r="S72" s="50"/>
      <c r="T72" s="50"/>
      <c r="U72" s="50"/>
    </row>
    <row r="73" spans="1:21">
      <c r="A73" s="42">
        <v>66</v>
      </c>
      <c r="B73" s="50">
        <v>352.8</v>
      </c>
      <c r="C73" s="50">
        <v>180.7</v>
      </c>
      <c r="D73" s="50"/>
      <c r="E73" s="50"/>
      <c r="F73" s="50"/>
      <c r="G73" s="50"/>
      <c r="H73" s="50"/>
      <c r="I73" s="50"/>
      <c r="J73" s="50"/>
      <c r="K73" s="50"/>
      <c r="L73" s="50"/>
      <c r="M73" s="50"/>
      <c r="N73" s="50"/>
      <c r="O73" s="50"/>
      <c r="P73" s="50"/>
      <c r="Q73" s="50"/>
      <c r="R73" s="50"/>
      <c r="S73" s="50"/>
      <c r="T73" s="50"/>
      <c r="U73" s="50"/>
    </row>
    <row r="74" spans="1:21">
      <c r="A74" s="42">
        <v>67</v>
      </c>
      <c r="B74" s="50">
        <v>358.9</v>
      </c>
      <c r="C74" s="50"/>
      <c r="D74" s="50"/>
      <c r="E74" s="50"/>
      <c r="F74" s="50"/>
      <c r="G74" s="50"/>
      <c r="H74" s="50"/>
      <c r="I74" s="50"/>
      <c r="J74" s="50"/>
      <c r="K74" s="50"/>
      <c r="L74" s="50"/>
      <c r="M74" s="50"/>
      <c r="N74" s="50"/>
      <c r="O74" s="50"/>
      <c r="P74" s="50"/>
      <c r="Q74" s="50"/>
      <c r="R74" s="50"/>
      <c r="S74" s="50"/>
      <c r="T74" s="50"/>
      <c r="U74" s="50"/>
    </row>
  </sheetData>
  <sheetProtection algorithmName="SHA-512" hashValue="3DAMFE8j5epMjNNBJxbqmzUPZ7aKunVhcuM7nXjzeWYsZ+mgl/RTmki/hed12qqp58NujbJOOm3op9stU7ogDg==" saltValue="TIQ0eDIuy2eEj5SO+4LC1g==" spinCount="100000" sheet="1" objects="1" scenarios="1"/>
  <conditionalFormatting sqref="A6:A21">
    <cfRule type="expression" dxfId="271" priority="5" stopIfTrue="1">
      <formula>MOD(ROW(),2)=0</formula>
    </cfRule>
    <cfRule type="expression" dxfId="270" priority="6" stopIfTrue="1">
      <formula>MOD(ROW(),2)&lt;&gt;0</formula>
    </cfRule>
  </conditionalFormatting>
  <conditionalFormatting sqref="B6:M21">
    <cfRule type="expression" dxfId="269" priority="7" stopIfTrue="1">
      <formula>MOD(ROW(),2)=0</formula>
    </cfRule>
    <cfRule type="expression" dxfId="268" priority="8" stopIfTrue="1">
      <formula>MOD(ROW(),2)&lt;&gt;0</formula>
    </cfRule>
  </conditionalFormatting>
  <conditionalFormatting sqref="A26:A74">
    <cfRule type="expression" dxfId="267" priority="1" stopIfTrue="1">
      <formula>MOD(ROW(),2)=0</formula>
    </cfRule>
    <cfRule type="expression" dxfId="266" priority="2" stopIfTrue="1">
      <formula>MOD(ROW(),2)&lt;&gt;0</formula>
    </cfRule>
  </conditionalFormatting>
  <conditionalFormatting sqref="B26:U74">
    <cfRule type="expression" dxfId="265" priority="3" stopIfTrue="1">
      <formula>MOD(ROW(),2)=0</formula>
    </cfRule>
    <cfRule type="expression" dxfId="264" priority="4" stopIfTrue="1">
      <formula>MOD(ROW(),2)&lt;&gt;0</formula>
    </cfRule>
  </conditionalFormatting>
  <pageMargins left="0.7" right="0.7" top="0.75" bottom="0.75" header="0.3" footer="0.3"/>
  <tableParts count="1">
    <tablePart r:id="rId1"/>
  </tableParts>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A995-7B06-4379-8ED5-26B3E8D01ADF}">
  <sheetPr codeName="Sheet102"/>
  <dimension ref="A1:U74"/>
  <sheetViews>
    <sheetView showGridLines="0" workbookViewId="0">
      <selection activeCell="A6" sqref="A6"/>
    </sheetView>
  </sheetViews>
  <sheetFormatPr defaultRowHeight="12.6"/>
  <cols>
    <col min="1" max="1" width="31.5703125" customWidth="1"/>
    <col min="2" max="21"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Added pension - x-715</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163</v>
      </c>
      <c r="C8" s="62"/>
      <c r="D8" s="62"/>
      <c r="E8" s="62"/>
      <c r="F8" s="62"/>
      <c r="G8" s="62"/>
      <c r="H8" s="62"/>
      <c r="I8" s="62"/>
      <c r="J8" s="62"/>
      <c r="K8" s="62"/>
      <c r="L8" s="62"/>
      <c r="M8" s="62"/>
    </row>
    <row r="9" spans="1:13">
      <c r="A9" s="61" t="s">
        <v>150</v>
      </c>
      <c r="B9" s="62" t="s">
        <v>427</v>
      </c>
      <c r="C9" s="62"/>
      <c r="D9" s="62"/>
      <c r="E9" s="62"/>
      <c r="F9" s="62"/>
      <c r="G9" s="62"/>
      <c r="H9" s="62"/>
      <c r="I9" s="62"/>
      <c r="J9" s="62"/>
      <c r="K9" s="62"/>
      <c r="L9" s="62"/>
      <c r="M9" s="62"/>
    </row>
    <row r="10" spans="1:13">
      <c r="A10" s="61" t="s">
        <v>6</v>
      </c>
      <c r="B10" s="62" t="s">
        <v>468</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429</v>
      </c>
      <c r="C12" s="62"/>
      <c r="D12" s="62"/>
      <c r="E12" s="62"/>
      <c r="F12" s="62"/>
      <c r="G12" s="62"/>
      <c r="H12" s="62"/>
      <c r="I12" s="62"/>
      <c r="J12" s="62"/>
      <c r="K12" s="62"/>
      <c r="L12" s="62"/>
      <c r="M12" s="62"/>
    </row>
    <row r="13" spans="1:13">
      <c r="A13" s="61" t="s">
        <v>555</v>
      </c>
      <c r="B13" s="62">
        <v>0</v>
      </c>
      <c r="C13" s="62"/>
      <c r="D13" s="62"/>
      <c r="E13" s="62"/>
      <c r="F13" s="62"/>
      <c r="G13" s="62"/>
      <c r="H13" s="62"/>
      <c r="I13" s="62"/>
      <c r="J13" s="62"/>
      <c r="K13" s="62"/>
      <c r="L13" s="62"/>
      <c r="M13" s="62"/>
    </row>
    <row r="14" spans="1:13">
      <c r="A14" s="61" t="s">
        <v>154</v>
      </c>
      <c r="B14" s="62">
        <v>715</v>
      </c>
      <c r="C14" s="62"/>
      <c r="D14" s="62"/>
      <c r="E14" s="62"/>
      <c r="F14" s="62"/>
      <c r="G14" s="62"/>
      <c r="H14" s="62"/>
      <c r="I14" s="62"/>
      <c r="J14" s="62"/>
      <c r="K14" s="62"/>
      <c r="L14" s="62"/>
      <c r="M14" s="62"/>
    </row>
    <row r="15" spans="1:13">
      <c r="A15" s="61" t="s">
        <v>556</v>
      </c>
      <c r="B15" s="62" t="s">
        <v>469</v>
      </c>
      <c r="C15" s="62"/>
      <c r="D15" s="62"/>
      <c r="E15" s="62"/>
      <c r="F15" s="62"/>
      <c r="G15" s="62"/>
      <c r="H15" s="62"/>
      <c r="I15" s="62"/>
      <c r="J15" s="62"/>
      <c r="K15" s="62"/>
      <c r="L15" s="62"/>
      <c r="M15" s="62"/>
    </row>
    <row r="16" spans="1:13">
      <c r="A16" s="61" t="s">
        <v>156</v>
      </c>
      <c r="B16" s="62" t="s">
        <v>470</v>
      </c>
      <c r="C16" s="62"/>
      <c r="D16" s="62"/>
      <c r="E16" s="62"/>
      <c r="F16" s="62"/>
      <c r="G16" s="62"/>
      <c r="H16" s="62"/>
      <c r="I16" s="62"/>
      <c r="J16" s="62"/>
      <c r="K16" s="62"/>
      <c r="L16" s="62"/>
      <c r="M16" s="62"/>
    </row>
    <row r="17" spans="1:21">
      <c r="A17" s="63" t="s">
        <v>557</v>
      </c>
      <c r="B17" s="62"/>
      <c r="C17" s="62"/>
      <c r="D17" s="62"/>
      <c r="E17" s="62"/>
      <c r="F17" s="62"/>
      <c r="G17" s="62"/>
      <c r="H17" s="62"/>
      <c r="I17" s="62"/>
      <c r="J17" s="62"/>
      <c r="K17" s="62"/>
      <c r="L17" s="62"/>
      <c r="M17" s="62"/>
    </row>
    <row r="18" spans="1:21">
      <c r="A18" s="61" t="s">
        <v>158</v>
      </c>
      <c r="B18" s="64">
        <v>45216</v>
      </c>
      <c r="C18" s="64"/>
      <c r="D18" s="64"/>
      <c r="E18" s="64"/>
      <c r="F18" s="64"/>
      <c r="G18" s="64"/>
      <c r="H18" s="64"/>
      <c r="I18" s="64"/>
      <c r="J18" s="64"/>
      <c r="K18" s="64"/>
      <c r="L18" s="64"/>
      <c r="M18" s="64"/>
    </row>
    <row r="19" spans="1:21">
      <c r="A19" s="61" t="s">
        <v>159</v>
      </c>
      <c r="B19" s="64">
        <v>45383</v>
      </c>
      <c r="C19" s="64"/>
      <c r="D19" s="64"/>
      <c r="E19" s="64"/>
      <c r="F19" s="64"/>
      <c r="G19" s="64"/>
      <c r="H19" s="64"/>
      <c r="I19" s="64"/>
      <c r="J19" s="64"/>
      <c r="K19" s="64"/>
      <c r="L19" s="64"/>
      <c r="M19" s="64"/>
    </row>
    <row r="20" spans="1:21">
      <c r="A20" s="61" t="s">
        <v>160</v>
      </c>
      <c r="B20" s="62" t="s">
        <v>170</v>
      </c>
      <c r="C20" s="62"/>
      <c r="D20" s="62"/>
      <c r="E20" s="62"/>
      <c r="F20" s="62"/>
      <c r="G20" s="62"/>
      <c r="H20" s="62"/>
      <c r="I20" s="62"/>
      <c r="J20" s="62"/>
      <c r="K20" s="62"/>
      <c r="L20" s="62"/>
      <c r="M20" s="62"/>
    </row>
    <row r="21" spans="1:21">
      <c r="A21" s="61" t="s">
        <v>558</v>
      </c>
      <c r="B21" s="62" t="s">
        <v>83</v>
      </c>
      <c r="C21" s="62"/>
      <c r="D21" s="62"/>
      <c r="E21" s="62"/>
      <c r="F21" s="62"/>
      <c r="G21" s="62"/>
      <c r="H21" s="62"/>
      <c r="I21" s="62"/>
      <c r="J21" s="62"/>
      <c r="K21" s="62"/>
      <c r="L21" s="62"/>
      <c r="M21" s="62"/>
    </row>
    <row r="23" spans="1:21">
      <c r="A23" s="23" t="str">
        <f>HYPERLINK("#'Factor List'!A1", "Back to Factor List")</f>
        <v>Back to Factor List</v>
      </c>
      <c r="B23" s="23" t="str">
        <f>HYPERLINK("#'Assumptions'!A1", "Assumptions")</f>
        <v>Assumptions</v>
      </c>
    </row>
    <row r="26" spans="1:21" ht="12.95">
      <c r="A26" s="46" t="s">
        <v>559</v>
      </c>
      <c r="B26" s="46">
        <v>1</v>
      </c>
      <c r="C26" s="46">
        <v>2</v>
      </c>
      <c r="D26" s="46">
        <v>3</v>
      </c>
      <c r="E26" s="46">
        <v>4</v>
      </c>
      <c r="F26" s="46">
        <v>5</v>
      </c>
      <c r="G26" s="46">
        <v>6</v>
      </c>
      <c r="H26" s="46">
        <v>7</v>
      </c>
      <c r="I26" s="46">
        <v>8</v>
      </c>
      <c r="J26" s="46">
        <v>9</v>
      </c>
      <c r="K26" s="46">
        <v>10</v>
      </c>
      <c r="L26" s="46">
        <v>11</v>
      </c>
      <c r="M26" s="46">
        <v>12</v>
      </c>
      <c r="N26" s="46">
        <v>13</v>
      </c>
      <c r="O26" s="46">
        <v>14</v>
      </c>
      <c r="P26" s="46">
        <v>15</v>
      </c>
      <c r="Q26" s="46">
        <v>16</v>
      </c>
      <c r="R26" s="46">
        <v>17</v>
      </c>
      <c r="S26" s="46">
        <v>18</v>
      </c>
      <c r="T26" s="46">
        <v>19</v>
      </c>
      <c r="U26" s="46">
        <v>20</v>
      </c>
    </row>
    <row r="27" spans="1:21">
      <c r="A27" s="42">
        <v>20</v>
      </c>
      <c r="B27" s="50">
        <v>203</v>
      </c>
      <c r="C27" s="50">
        <v>103.4</v>
      </c>
      <c r="D27" s="50">
        <v>70.2</v>
      </c>
      <c r="E27" s="50">
        <v>53.6</v>
      </c>
      <c r="F27" s="50">
        <v>43.6</v>
      </c>
      <c r="G27" s="50">
        <v>37</v>
      </c>
      <c r="H27" s="50">
        <v>32.299999999999997</v>
      </c>
      <c r="I27" s="50">
        <v>28.8</v>
      </c>
      <c r="J27" s="50">
        <v>26</v>
      </c>
      <c r="K27" s="50">
        <v>23.8</v>
      </c>
      <c r="L27" s="50">
        <v>22</v>
      </c>
      <c r="M27" s="50">
        <v>20.5</v>
      </c>
      <c r="N27" s="50">
        <v>19.3</v>
      </c>
      <c r="O27" s="50">
        <v>18.2</v>
      </c>
      <c r="P27" s="50">
        <v>17.3</v>
      </c>
      <c r="Q27" s="50">
        <v>16.5</v>
      </c>
      <c r="R27" s="50">
        <v>15.8</v>
      </c>
      <c r="S27" s="50">
        <v>15.1</v>
      </c>
      <c r="T27" s="50">
        <v>14.6</v>
      </c>
      <c r="U27" s="50">
        <v>14.1</v>
      </c>
    </row>
    <row r="28" spans="1:21">
      <c r="A28" s="42">
        <v>21</v>
      </c>
      <c r="B28" s="50">
        <v>206</v>
      </c>
      <c r="C28" s="50">
        <v>104.9</v>
      </c>
      <c r="D28" s="50">
        <v>71.2</v>
      </c>
      <c r="E28" s="50">
        <v>54.4</v>
      </c>
      <c r="F28" s="50">
        <v>44.3</v>
      </c>
      <c r="G28" s="50">
        <v>37.6</v>
      </c>
      <c r="H28" s="50">
        <v>32.799999999999997</v>
      </c>
      <c r="I28" s="50">
        <v>29.2</v>
      </c>
      <c r="J28" s="50">
        <v>26.4</v>
      </c>
      <c r="K28" s="50">
        <v>24.2</v>
      </c>
      <c r="L28" s="50">
        <v>22.4</v>
      </c>
      <c r="M28" s="50">
        <v>20.8</v>
      </c>
      <c r="N28" s="50">
        <v>19.600000000000001</v>
      </c>
      <c r="O28" s="50">
        <v>18.5</v>
      </c>
      <c r="P28" s="50">
        <v>17.5</v>
      </c>
      <c r="Q28" s="50">
        <v>16.7</v>
      </c>
      <c r="R28" s="50">
        <v>16</v>
      </c>
      <c r="S28" s="50">
        <v>15.4</v>
      </c>
      <c r="T28" s="50">
        <v>14.8</v>
      </c>
      <c r="U28" s="50">
        <v>14.3</v>
      </c>
    </row>
    <row r="29" spans="1:21">
      <c r="A29" s="42">
        <v>22</v>
      </c>
      <c r="B29" s="50">
        <v>209</v>
      </c>
      <c r="C29" s="50">
        <v>106.4</v>
      </c>
      <c r="D29" s="50">
        <v>72.2</v>
      </c>
      <c r="E29" s="50">
        <v>55.2</v>
      </c>
      <c r="F29" s="50">
        <v>44.9</v>
      </c>
      <c r="G29" s="50">
        <v>38.1</v>
      </c>
      <c r="H29" s="50">
        <v>33.200000000000003</v>
      </c>
      <c r="I29" s="50">
        <v>29.6</v>
      </c>
      <c r="J29" s="50">
        <v>26.8</v>
      </c>
      <c r="K29" s="50">
        <v>24.5</v>
      </c>
      <c r="L29" s="50">
        <v>22.7</v>
      </c>
      <c r="M29" s="50">
        <v>21.2</v>
      </c>
      <c r="N29" s="50">
        <v>19.899999999999999</v>
      </c>
      <c r="O29" s="50">
        <v>18.8</v>
      </c>
      <c r="P29" s="50">
        <v>17.8</v>
      </c>
      <c r="Q29" s="50">
        <v>17</v>
      </c>
      <c r="R29" s="50">
        <v>16.2</v>
      </c>
      <c r="S29" s="50">
        <v>15.6</v>
      </c>
      <c r="T29" s="50">
        <v>15</v>
      </c>
      <c r="U29" s="50">
        <v>14.5</v>
      </c>
    </row>
    <row r="30" spans="1:21">
      <c r="A30" s="42">
        <v>23</v>
      </c>
      <c r="B30" s="50">
        <v>212</v>
      </c>
      <c r="C30" s="50">
        <v>107.9</v>
      </c>
      <c r="D30" s="50">
        <v>73.3</v>
      </c>
      <c r="E30" s="50">
        <v>56</v>
      </c>
      <c r="F30" s="50">
        <v>45.6</v>
      </c>
      <c r="G30" s="50">
        <v>38.700000000000003</v>
      </c>
      <c r="H30" s="50">
        <v>33.700000000000003</v>
      </c>
      <c r="I30" s="50">
        <v>30</v>
      </c>
      <c r="J30" s="50">
        <v>27.2</v>
      </c>
      <c r="K30" s="50">
        <v>24.9</v>
      </c>
      <c r="L30" s="50">
        <v>23</v>
      </c>
      <c r="M30" s="50">
        <v>21.5</v>
      </c>
      <c r="N30" s="50">
        <v>20.100000000000001</v>
      </c>
      <c r="O30" s="50">
        <v>19</v>
      </c>
      <c r="P30" s="50">
        <v>18.100000000000001</v>
      </c>
      <c r="Q30" s="50">
        <v>17.2</v>
      </c>
      <c r="R30" s="50">
        <v>16.5</v>
      </c>
      <c r="S30" s="50">
        <v>15.8</v>
      </c>
      <c r="T30" s="50">
        <v>15.2</v>
      </c>
      <c r="U30" s="50">
        <v>14.7</v>
      </c>
    </row>
    <row r="31" spans="1:21">
      <c r="A31" s="42">
        <v>24</v>
      </c>
      <c r="B31" s="50">
        <v>215.1</v>
      </c>
      <c r="C31" s="50">
        <v>109.5</v>
      </c>
      <c r="D31" s="50">
        <v>74.3</v>
      </c>
      <c r="E31" s="50">
        <v>56.8</v>
      </c>
      <c r="F31" s="50">
        <v>46.2</v>
      </c>
      <c r="G31" s="50">
        <v>39.200000000000003</v>
      </c>
      <c r="H31" s="50">
        <v>34.200000000000003</v>
      </c>
      <c r="I31" s="50">
        <v>30.5</v>
      </c>
      <c r="J31" s="50">
        <v>27.6</v>
      </c>
      <c r="K31" s="50">
        <v>25.2</v>
      </c>
      <c r="L31" s="50">
        <v>23.3</v>
      </c>
      <c r="M31" s="50">
        <v>21.8</v>
      </c>
      <c r="N31" s="50">
        <v>20.399999999999999</v>
      </c>
      <c r="O31" s="50">
        <v>19.3</v>
      </c>
      <c r="P31" s="50">
        <v>18.3</v>
      </c>
      <c r="Q31" s="50">
        <v>17.5</v>
      </c>
      <c r="R31" s="50">
        <v>16.7</v>
      </c>
      <c r="S31" s="50">
        <v>16.100000000000001</v>
      </c>
      <c r="T31" s="50">
        <v>15.5</v>
      </c>
      <c r="U31" s="50">
        <v>14.9</v>
      </c>
    </row>
    <row r="32" spans="1:21">
      <c r="A32" s="42">
        <v>25</v>
      </c>
      <c r="B32" s="50">
        <v>218.2</v>
      </c>
      <c r="C32" s="50">
        <v>111.1</v>
      </c>
      <c r="D32" s="50">
        <v>75.400000000000006</v>
      </c>
      <c r="E32" s="50">
        <v>57.6</v>
      </c>
      <c r="F32" s="50">
        <v>46.9</v>
      </c>
      <c r="G32" s="50">
        <v>39.799999999999997</v>
      </c>
      <c r="H32" s="50">
        <v>34.700000000000003</v>
      </c>
      <c r="I32" s="50">
        <v>30.9</v>
      </c>
      <c r="J32" s="50">
        <v>28</v>
      </c>
      <c r="K32" s="50">
        <v>25.6</v>
      </c>
      <c r="L32" s="50">
        <v>23.7</v>
      </c>
      <c r="M32" s="50">
        <v>22.1</v>
      </c>
      <c r="N32" s="50">
        <v>20.7</v>
      </c>
      <c r="O32" s="50">
        <v>19.600000000000001</v>
      </c>
      <c r="P32" s="50">
        <v>18.600000000000001</v>
      </c>
      <c r="Q32" s="50">
        <v>17.7</v>
      </c>
      <c r="R32" s="50">
        <v>17</v>
      </c>
      <c r="S32" s="50">
        <v>16.3</v>
      </c>
      <c r="T32" s="50">
        <v>15.7</v>
      </c>
      <c r="U32" s="50">
        <v>15.2</v>
      </c>
    </row>
    <row r="33" spans="1:21">
      <c r="A33" s="42">
        <v>26</v>
      </c>
      <c r="B33" s="50">
        <v>221.3</v>
      </c>
      <c r="C33" s="50">
        <v>112.7</v>
      </c>
      <c r="D33" s="50">
        <v>76.5</v>
      </c>
      <c r="E33" s="50">
        <v>58.4</v>
      </c>
      <c r="F33" s="50">
        <v>47.6</v>
      </c>
      <c r="G33" s="50">
        <v>40.4</v>
      </c>
      <c r="H33" s="50">
        <v>35.200000000000003</v>
      </c>
      <c r="I33" s="50">
        <v>31.4</v>
      </c>
      <c r="J33" s="50">
        <v>28.4</v>
      </c>
      <c r="K33" s="50">
        <v>26</v>
      </c>
      <c r="L33" s="50">
        <v>24</v>
      </c>
      <c r="M33" s="50">
        <v>22.4</v>
      </c>
      <c r="N33" s="50">
        <v>21</v>
      </c>
      <c r="O33" s="50">
        <v>19.899999999999999</v>
      </c>
      <c r="P33" s="50">
        <v>18.899999999999999</v>
      </c>
      <c r="Q33" s="50">
        <v>18</v>
      </c>
      <c r="R33" s="50">
        <v>17.2</v>
      </c>
      <c r="S33" s="50">
        <v>16.5</v>
      </c>
      <c r="T33" s="50">
        <v>15.9</v>
      </c>
      <c r="U33" s="50">
        <v>15.4</v>
      </c>
    </row>
    <row r="34" spans="1:21">
      <c r="A34" s="42">
        <v>27</v>
      </c>
      <c r="B34" s="50">
        <v>224.5</v>
      </c>
      <c r="C34" s="50">
        <v>114.3</v>
      </c>
      <c r="D34" s="50">
        <v>77.599999999999994</v>
      </c>
      <c r="E34" s="50">
        <v>59.3</v>
      </c>
      <c r="F34" s="50">
        <v>48.3</v>
      </c>
      <c r="G34" s="50">
        <v>40.9</v>
      </c>
      <c r="H34" s="50">
        <v>35.700000000000003</v>
      </c>
      <c r="I34" s="50">
        <v>31.8</v>
      </c>
      <c r="J34" s="50">
        <v>28.8</v>
      </c>
      <c r="K34" s="50">
        <v>26.4</v>
      </c>
      <c r="L34" s="50">
        <v>24.4</v>
      </c>
      <c r="M34" s="50">
        <v>22.7</v>
      </c>
      <c r="N34" s="50">
        <v>21.4</v>
      </c>
      <c r="O34" s="50">
        <v>20.2</v>
      </c>
      <c r="P34" s="50">
        <v>19.100000000000001</v>
      </c>
      <c r="Q34" s="50">
        <v>18.3</v>
      </c>
      <c r="R34" s="50">
        <v>17.5</v>
      </c>
      <c r="S34" s="50">
        <v>16.8</v>
      </c>
      <c r="T34" s="50">
        <v>16.2</v>
      </c>
      <c r="U34" s="50">
        <v>15.6</v>
      </c>
    </row>
    <row r="35" spans="1:21">
      <c r="A35" s="42">
        <v>28</v>
      </c>
      <c r="B35" s="50">
        <v>227.7</v>
      </c>
      <c r="C35" s="50">
        <v>116</v>
      </c>
      <c r="D35" s="50">
        <v>78.7</v>
      </c>
      <c r="E35" s="50">
        <v>60.1</v>
      </c>
      <c r="F35" s="50">
        <v>49</v>
      </c>
      <c r="G35" s="50">
        <v>41.5</v>
      </c>
      <c r="H35" s="50">
        <v>36.200000000000003</v>
      </c>
      <c r="I35" s="50">
        <v>32.299999999999997</v>
      </c>
      <c r="J35" s="50">
        <v>29.2</v>
      </c>
      <c r="K35" s="50">
        <v>26.7</v>
      </c>
      <c r="L35" s="50">
        <v>24.7</v>
      </c>
      <c r="M35" s="50">
        <v>23.1</v>
      </c>
      <c r="N35" s="50">
        <v>21.7</v>
      </c>
      <c r="O35" s="50">
        <v>20.5</v>
      </c>
      <c r="P35" s="50">
        <v>19.399999999999999</v>
      </c>
      <c r="Q35" s="50">
        <v>18.5</v>
      </c>
      <c r="R35" s="50">
        <v>17.7</v>
      </c>
      <c r="S35" s="50">
        <v>17</v>
      </c>
      <c r="T35" s="50">
        <v>16.399999999999999</v>
      </c>
      <c r="U35" s="50">
        <v>15.8</v>
      </c>
    </row>
    <row r="36" spans="1:21">
      <c r="A36" s="42">
        <v>29</v>
      </c>
      <c r="B36" s="50">
        <v>231</v>
      </c>
      <c r="C36" s="50">
        <v>117.6</v>
      </c>
      <c r="D36" s="50">
        <v>79.900000000000006</v>
      </c>
      <c r="E36" s="50">
        <v>61</v>
      </c>
      <c r="F36" s="50">
        <v>49.7</v>
      </c>
      <c r="G36" s="50">
        <v>42.1</v>
      </c>
      <c r="H36" s="50">
        <v>36.799999999999997</v>
      </c>
      <c r="I36" s="50">
        <v>32.700000000000003</v>
      </c>
      <c r="J36" s="50">
        <v>29.6</v>
      </c>
      <c r="K36" s="50">
        <v>27.1</v>
      </c>
      <c r="L36" s="50">
        <v>25.1</v>
      </c>
      <c r="M36" s="50">
        <v>23.4</v>
      </c>
      <c r="N36" s="50">
        <v>22</v>
      </c>
      <c r="O36" s="50">
        <v>20.8</v>
      </c>
      <c r="P36" s="50">
        <v>19.7</v>
      </c>
      <c r="Q36" s="50">
        <v>18.8</v>
      </c>
      <c r="R36" s="50">
        <v>18</v>
      </c>
      <c r="S36" s="50">
        <v>17.3</v>
      </c>
      <c r="T36" s="50">
        <v>16.600000000000001</v>
      </c>
      <c r="U36" s="50">
        <v>16.100000000000001</v>
      </c>
    </row>
    <row r="37" spans="1:21">
      <c r="A37" s="42">
        <v>30</v>
      </c>
      <c r="B37" s="50">
        <v>234.3</v>
      </c>
      <c r="C37" s="50">
        <v>119.3</v>
      </c>
      <c r="D37" s="50">
        <v>81</v>
      </c>
      <c r="E37" s="50">
        <v>61.9</v>
      </c>
      <c r="F37" s="50">
        <v>50.4</v>
      </c>
      <c r="G37" s="50">
        <v>42.7</v>
      </c>
      <c r="H37" s="50">
        <v>37.299999999999997</v>
      </c>
      <c r="I37" s="50">
        <v>33.200000000000003</v>
      </c>
      <c r="J37" s="50">
        <v>30</v>
      </c>
      <c r="K37" s="50">
        <v>27.5</v>
      </c>
      <c r="L37" s="50">
        <v>25.5</v>
      </c>
      <c r="M37" s="50">
        <v>23.7</v>
      </c>
      <c r="N37" s="50">
        <v>22.3</v>
      </c>
      <c r="O37" s="50">
        <v>21.1</v>
      </c>
      <c r="P37" s="50">
        <v>20</v>
      </c>
      <c r="Q37" s="50">
        <v>19.100000000000001</v>
      </c>
      <c r="R37" s="50">
        <v>18.2</v>
      </c>
      <c r="S37" s="50">
        <v>17.5</v>
      </c>
      <c r="T37" s="50">
        <v>16.899999999999999</v>
      </c>
      <c r="U37" s="50">
        <v>16.3</v>
      </c>
    </row>
    <row r="38" spans="1:21">
      <c r="A38" s="42">
        <v>31</v>
      </c>
      <c r="B38" s="50">
        <v>237.6</v>
      </c>
      <c r="C38" s="50">
        <v>121</v>
      </c>
      <c r="D38" s="50">
        <v>82.2</v>
      </c>
      <c r="E38" s="50">
        <v>62.7</v>
      </c>
      <c r="F38" s="50">
        <v>51.1</v>
      </c>
      <c r="G38" s="50">
        <v>43.4</v>
      </c>
      <c r="H38" s="50">
        <v>37.799999999999997</v>
      </c>
      <c r="I38" s="50">
        <v>33.700000000000003</v>
      </c>
      <c r="J38" s="50">
        <v>30.5</v>
      </c>
      <c r="K38" s="50">
        <v>27.9</v>
      </c>
      <c r="L38" s="50">
        <v>25.8</v>
      </c>
      <c r="M38" s="50">
        <v>24.1</v>
      </c>
      <c r="N38" s="50">
        <v>22.6</v>
      </c>
      <c r="O38" s="50">
        <v>21.4</v>
      </c>
      <c r="P38" s="50">
        <v>20.3</v>
      </c>
      <c r="Q38" s="50">
        <v>19.3</v>
      </c>
      <c r="R38" s="50">
        <v>18.5</v>
      </c>
      <c r="S38" s="50">
        <v>17.8</v>
      </c>
      <c r="T38" s="50">
        <v>17.100000000000001</v>
      </c>
      <c r="U38" s="50">
        <v>16.5</v>
      </c>
    </row>
    <row r="39" spans="1:21">
      <c r="A39" s="42">
        <v>32</v>
      </c>
      <c r="B39" s="50">
        <v>241</v>
      </c>
      <c r="C39" s="50">
        <v>122.7</v>
      </c>
      <c r="D39" s="50">
        <v>83.3</v>
      </c>
      <c r="E39" s="50">
        <v>63.6</v>
      </c>
      <c r="F39" s="50">
        <v>51.8</v>
      </c>
      <c r="G39" s="50">
        <v>44</v>
      </c>
      <c r="H39" s="50">
        <v>38.4</v>
      </c>
      <c r="I39" s="50">
        <v>34.200000000000003</v>
      </c>
      <c r="J39" s="50">
        <v>30.9</v>
      </c>
      <c r="K39" s="50">
        <v>28.3</v>
      </c>
      <c r="L39" s="50">
        <v>26.2</v>
      </c>
      <c r="M39" s="50">
        <v>24.4</v>
      </c>
      <c r="N39" s="50">
        <v>22.9</v>
      </c>
      <c r="O39" s="50">
        <v>21.7</v>
      </c>
      <c r="P39" s="50">
        <v>20.6</v>
      </c>
      <c r="Q39" s="50">
        <v>19.600000000000001</v>
      </c>
      <c r="R39" s="50">
        <v>18.8</v>
      </c>
      <c r="S39" s="50">
        <v>18</v>
      </c>
      <c r="T39" s="50">
        <v>17.399999999999999</v>
      </c>
      <c r="U39" s="50">
        <v>16.8</v>
      </c>
    </row>
    <row r="40" spans="1:21">
      <c r="A40" s="42">
        <v>33</v>
      </c>
      <c r="B40" s="50">
        <v>244.4</v>
      </c>
      <c r="C40" s="50">
        <v>124.5</v>
      </c>
      <c r="D40" s="50">
        <v>84.5</v>
      </c>
      <c r="E40" s="50">
        <v>64.5</v>
      </c>
      <c r="F40" s="50">
        <v>52.6</v>
      </c>
      <c r="G40" s="50">
        <v>44.6</v>
      </c>
      <c r="H40" s="50">
        <v>38.9</v>
      </c>
      <c r="I40" s="50">
        <v>34.700000000000003</v>
      </c>
      <c r="J40" s="50">
        <v>31.4</v>
      </c>
      <c r="K40" s="50">
        <v>28.7</v>
      </c>
      <c r="L40" s="50">
        <v>26.6</v>
      </c>
      <c r="M40" s="50">
        <v>24.8</v>
      </c>
      <c r="N40" s="50">
        <v>23.3</v>
      </c>
      <c r="O40" s="50">
        <v>22</v>
      </c>
      <c r="P40" s="50">
        <v>20.9</v>
      </c>
      <c r="Q40" s="50">
        <v>19.899999999999999</v>
      </c>
      <c r="R40" s="50">
        <v>19.100000000000001</v>
      </c>
      <c r="S40" s="50">
        <v>18.3</v>
      </c>
      <c r="T40" s="50">
        <v>17.600000000000001</v>
      </c>
      <c r="U40" s="50">
        <v>17</v>
      </c>
    </row>
    <row r="41" spans="1:21">
      <c r="A41" s="42">
        <v>34</v>
      </c>
      <c r="B41" s="50">
        <v>247.9</v>
      </c>
      <c r="C41" s="50">
        <v>126.2</v>
      </c>
      <c r="D41" s="50">
        <v>85.7</v>
      </c>
      <c r="E41" s="50">
        <v>65.5</v>
      </c>
      <c r="F41" s="50">
        <v>53.3</v>
      </c>
      <c r="G41" s="50">
        <v>45.2</v>
      </c>
      <c r="H41" s="50">
        <v>39.5</v>
      </c>
      <c r="I41" s="50">
        <v>35.200000000000003</v>
      </c>
      <c r="J41" s="50">
        <v>31.8</v>
      </c>
      <c r="K41" s="50">
        <v>29.1</v>
      </c>
      <c r="L41" s="50">
        <v>27</v>
      </c>
      <c r="M41" s="50">
        <v>25.1</v>
      </c>
      <c r="N41" s="50">
        <v>23.6</v>
      </c>
      <c r="O41" s="50">
        <v>22.3</v>
      </c>
      <c r="P41" s="50">
        <v>21.2</v>
      </c>
      <c r="Q41" s="50">
        <v>20.2</v>
      </c>
      <c r="R41" s="50">
        <v>19.3</v>
      </c>
      <c r="S41" s="50">
        <v>18.600000000000001</v>
      </c>
      <c r="T41" s="50">
        <v>17.899999999999999</v>
      </c>
      <c r="U41" s="50">
        <v>17.3</v>
      </c>
    </row>
    <row r="42" spans="1:21">
      <c r="A42" s="42">
        <v>35</v>
      </c>
      <c r="B42" s="50">
        <v>251.4</v>
      </c>
      <c r="C42" s="50">
        <v>128</v>
      </c>
      <c r="D42" s="50">
        <v>86.9</v>
      </c>
      <c r="E42" s="50">
        <v>66.400000000000006</v>
      </c>
      <c r="F42" s="50">
        <v>54.1</v>
      </c>
      <c r="G42" s="50">
        <v>45.9</v>
      </c>
      <c r="H42" s="50">
        <v>40</v>
      </c>
      <c r="I42" s="50">
        <v>35.700000000000003</v>
      </c>
      <c r="J42" s="50">
        <v>32.299999999999997</v>
      </c>
      <c r="K42" s="50">
        <v>29.6</v>
      </c>
      <c r="L42" s="50">
        <v>27.3</v>
      </c>
      <c r="M42" s="50">
        <v>25.5</v>
      </c>
      <c r="N42" s="50">
        <v>24</v>
      </c>
      <c r="O42" s="50">
        <v>22.6</v>
      </c>
      <c r="P42" s="50">
        <v>21.5</v>
      </c>
      <c r="Q42" s="50">
        <v>20.5</v>
      </c>
      <c r="R42" s="50">
        <v>19.600000000000001</v>
      </c>
      <c r="S42" s="50">
        <v>18.899999999999999</v>
      </c>
      <c r="T42" s="50">
        <v>18.2</v>
      </c>
      <c r="U42" s="50">
        <v>17.600000000000001</v>
      </c>
    </row>
    <row r="43" spans="1:21">
      <c r="A43" s="42">
        <v>36</v>
      </c>
      <c r="B43" s="50">
        <v>254.9</v>
      </c>
      <c r="C43" s="50">
        <v>129.80000000000001</v>
      </c>
      <c r="D43" s="50">
        <v>88.1</v>
      </c>
      <c r="E43" s="50">
        <v>67.3</v>
      </c>
      <c r="F43" s="50">
        <v>54.8</v>
      </c>
      <c r="G43" s="50">
        <v>46.5</v>
      </c>
      <c r="H43" s="50">
        <v>40.6</v>
      </c>
      <c r="I43" s="50">
        <v>36.200000000000003</v>
      </c>
      <c r="J43" s="50">
        <v>32.700000000000003</v>
      </c>
      <c r="K43" s="50">
        <v>30</v>
      </c>
      <c r="L43" s="50">
        <v>27.7</v>
      </c>
      <c r="M43" s="50">
        <v>25.9</v>
      </c>
      <c r="N43" s="50">
        <v>24.3</v>
      </c>
      <c r="O43" s="50">
        <v>23</v>
      </c>
      <c r="P43" s="50">
        <v>21.8</v>
      </c>
      <c r="Q43" s="50">
        <v>20.8</v>
      </c>
      <c r="R43" s="50">
        <v>19.899999999999999</v>
      </c>
      <c r="S43" s="50">
        <v>19.100000000000001</v>
      </c>
      <c r="T43" s="50">
        <v>18.5</v>
      </c>
      <c r="U43" s="50">
        <v>17.8</v>
      </c>
    </row>
    <row r="44" spans="1:21">
      <c r="A44" s="42">
        <v>37</v>
      </c>
      <c r="B44" s="50">
        <v>258.5</v>
      </c>
      <c r="C44" s="50">
        <v>131.6</v>
      </c>
      <c r="D44" s="50">
        <v>89.4</v>
      </c>
      <c r="E44" s="50">
        <v>68.3</v>
      </c>
      <c r="F44" s="50">
        <v>55.6</v>
      </c>
      <c r="G44" s="50">
        <v>47.2</v>
      </c>
      <c r="H44" s="50">
        <v>41.2</v>
      </c>
      <c r="I44" s="50">
        <v>36.700000000000003</v>
      </c>
      <c r="J44" s="50">
        <v>33.200000000000003</v>
      </c>
      <c r="K44" s="50">
        <v>30.4</v>
      </c>
      <c r="L44" s="50">
        <v>28.1</v>
      </c>
      <c r="M44" s="50">
        <v>26.3</v>
      </c>
      <c r="N44" s="50">
        <v>24.7</v>
      </c>
      <c r="O44" s="50">
        <v>23.3</v>
      </c>
      <c r="P44" s="50">
        <v>22.1</v>
      </c>
      <c r="Q44" s="50">
        <v>21.1</v>
      </c>
      <c r="R44" s="50">
        <v>20.2</v>
      </c>
      <c r="S44" s="50">
        <v>19.399999999999999</v>
      </c>
      <c r="T44" s="50">
        <v>18.7</v>
      </c>
      <c r="U44" s="50">
        <v>18.100000000000001</v>
      </c>
    </row>
    <row r="45" spans="1:21">
      <c r="A45" s="42">
        <v>38</v>
      </c>
      <c r="B45" s="50">
        <v>262.10000000000002</v>
      </c>
      <c r="C45" s="50">
        <v>133.5</v>
      </c>
      <c r="D45" s="50">
        <v>90.6</v>
      </c>
      <c r="E45" s="50">
        <v>69.2</v>
      </c>
      <c r="F45" s="50">
        <v>56.4</v>
      </c>
      <c r="G45" s="50">
        <v>47.9</v>
      </c>
      <c r="H45" s="50">
        <v>41.8</v>
      </c>
      <c r="I45" s="50">
        <v>37.200000000000003</v>
      </c>
      <c r="J45" s="50">
        <v>33.700000000000003</v>
      </c>
      <c r="K45" s="50">
        <v>30.9</v>
      </c>
      <c r="L45" s="50">
        <v>28.6</v>
      </c>
      <c r="M45" s="50">
        <v>26.6</v>
      </c>
      <c r="N45" s="50">
        <v>25</v>
      </c>
      <c r="O45" s="50">
        <v>23.7</v>
      </c>
      <c r="P45" s="50">
        <v>22.5</v>
      </c>
      <c r="Q45" s="50">
        <v>21.4</v>
      </c>
      <c r="R45" s="50">
        <v>20.5</v>
      </c>
      <c r="S45" s="50">
        <v>19.7</v>
      </c>
      <c r="T45" s="50">
        <v>19</v>
      </c>
      <c r="U45" s="50">
        <v>18.399999999999999</v>
      </c>
    </row>
    <row r="46" spans="1:21">
      <c r="A46" s="42">
        <v>39</v>
      </c>
      <c r="B46" s="50">
        <v>265.8</v>
      </c>
      <c r="C46" s="50">
        <v>135.4</v>
      </c>
      <c r="D46" s="50">
        <v>91.9</v>
      </c>
      <c r="E46" s="50">
        <v>70.2</v>
      </c>
      <c r="F46" s="50">
        <v>57.2</v>
      </c>
      <c r="G46" s="50">
        <v>48.5</v>
      </c>
      <c r="H46" s="50">
        <v>42.4</v>
      </c>
      <c r="I46" s="50">
        <v>37.700000000000003</v>
      </c>
      <c r="J46" s="50">
        <v>34.200000000000003</v>
      </c>
      <c r="K46" s="50">
        <v>31.3</v>
      </c>
      <c r="L46" s="50">
        <v>29</v>
      </c>
      <c r="M46" s="50">
        <v>27</v>
      </c>
      <c r="N46" s="50">
        <v>25.4</v>
      </c>
      <c r="O46" s="50">
        <v>24</v>
      </c>
      <c r="P46" s="50">
        <v>22.8</v>
      </c>
      <c r="Q46" s="50">
        <v>21.8</v>
      </c>
      <c r="R46" s="50">
        <v>20.9</v>
      </c>
      <c r="S46" s="50">
        <v>20</v>
      </c>
      <c r="T46" s="50">
        <v>19.3</v>
      </c>
      <c r="U46" s="50">
        <v>18.7</v>
      </c>
    </row>
    <row r="47" spans="1:21">
      <c r="A47" s="42">
        <v>40</v>
      </c>
      <c r="B47" s="50">
        <v>269.39999999999998</v>
      </c>
      <c r="C47" s="50">
        <v>137.19999999999999</v>
      </c>
      <c r="D47" s="50">
        <v>93.2</v>
      </c>
      <c r="E47" s="50">
        <v>71.2</v>
      </c>
      <c r="F47" s="50">
        <v>58</v>
      </c>
      <c r="G47" s="50">
        <v>49.2</v>
      </c>
      <c r="H47" s="50">
        <v>43</v>
      </c>
      <c r="I47" s="50">
        <v>38.299999999999997</v>
      </c>
      <c r="J47" s="50">
        <v>34.700000000000003</v>
      </c>
      <c r="K47" s="50">
        <v>31.8</v>
      </c>
      <c r="L47" s="50">
        <v>29.4</v>
      </c>
      <c r="M47" s="50">
        <v>27.4</v>
      </c>
      <c r="N47" s="50">
        <v>25.8</v>
      </c>
      <c r="O47" s="50">
        <v>24.4</v>
      </c>
      <c r="P47" s="50">
        <v>23.2</v>
      </c>
      <c r="Q47" s="50">
        <v>22.1</v>
      </c>
      <c r="R47" s="50">
        <v>21.2</v>
      </c>
      <c r="S47" s="50">
        <v>20.399999999999999</v>
      </c>
      <c r="T47" s="50">
        <v>19.600000000000001</v>
      </c>
      <c r="U47" s="50">
        <v>19</v>
      </c>
    </row>
    <row r="48" spans="1:21">
      <c r="A48" s="42">
        <v>41</v>
      </c>
      <c r="B48" s="50">
        <v>273.2</v>
      </c>
      <c r="C48" s="50">
        <v>139.19999999999999</v>
      </c>
      <c r="D48" s="50">
        <v>94.5</v>
      </c>
      <c r="E48" s="50">
        <v>72.2</v>
      </c>
      <c r="F48" s="50">
        <v>58.8</v>
      </c>
      <c r="G48" s="50">
        <v>49.9</v>
      </c>
      <c r="H48" s="50">
        <v>43.6</v>
      </c>
      <c r="I48" s="50">
        <v>38.799999999999997</v>
      </c>
      <c r="J48" s="50">
        <v>35.200000000000003</v>
      </c>
      <c r="K48" s="50">
        <v>32.200000000000003</v>
      </c>
      <c r="L48" s="50">
        <v>29.8</v>
      </c>
      <c r="M48" s="50">
        <v>27.8</v>
      </c>
      <c r="N48" s="50">
        <v>26.2</v>
      </c>
      <c r="O48" s="50">
        <v>24.7</v>
      </c>
      <c r="P48" s="50">
        <v>23.5</v>
      </c>
      <c r="Q48" s="50">
        <v>22.4</v>
      </c>
      <c r="R48" s="50">
        <v>21.5</v>
      </c>
      <c r="S48" s="50">
        <v>20.7</v>
      </c>
      <c r="T48" s="50">
        <v>19.899999999999999</v>
      </c>
      <c r="U48" s="50">
        <v>19.3</v>
      </c>
    </row>
    <row r="49" spans="1:21">
      <c r="A49" s="42">
        <v>42</v>
      </c>
      <c r="B49" s="50">
        <v>277</v>
      </c>
      <c r="C49" s="50">
        <v>141.1</v>
      </c>
      <c r="D49" s="50">
        <v>95.8</v>
      </c>
      <c r="E49" s="50">
        <v>73.2</v>
      </c>
      <c r="F49" s="50">
        <v>59.7</v>
      </c>
      <c r="G49" s="50">
        <v>50.6</v>
      </c>
      <c r="H49" s="50">
        <v>44.2</v>
      </c>
      <c r="I49" s="50">
        <v>39.4</v>
      </c>
      <c r="J49" s="50">
        <v>35.700000000000003</v>
      </c>
      <c r="K49" s="50">
        <v>32.700000000000003</v>
      </c>
      <c r="L49" s="50">
        <v>30.3</v>
      </c>
      <c r="M49" s="50">
        <v>28.3</v>
      </c>
      <c r="N49" s="50">
        <v>26.6</v>
      </c>
      <c r="O49" s="50">
        <v>25.1</v>
      </c>
      <c r="P49" s="50">
        <v>23.9</v>
      </c>
      <c r="Q49" s="50">
        <v>22.8</v>
      </c>
      <c r="R49" s="50">
        <v>21.8</v>
      </c>
      <c r="S49" s="50">
        <v>21</v>
      </c>
      <c r="T49" s="50">
        <v>20.3</v>
      </c>
      <c r="U49" s="50">
        <v>19.600000000000001</v>
      </c>
    </row>
    <row r="50" spans="1:21">
      <c r="A50" s="42">
        <v>43</v>
      </c>
      <c r="B50" s="50">
        <v>280.8</v>
      </c>
      <c r="C50" s="50">
        <v>143</v>
      </c>
      <c r="D50" s="50">
        <v>97.2</v>
      </c>
      <c r="E50" s="50">
        <v>74.2</v>
      </c>
      <c r="F50" s="50">
        <v>60.5</v>
      </c>
      <c r="G50" s="50">
        <v>51.4</v>
      </c>
      <c r="H50" s="50">
        <v>44.8</v>
      </c>
      <c r="I50" s="50">
        <v>40</v>
      </c>
      <c r="J50" s="50">
        <v>36.200000000000003</v>
      </c>
      <c r="K50" s="50">
        <v>33.200000000000003</v>
      </c>
      <c r="L50" s="50">
        <v>30.7</v>
      </c>
      <c r="M50" s="50">
        <v>28.7</v>
      </c>
      <c r="N50" s="50">
        <v>27</v>
      </c>
      <c r="O50" s="50">
        <v>25.5</v>
      </c>
      <c r="P50" s="50">
        <v>24.3</v>
      </c>
      <c r="Q50" s="50">
        <v>23.2</v>
      </c>
      <c r="R50" s="50">
        <v>22.2</v>
      </c>
      <c r="S50" s="50">
        <v>21.4</v>
      </c>
      <c r="T50" s="50">
        <v>20.6</v>
      </c>
      <c r="U50" s="50">
        <v>19.899999999999999</v>
      </c>
    </row>
    <row r="51" spans="1:21">
      <c r="A51" s="42">
        <v>44</v>
      </c>
      <c r="B51" s="50">
        <v>284.60000000000002</v>
      </c>
      <c r="C51" s="50">
        <v>145</v>
      </c>
      <c r="D51" s="50">
        <v>98.5</v>
      </c>
      <c r="E51" s="50">
        <v>75.3</v>
      </c>
      <c r="F51" s="50">
        <v>61.4</v>
      </c>
      <c r="G51" s="50">
        <v>52.1</v>
      </c>
      <c r="H51" s="50">
        <v>45.5</v>
      </c>
      <c r="I51" s="50">
        <v>40.6</v>
      </c>
      <c r="J51" s="50">
        <v>36.700000000000003</v>
      </c>
      <c r="K51" s="50">
        <v>33.700000000000003</v>
      </c>
      <c r="L51" s="50">
        <v>31.2</v>
      </c>
      <c r="M51" s="50">
        <v>29.1</v>
      </c>
      <c r="N51" s="50">
        <v>27.4</v>
      </c>
      <c r="O51" s="50">
        <v>25.9</v>
      </c>
      <c r="P51" s="50">
        <v>24.6</v>
      </c>
      <c r="Q51" s="50">
        <v>23.5</v>
      </c>
      <c r="R51" s="50">
        <v>22.6</v>
      </c>
      <c r="S51" s="50">
        <v>21.7</v>
      </c>
      <c r="T51" s="50">
        <v>20.9</v>
      </c>
      <c r="U51" s="50">
        <v>20.3</v>
      </c>
    </row>
    <row r="52" spans="1:21">
      <c r="A52" s="42">
        <v>45</v>
      </c>
      <c r="B52" s="50">
        <v>288.5</v>
      </c>
      <c r="C52" s="50">
        <v>147</v>
      </c>
      <c r="D52" s="50">
        <v>99.9</v>
      </c>
      <c r="E52" s="50">
        <v>76.3</v>
      </c>
      <c r="F52" s="50">
        <v>62.2</v>
      </c>
      <c r="G52" s="50">
        <v>52.8</v>
      </c>
      <c r="H52" s="50">
        <v>46.1</v>
      </c>
      <c r="I52" s="50">
        <v>41.1</v>
      </c>
      <c r="J52" s="50">
        <v>37.299999999999997</v>
      </c>
      <c r="K52" s="50">
        <v>34.200000000000003</v>
      </c>
      <c r="L52" s="50">
        <v>31.7</v>
      </c>
      <c r="M52" s="50">
        <v>29.6</v>
      </c>
      <c r="N52" s="50">
        <v>27.8</v>
      </c>
      <c r="O52" s="50">
        <v>26.3</v>
      </c>
      <c r="P52" s="50">
        <v>25</v>
      </c>
      <c r="Q52" s="50">
        <v>23.9</v>
      </c>
      <c r="R52" s="50">
        <v>22.9</v>
      </c>
      <c r="S52" s="50">
        <v>22.1</v>
      </c>
      <c r="T52" s="50">
        <v>21.3</v>
      </c>
      <c r="U52" s="50">
        <v>20.6</v>
      </c>
    </row>
    <row r="53" spans="1:21">
      <c r="A53" s="42">
        <v>46</v>
      </c>
      <c r="B53" s="50">
        <v>292.3</v>
      </c>
      <c r="C53" s="50">
        <v>149</v>
      </c>
      <c r="D53" s="50">
        <v>101.2</v>
      </c>
      <c r="E53" s="50">
        <v>77.400000000000006</v>
      </c>
      <c r="F53" s="50">
        <v>63.1</v>
      </c>
      <c r="G53" s="50">
        <v>53.6</v>
      </c>
      <c r="H53" s="50">
        <v>46.8</v>
      </c>
      <c r="I53" s="50">
        <v>41.7</v>
      </c>
      <c r="J53" s="50">
        <v>37.799999999999997</v>
      </c>
      <c r="K53" s="50">
        <v>34.700000000000003</v>
      </c>
      <c r="L53" s="50">
        <v>32.1</v>
      </c>
      <c r="M53" s="50">
        <v>30</v>
      </c>
      <c r="N53" s="50">
        <v>28.2</v>
      </c>
      <c r="O53" s="50">
        <v>26.7</v>
      </c>
      <c r="P53" s="50">
        <v>25.4</v>
      </c>
      <c r="Q53" s="50">
        <v>24.3</v>
      </c>
      <c r="R53" s="50">
        <v>23.3</v>
      </c>
      <c r="S53" s="50">
        <v>22.4</v>
      </c>
      <c r="T53" s="50">
        <v>21.6</v>
      </c>
      <c r="U53" s="50">
        <v>20.9</v>
      </c>
    </row>
    <row r="54" spans="1:21">
      <c r="A54" s="42">
        <v>47</v>
      </c>
      <c r="B54" s="50">
        <v>296.2</v>
      </c>
      <c r="C54" s="50">
        <v>151</v>
      </c>
      <c r="D54" s="50">
        <v>102.6</v>
      </c>
      <c r="E54" s="50">
        <v>78.5</v>
      </c>
      <c r="F54" s="50">
        <v>64</v>
      </c>
      <c r="G54" s="50">
        <v>54.3</v>
      </c>
      <c r="H54" s="50">
        <v>47.5</v>
      </c>
      <c r="I54" s="50">
        <v>42.4</v>
      </c>
      <c r="J54" s="50">
        <v>38.4</v>
      </c>
      <c r="K54" s="50">
        <v>35.200000000000003</v>
      </c>
      <c r="L54" s="50">
        <v>32.6</v>
      </c>
      <c r="M54" s="50">
        <v>30.5</v>
      </c>
      <c r="N54" s="50">
        <v>28.7</v>
      </c>
      <c r="O54" s="50">
        <v>27.2</v>
      </c>
      <c r="P54" s="50">
        <v>25.8</v>
      </c>
      <c r="Q54" s="50">
        <v>24.7</v>
      </c>
      <c r="R54" s="50">
        <v>23.7</v>
      </c>
      <c r="S54" s="50">
        <v>22.8</v>
      </c>
      <c r="T54" s="50">
        <v>22</v>
      </c>
      <c r="U54" s="50">
        <v>21.3</v>
      </c>
    </row>
    <row r="55" spans="1:21">
      <c r="A55" s="42">
        <v>48</v>
      </c>
      <c r="B55" s="50">
        <v>300.2</v>
      </c>
      <c r="C55" s="50">
        <v>153</v>
      </c>
      <c r="D55" s="50">
        <v>104</v>
      </c>
      <c r="E55" s="50">
        <v>79.5</v>
      </c>
      <c r="F55" s="50">
        <v>64.900000000000006</v>
      </c>
      <c r="G55" s="50">
        <v>55.1</v>
      </c>
      <c r="H55" s="50">
        <v>48.2</v>
      </c>
      <c r="I55" s="50">
        <v>43</v>
      </c>
      <c r="J55" s="50">
        <v>38.9</v>
      </c>
      <c r="K55" s="50">
        <v>35.700000000000003</v>
      </c>
      <c r="L55" s="50">
        <v>33.1</v>
      </c>
      <c r="M55" s="50">
        <v>31</v>
      </c>
      <c r="N55" s="50">
        <v>29.1</v>
      </c>
      <c r="O55" s="50">
        <v>27.6</v>
      </c>
      <c r="P55" s="50">
        <v>26.2</v>
      </c>
      <c r="Q55" s="50">
        <v>25.1</v>
      </c>
      <c r="R55" s="50">
        <v>24.1</v>
      </c>
      <c r="S55" s="50">
        <v>23.2</v>
      </c>
      <c r="T55" s="50">
        <v>22.4</v>
      </c>
      <c r="U55" s="50">
        <v>21.6</v>
      </c>
    </row>
    <row r="56" spans="1:21">
      <c r="A56" s="42">
        <v>49</v>
      </c>
      <c r="B56" s="50">
        <v>304.10000000000002</v>
      </c>
      <c r="C56" s="50">
        <v>155.1</v>
      </c>
      <c r="D56" s="50">
        <v>105.4</v>
      </c>
      <c r="E56" s="50">
        <v>80.599999999999994</v>
      </c>
      <c r="F56" s="50">
        <v>65.8</v>
      </c>
      <c r="G56" s="50">
        <v>55.9</v>
      </c>
      <c r="H56" s="50">
        <v>48.9</v>
      </c>
      <c r="I56" s="50">
        <v>43.6</v>
      </c>
      <c r="J56" s="50">
        <v>39.5</v>
      </c>
      <c r="K56" s="50">
        <v>36.299999999999997</v>
      </c>
      <c r="L56" s="50">
        <v>33.6</v>
      </c>
      <c r="M56" s="50">
        <v>31.4</v>
      </c>
      <c r="N56" s="50">
        <v>29.6</v>
      </c>
      <c r="O56" s="50">
        <v>28</v>
      </c>
      <c r="P56" s="50">
        <v>26.7</v>
      </c>
      <c r="Q56" s="50">
        <v>25.5</v>
      </c>
      <c r="R56" s="50">
        <v>24.5</v>
      </c>
      <c r="S56" s="50">
        <v>23.5</v>
      </c>
      <c r="T56" s="50">
        <v>22.7</v>
      </c>
      <c r="U56" s="50"/>
    </row>
    <row r="57" spans="1:21">
      <c r="A57" s="42">
        <v>50</v>
      </c>
      <c r="B57" s="50">
        <v>308</v>
      </c>
      <c r="C57" s="50">
        <v>157.1</v>
      </c>
      <c r="D57" s="50">
        <v>106.8</v>
      </c>
      <c r="E57" s="50">
        <v>81.7</v>
      </c>
      <c r="F57" s="50">
        <v>66.7</v>
      </c>
      <c r="G57" s="50">
        <v>56.7</v>
      </c>
      <c r="H57" s="50">
        <v>49.6</v>
      </c>
      <c r="I57" s="50">
        <v>44.2</v>
      </c>
      <c r="J57" s="50">
        <v>40.1</v>
      </c>
      <c r="K57" s="50">
        <v>36.799999999999997</v>
      </c>
      <c r="L57" s="50">
        <v>34.1</v>
      </c>
      <c r="M57" s="50">
        <v>31.9</v>
      </c>
      <c r="N57" s="50">
        <v>30</v>
      </c>
      <c r="O57" s="50">
        <v>28.5</v>
      </c>
      <c r="P57" s="50">
        <v>27.1</v>
      </c>
      <c r="Q57" s="50">
        <v>25.9</v>
      </c>
      <c r="R57" s="50">
        <v>24.9</v>
      </c>
      <c r="S57" s="50">
        <v>23.9</v>
      </c>
      <c r="T57" s="50"/>
      <c r="U57" s="50"/>
    </row>
    <row r="58" spans="1:21">
      <c r="A58" s="42">
        <v>51</v>
      </c>
      <c r="B58" s="50">
        <v>312</v>
      </c>
      <c r="C58" s="50">
        <v>159.1</v>
      </c>
      <c r="D58" s="50">
        <v>108.2</v>
      </c>
      <c r="E58" s="50">
        <v>82.8</v>
      </c>
      <c r="F58" s="50">
        <v>67.599999999999994</v>
      </c>
      <c r="G58" s="50">
        <v>57.5</v>
      </c>
      <c r="H58" s="50">
        <v>50.3</v>
      </c>
      <c r="I58" s="50">
        <v>44.9</v>
      </c>
      <c r="J58" s="50">
        <v>40.700000000000003</v>
      </c>
      <c r="K58" s="50">
        <v>37.4</v>
      </c>
      <c r="L58" s="50">
        <v>34.6</v>
      </c>
      <c r="M58" s="50">
        <v>32.4</v>
      </c>
      <c r="N58" s="50">
        <v>30.5</v>
      </c>
      <c r="O58" s="50">
        <v>28.9</v>
      </c>
      <c r="P58" s="50">
        <v>27.5</v>
      </c>
      <c r="Q58" s="50">
        <v>26.3</v>
      </c>
      <c r="R58" s="50">
        <v>25.3</v>
      </c>
      <c r="S58" s="50"/>
      <c r="T58" s="50"/>
      <c r="U58" s="50"/>
    </row>
    <row r="59" spans="1:21">
      <c r="A59" s="42">
        <v>52</v>
      </c>
      <c r="B59" s="50">
        <v>315.89999999999998</v>
      </c>
      <c r="C59" s="50">
        <v>161.19999999999999</v>
      </c>
      <c r="D59" s="50">
        <v>109.7</v>
      </c>
      <c r="E59" s="50">
        <v>83.9</v>
      </c>
      <c r="F59" s="50">
        <v>68.5</v>
      </c>
      <c r="G59" s="50">
        <v>58.3</v>
      </c>
      <c r="H59" s="50">
        <v>51</v>
      </c>
      <c r="I59" s="50">
        <v>45.5</v>
      </c>
      <c r="J59" s="50">
        <v>41.3</v>
      </c>
      <c r="K59" s="50">
        <v>37.9</v>
      </c>
      <c r="L59" s="50">
        <v>35.200000000000003</v>
      </c>
      <c r="M59" s="50">
        <v>32.9</v>
      </c>
      <c r="N59" s="50">
        <v>31</v>
      </c>
      <c r="O59" s="50">
        <v>29.3</v>
      </c>
      <c r="P59" s="50">
        <v>27.9</v>
      </c>
      <c r="Q59" s="50">
        <v>26.7</v>
      </c>
      <c r="R59" s="50"/>
      <c r="S59" s="50"/>
      <c r="T59" s="50"/>
      <c r="U59" s="50"/>
    </row>
    <row r="60" spans="1:21">
      <c r="A60" s="42">
        <v>53</v>
      </c>
      <c r="B60" s="50">
        <v>319.89999999999998</v>
      </c>
      <c r="C60" s="50">
        <v>163.30000000000001</v>
      </c>
      <c r="D60" s="50">
        <v>111.1</v>
      </c>
      <c r="E60" s="50">
        <v>85</v>
      </c>
      <c r="F60" s="50">
        <v>69.400000000000006</v>
      </c>
      <c r="G60" s="50">
        <v>59.1</v>
      </c>
      <c r="H60" s="50">
        <v>51.7</v>
      </c>
      <c r="I60" s="50">
        <v>46.1</v>
      </c>
      <c r="J60" s="50">
        <v>41.9</v>
      </c>
      <c r="K60" s="50">
        <v>38.5</v>
      </c>
      <c r="L60" s="50">
        <v>35.700000000000003</v>
      </c>
      <c r="M60" s="50">
        <v>33.4</v>
      </c>
      <c r="N60" s="50">
        <v>31.4</v>
      </c>
      <c r="O60" s="50">
        <v>29.8</v>
      </c>
      <c r="P60" s="50">
        <v>28.4</v>
      </c>
      <c r="Q60" s="50"/>
      <c r="R60" s="50"/>
      <c r="S60" s="50"/>
      <c r="T60" s="50"/>
      <c r="U60" s="50"/>
    </row>
    <row r="61" spans="1:21">
      <c r="A61" s="42">
        <v>54</v>
      </c>
      <c r="B61" s="50">
        <v>323.89999999999998</v>
      </c>
      <c r="C61" s="50">
        <v>165.3</v>
      </c>
      <c r="D61" s="50">
        <v>112.5</v>
      </c>
      <c r="E61" s="50">
        <v>86.2</v>
      </c>
      <c r="F61" s="50">
        <v>70.400000000000006</v>
      </c>
      <c r="G61" s="50">
        <v>59.9</v>
      </c>
      <c r="H61" s="50">
        <v>52.4</v>
      </c>
      <c r="I61" s="50">
        <v>46.8</v>
      </c>
      <c r="J61" s="50">
        <v>42.5</v>
      </c>
      <c r="K61" s="50">
        <v>39</v>
      </c>
      <c r="L61" s="50">
        <v>36.200000000000003</v>
      </c>
      <c r="M61" s="50">
        <v>33.9</v>
      </c>
      <c r="N61" s="50">
        <v>31.9</v>
      </c>
      <c r="O61" s="50">
        <v>30.3</v>
      </c>
      <c r="P61" s="50"/>
      <c r="Q61" s="50"/>
      <c r="R61" s="50"/>
      <c r="S61" s="50"/>
      <c r="T61" s="50"/>
      <c r="U61" s="50"/>
    </row>
    <row r="62" spans="1:21">
      <c r="A62" s="42">
        <v>55</v>
      </c>
      <c r="B62" s="50">
        <v>328</v>
      </c>
      <c r="C62" s="50">
        <v>167.5</v>
      </c>
      <c r="D62" s="50">
        <v>114</v>
      </c>
      <c r="E62" s="50">
        <v>87.3</v>
      </c>
      <c r="F62" s="50">
        <v>71.3</v>
      </c>
      <c r="G62" s="50">
        <v>60.7</v>
      </c>
      <c r="H62" s="50">
        <v>53.1</v>
      </c>
      <c r="I62" s="50">
        <v>47.5</v>
      </c>
      <c r="J62" s="50">
        <v>43.1</v>
      </c>
      <c r="K62" s="50">
        <v>39.6</v>
      </c>
      <c r="L62" s="50">
        <v>36.700000000000003</v>
      </c>
      <c r="M62" s="50">
        <v>34.4</v>
      </c>
      <c r="N62" s="50">
        <v>32.4</v>
      </c>
      <c r="O62" s="50"/>
      <c r="P62" s="50"/>
      <c r="Q62" s="50"/>
      <c r="R62" s="50"/>
      <c r="S62" s="50"/>
      <c r="T62" s="50"/>
      <c r="U62" s="50"/>
    </row>
    <row r="63" spans="1:21">
      <c r="A63" s="42">
        <v>56</v>
      </c>
      <c r="B63" s="50">
        <v>332.1</v>
      </c>
      <c r="C63" s="50">
        <v>169.6</v>
      </c>
      <c r="D63" s="50">
        <v>115.5</v>
      </c>
      <c r="E63" s="50">
        <v>88.5</v>
      </c>
      <c r="F63" s="50">
        <v>72.3</v>
      </c>
      <c r="G63" s="50">
        <v>61.5</v>
      </c>
      <c r="H63" s="50">
        <v>53.9</v>
      </c>
      <c r="I63" s="50">
        <v>48.1</v>
      </c>
      <c r="J63" s="50">
        <v>43.7</v>
      </c>
      <c r="K63" s="50">
        <v>40.200000000000003</v>
      </c>
      <c r="L63" s="50">
        <v>37.299999999999997</v>
      </c>
      <c r="M63" s="50">
        <v>34.9</v>
      </c>
      <c r="N63" s="50"/>
      <c r="O63" s="50"/>
      <c r="P63" s="50"/>
      <c r="Q63" s="50"/>
      <c r="R63" s="50"/>
      <c r="S63" s="50"/>
      <c r="T63" s="50"/>
      <c r="U63" s="50"/>
    </row>
    <row r="64" spans="1:21">
      <c r="A64" s="42">
        <v>57</v>
      </c>
      <c r="B64" s="50">
        <v>336.3</v>
      </c>
      <c r="C64" s="50">
        <v>171.8</v>
      </c>
      <c r="D64" s="50">
        <v>117</v>
      </c>
      <c r="E64" s="50">
        <v>89.6</v>
      </c>
      <c r="F64" s="50">
        <v>73.3</v>
      </c>
      <c r="G64" s="50">
        <v>62.4</v>
      </c>
      <c r="H64" s="50">
        <v>54.6</v>
      </c>
      <c r="I64" s="50">
        <v>48.8</v>
      </c>
      <c r="J64" s="50">
        <v>44.3</v>
      </c>
      <c r="K64" s="50">
        <v>40.799999999999997</v>
      </c>
      <c r="L64" s="50">
        <v>37.9</v>
      </c>
      <c r="M64" s="50"/>
      <c r="N64" s="50"/>
      <c r="O64" s="50"/>
      <c r="P64" s="50"/>
      <c r="Q64" s="50"/>
      <c r="R64" s="50"/>
      <c r="S64" s="50"/>
      <c r="T64" s="50"/>
      <c r="U64" s="50"/>
    </row>
    <row r="65" spans="1:21">
      <c r="A65" s="42">
        <v>58</v>
      </c>
      <c r="B65" s="50">
        <v>340.6</v>
      </c>
      <c r="C65" s="50">
        <v>174</v>
      </c>
      <c r="D65" s="50">
        <v>118.5</v>
      </c>
      <c r="E65" s="50">
        <v>90.9</v>
      </c>
      <c r="F65" s="50">
        <v>74.3</v>
      </c>
      <c r="G65" s="50">
        <v>63.2</v>
      </c>
      <c r="H65" s="50">
        <v>55.4</v>
      </c>
      <c r="I65" s="50">
        <v>49.5</v>
      </c>
      <c r="J65" s="50">
        <v>45</v>
      </c>
      <c r="K65" s="50">
        <v>41.4</v>
      </c>
      <c r="L65" s="50"/>
      <c r="M65" s="50"/>
      <c r="N65" s="50"/>
      <c r="O65" s="50"/>
      <c r="P65" s="50"/>
      <c r="Q65" s="50"/>
      <c r="R65" s="50"/>
      <c r="S65" s="50"/>
      <c r="T65" s="50"/>
      <c r="U65" s="50"/>
    </row>
    <row r="66" spans="1:21">
      <c r="A66" s="42">
        <v>59</v>
      </c>
      <c r="B66" s="50">
        <v>345</v>
      </c>
      <c r="C66" s="50">
        <v>176.3</v>
      </c>
      <c r="D66" s="50">
        <v>120.1</v>
      </c>
      <c r="E66" s="50">
        <v>92.1</v>
      </c>
      <c r="F66" s="50">
        <v>75.3</v>
      </c>
      <c r="G66" s="50">
        <v>64.099999999999994</v>
      </c>
      <c r="H66" s="50">
        <v>56.2</v>
      </c>
      <c r="I66" s="50">
        <v>50.2</v>
      </c>
      <c r="J66" s="50">
        <v>45.7</v>
      </c>
      <c r="K66" s="50"/>
      <c r="L66" s="50"/>
      <c r="M66" s="50"/>
      <c r="N66" s="50"/>
      <c r="O66" s="50"/>
      <c r="P66" s="50"/>
      <c r="Q66" s="50"/>
      <c r="R66" s="50"/>
      <c r="S66" s="50"/>
      <c r="T66" s="50"/>
      <c r="U66" s="50"/>
    </row>
    <row r="67" spans="1:21">
      <c r="A67" s="42">
        <v>60</v>
      </c>
      <c r="B67" s="50">
        <v>349.5</v>
      </c>
      <c r="C67" s="50">
        <v>178.7</v>
      </c>
      <c r="D67" s="50">
        <v>121.8</v>
      </c>
      <c r="E67" s="50">
        <v>93.4</v>
      </c>
      <c r="F67" s="50">
        <v>76.400000000000006</v>
      </c>
      <c r="G67" s="50">
        <v>65.099999999999994</v>
      </c>
      <c r="H67" s="50">
        <v>57</v>
      </c>
      <c r="I67" s="50">
        <v>51.1</v>
      </c>
      <c r="J67" s="50"/>
      <c r="K67" s="50"/>
      <c r="L67" s="50"/>
      <c r="M67" s="50"/>
      <c r="N67" s="50"/>
      <c r="O67" s="50"/>
      <c r="P67" s="50"/>
      <c r="Q67" s="50"/>
      <c r="R67" s="50"/>
      <c r="S67" s="50"/>
      <c r="T67" s="50"/>
      <c r="U67" s="50"/>
    </row>
    <row r="68" spans="1:21">
      <c r="A68" s="42">
        <v>61</v>
      </c>
      <c r="B68" s="50">
        <v>354.2</v>
      </c>
      <c r="C68" s="50">
        <v>181.1</v>
      </c>
      <c r="D68" s="50">
        <v>123.5</v>
      </c>
      <c r="E68" s="50">
        <v>94.7</v>
      </c>
      <c r="F68" s="50">
        <v>77.5</v>
      </c>
      <c r="G68" s="50">
        <v>66</v>
      </c>
      <c r="H68" s="50">
        <v>57.9</v>
      </c>
      <c r="I68" s="50"/>
      <c r="J68" s="50"/>
      <c r="K68" s="50"/>
      <c r="L68" s="50"/>
      <c r="M68" s="50"/>
      <c r="N68" s="50"/>
      <c r="O68" s="50"/>
      <c r="P68" s="50"/>
      <c r="Q68" s="50"/>
      <c r="R68" s="50"/>
      <c r="S68" s="50"/>
      <c r="T68" s="50"/>
      <c r="U68" s="50"/>
    </row>
    <row r="69" spans="1:21">
      <c r="A69" s="42">
        <v>62</v>
      </c>
      <c r="B69" s="50">
        <v>359.1</v>
      </c>
      <c r="C69" s="50">
        <v>183.7</v>
      </c>
      <c r="D69" s="50">
        <v>125.2</v>
      </c>
      <c r="E69" s="50">
        <v>96.1</v>
      </c>
      <c r="F69" s="50">
        <v>78.599999999999994</v>
      </c>
      <c r="G69" s="50">
        <v>67.099999999999994</v>
      </c>
      <c r="H69" s="50"/>
      <c r="I69" s="50"/>
      <c r="J69" s="50"/>
      <c r="K69" s="50"/>
      <c r="L69" s="50"/>
      <c r="M69" s="50"/>
      <c r="N69" s="50"/>
      <c r="O69" s="50"/>
      <c r="P69" s="50"/>
      <c r="Q69" s="50"/>
      <c r="R69" s="50"/>
      <c r="S69" s="50"/>
      <c r="T69" s="50"/>
      <c r="U69" s="50"/>
    </row>
    <row r="70" spans="1:21">
      <c r="A70" s="42">
        <v>63</v>
      </c>
      <c r="B70" s="50">
        <v>364.2</v>
      </c>
      <c r="C70" s="50">
        <v>186.3</v>
      </c>
      <c r="D70" s="50">
        <v>127.1</v>
      </c>
      <c r="E70" s="50">
        <v>97.5</v>
      </c>
      <c r="F70" s="50">
        <v>79.900000000000006</v>
      </c>
      <c r="G70" s="50"/>
      <c r="H70" s="50"/>
      <c r="I70" s="50"/>
      <c r="J70" s="50"/>
      <c r="K70" s="50"/>
      <c r="L70" s="50"/>
      <c r="M70" s="50"/>
      <c r="N70" s="50"/>
      <c r="O70" s="50"/>
      <c r="P70" s="50"/>
      <c r="Q70" s="50"/>
      <c r="R70" s="50"/>
      <c r="S70" s="50"/>
      <c r="T70" s="50"/>
      <c r="U70" s="50"/>
    </row>
    <row r="71" spans="1:21">
      <c r="A71" s="42">
        <v>64</v>
      </c>
      <c r="B71" s="50">
        <v>369.6</v>
      </c>
      <c r="C71" s="50">
        <v>189.1</v>
      </c>
      <c r="D71" s="50">
        <v>129</v>
      </c>
      <c r="E71" s="50">
        <v>99.1</v>
      </c>
      <c r="F71" s="50"/>
      <c r="G71" s="50"/>
      <c r="H71" s="50"/>
      <c r="I71" s="50"/>
      <c r="J71" s="50"/>
      <c r="K71" s="50"/>
      <c r="L71" s="50"/>
      <c r="M71" s="50"/>
      <c r="N71" s="50"/>
      <c r="O71" s="50"/>
      <c r="P71" s="50"/>
      <c r="Q71" s="50"/>
      <c r="R71" s="50"/>
      <c r="S71" s="50"/>
      <c r="T71" s="50"/>
      <c r="U71" s="50"/>
    </row>
    <row r="72" spans="1:21">
      <c r="A72" s="42">
        <v>65</v>
      </c>
      <c r="B72" s="50">
        <v>375.2</v>
      </c>
      <c r="C72" s="50">
        <v>192</v>
      </c>
      <c r="D72" s="50">
        <v>131.1</v>
      </c>
      <c r="E72" s="50"/>
      <c r="F72" s="50"/>
      <c r="G72" s="50"/>
      <c r="H72" s="50"/>
      <c r="I72" s="50"/>
      <c r="J72" s="50"/>
      <c r="K72" s="50"/>
      <c r="L72" s="50"/>
      <c r="M72" s="50"/>
      <c r="N72" s="50"/>
      <c r="O72" s="50"/>
      <c r="P72" s="50"/>
      <c r="Q72" s="50"/>
      <c r="R72" s="50"/>
      <c r="S72" s="50"/>
      <c r="T72" s="50"/>
      <c r="U72" s="50"/>
    </row>
    <row r="73" spans="1:21">
      <c r="A73" s="42">
        <v>66</v>
      </c>
      <c r="B73" s="50">
        <v>381</v>
      </c>
      <c r="C73" s="50">
        <v>195.1</v>
      </c>
      <c r="D73" s="50"/>
      <c r="E73" s="50"/>
      <c r="F73" s="50"/>
      <c r="G73" s="50"/>
      <c r="H73" s="50"/>
      <c r="I73" s="50"/>
      <c r="J73" s="50"/>
      <c r="K73" s="50"/>
      <c r="L73" s="50"/>
      <c r="M73" s="50"/>
      <c r="N73" s="50"/>
      <c r="O73" s="50"/>
      <c r="P73" s="50"/>
      <c r="Q73" s="50"/>
      <c r="R73" s="50"/>
      <c r="S73" s="50"/>
      <c r="T73" s="50"/>
      <c r="U73" s="50"/>
    </row>
    <row r="74" spans="1:21">
      <c r="A74" s="42">
        <v>67</v>
      </c>
      <c r="B74" s="50">
        <v>387.1</v>
      </c>
      <c r="C74" s="50"/>
      <c r="D74" s="50"/>
      <c r="E74" s="50"/>
      <c r="F74" s="50"/>
      <c r="G74" s="50"/>
      <c r="H74" s="50"/>
      <c r="I74" s="50"/>
      <c r="J74" s="50"/>
      <c r="K74" s="50"/>
      <c r="L74" s="50"/>
      <c r="M74" s="50"/>
      <c r="N74" s="50"/>
      <c r="O74" s="50"/>
      <c r="P74" s="50"/>
      <c r="Q74" s="50"/>
      <c r="R74" s="50"/>
      <c r="S74" s="50"/>
      <c r="T74" s="50"/>
      <c r="U74" s="50"/>
    </row>
  </sheetData>
  <sheetProtection algorithmName="SHA-512" hashValue="d79EIDxbB1J88/ynMNZ0Khzos9yOcEIqKGC+SUb9ppTAfns95glKKua8tTBaSsdKfIpyMaQNQjbuLpjJIQibww==" saltValue="KTOY9jZiL/xlLz7bAZSc7A==" spinCount="100000" sheet="1" objects="1" scenarios="1"/>
  <conditionalFormatting sqref="A6:A21">
    <cfRule type="expression" dxfId="259" priority="5" stopIfTrue="1">
      <formula>MOD(ROW(),2)=0</formula>
    </cfRule>
    <cfRule type="expression" dxfId="258" priority="6" stopIfTrue="1">
      <formula>MOD(ROW(),2)&lt;&gt;0</formula>
    </cfRule>
  </conditionalFormatting>
  <conditionalFormatting sqref="B6:M21">
    <cfRule type="expression" dxfId="257" priority="7" stopIfTrue="1">
      <formula>MOD(ROW(),2)=0</formula>
    </cfRule>
    <cfRule type="expression" dxfId="256" priority="8" stopIfTrue="1">
      <formula>MOD(ROW(),2)&lt;&gt;0</formula>
    </cfRule>
  </conditionalFormatting>
  <conditionalFormatting sqref="A26:A74">
    <cfRule type="expression" dxfId="255" priority="1" stopIfTrue="1">
      <formula>MOD(ROW(),2)=0</formula>
    </cfRule>
    <cfRule type="expression" dxfId="254" priority="2" stopIfTrue="1">
      <formula>MOD(ROW(),2)&lt;&gt;0</formula>
    </cfRule>
  </conditionalFormatting>
  <conditionalFormatting sqref="B26:U74">
    <cfRule type="expression" dxfId="253" priority="3" stopIfTrue="1">
      <formula>MOD(ROW(),2)=0</formula>
    </cfRule>
    <cfRule type="expression" dxfId="252" priority="4" stopIfTrue="1">
      <formula>MOD(ROW(),2)&lt;&gt;0</formula>
    </cfRule>
  </conditionalFormatting>
  <pageMargins left="0.7" right="0.7" top="0.75" bottom="0.75" header="0.3" footer="0.3"/>
  <tableParts count="1">
    <tablePart r:id="rId1"/>
  </tableParts>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95603-AD40-470F-BCBE-9FFACEF0A661}">
  <sheetPr codeName="Sheet103"/>
  <dimension ref="A1:U65"/>
  <sheetViews>
    <sheetView showGridLines="0" workbookViewId="0">
      <selection activeCell="A6" sqref="A6"/>
    </sheetView>
  </sheetViews>
  <sheetFormatPr defaultRowHeight="12.6"/>
  <cols>
    <col min="1" max="1" width="31.5703125" customWidth="1"/>
    <col min="2" max="21"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Added pension - x-716</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171</v>
      </c>
      <c r="C8" s="62"/>
      <c r="D8" s="62"/>
      <c r="E8" s="62"/>
      <c r="F8" s="62"/>
      <c r="G8" s="62"/>
      <c r="H8" s="62"/>
      <c r="I8" s="62"/>
      <c r="J8" s="62"/>
      <c r="K8" s="62"/>
      <c r="L8" s="62"/>
      <c r="M8" s="62"/>
    </row>
    <row r="9" spans="1:13">
      <c r="A9" s="61" t="s">
        <v>150</v>
      </c>
      <c r="B9" s="62" t="s">
        <v>427</v>
      </c>
      <c r="C9" s="62"/>
      <c r="D9" s="62"/>
      <c r="E9" s="62"/>
      <c r="F9" s="62"/>
      <c r="G9" s="62"/>
      <c r="H9" s="62"/>
      <c r="I9" s="62"/>
      <c r="J9" s="62"/>
      <c r="K9" s="62"/>
      <c r="L9" s="62"/>
      <c r="M9" s="62"/>
    </row>
    <row r="10" spans="1:13">
      <c r="A10" s="61" t="s">
        <v>6</v>
      </c>
      <c r="B10" s="62" t="s">
        <v>471</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429</v>
      </c>
      <c r="C12" s="62"/>
      <c r="D12" s="62"/>
      <c r="E12" s="62"/>
      <c r="F12" s="62"/>
      <c r="G12" s="62"/>
      <c r="H12" s="62"/>
      <c r="I12" s="62"/>
      <c r="J12" s="62"/>
      <c r="K12" s="62"/>
      <c r="L12" s="62"/>
      <c r="M12" s="62"/>
    </row>
    <row r="13" spans="1:13">
      <c r="A13" s="61" t="s">
        <v>555</v>
      </c>
      <c r="B13" s="62">
        <v>1</v>
      </c>
      <c r="C13" s="62"/>
      <c r="D13" s="62"/>
      <c r="E13" s="62"/>
      <c r="F13" s="62"/>
      <c r="G13" s="62"/>
      <c r="H13" s="62"/>
      <c r="I13" s="62"/>
      <c r="J13" s="62"/>
      <c r="K13" s="62"/>
      <c r="L13" s="62"/>
      <c r="M13" s="62"/>
    </row>
    <row r="14" spans="1:13">
      <c r="A14" s="61" t="s">
        <v>154</v>
      </c>
      <c r="B14" s="62">
        <v>716</v>
      </c>
      <c r="C14" s="62"/>
      <c r="D14" s="62"/>
      <c r="E14" s="62"/>
      <c r="F14" s="62"/>
      <c r="G14" s="62"/>
      <c r="H14" s="62"/>
      <c r="I14" s="62"/>
      <c r="J14" s="62"/>
      <c r="K14" s="62"/>
      <c r="L14" s="62"/>
      <c r="M14" s="62"/>
    </row>
    <row r="15" spans="1:13">
      <c r="A15" s="61" t="s">
        <v>556</v>
      </c>
      <c r="B15" s="62" t="s">
        <v>472</v>
      </c>
      <c r="C15" s="62"/>
      <c r="D15" s="62"/>
      <c r="E15" s="62"/>
      <c r="F15" s="62"/>
      <c r="G15" s="62"/>
      <c r="H15" s="62"/>
      <c r="I15" s="62"/>
      <c r="J15" s="62"/>
      <c r="K15" s="62"/>
      <c r="L15" s="62"/>
      <c r="M15" s="62"/>
    </row>
    <row r="16" spans="1:13">
      <c r="A16" s="61" t="s">
        <v>156</v>
      </c>
      <c r="B16" s="86" t="s">
        <v>473</v>
      </c>
      <c r="C16" s="65"/>
      <c r="D16" s="65"/>
      <c r="E16" s="65"/>
      <c r="F16" s="65"/>
      <c r="G16" s="65"/>
      <c r="H16" s="65"/>
      <c r="I16" s="65"/>
      <c r="J16" s="65"/>
      <c r="K16" s="65"/>
      <c r="L16" s="65"/>
      <c r="M16" s="65"/>
    </row>
    <row r="17" spans="1:21">
      <c r="A17" s="63" t="s">
        <v>557</v>
      </c>
      <c r="B17" s="62"/>
      <c r="C17" s="62"/>
      <c r="D17" s="62"/>
      <c r="E17" s="62"/>
      <c r="F17" s="62"/>
      <c r="G17" s="62"/>
      <c r="H17" s="62"/>
      <c r="I17" s="62"/>
      <c r="J17" s="62"/>
      <c r="K17" s="62"/>
      <c r="L17" s="62"/>
      <c r="M17" s="62"/>
    </row>
    <row r="18" spans="1:21">
      <c r="A18" s="61" t="s">
        <v>158</v>
      </c>
      <c r="B18" s="64">
        <v>45216</v>
      </c>
      <c r="C18" s="64"/>
      <c r="D18" s="64"/>
      <c r="E18" s="64"/>
      <c r="F18" s="64"/>
      <c r="G18" s="64"/>
      <c r="H18" s="64"/>
      <c r="I18" s="64"/>
      <c r="J18" s="64"/>
      <c r="K18" s="64"/>
      <c r="L18" s="64"/>
      <c r="M18" s="64"/>
    </row>
    <row r="19" spans="1:21">
      <c r="A19" s="61" t="s">
        <v>159</v>
      </c>
      <c r="B19" s="64">
        <v>45383</v>
      </c>
      <c r="C19" s="64"/>
      <c r="D19" s="64"/>
      <c r="E19" s="64"/>
      <c r="F19" s="64"/>
      <c r="G19" s="64"/>
      <c r="H19" s="64"/>
      <c r="I19" s="64"/>
      <c r="J19" s="64"/>
      <c r="K19" s="64"/>
      <c r="L19" s="64"/>
      <c r="M19" s="64"/>
    </row>
    <row r="20" spans="1:21">
      <c r="A20" s="61" t="s">
        <v>160</v>
      </c>
      <c r="B20" s="62" t="s">
        <v>170</v>
      </c>
      <c r="C20" s="62"/>
      <c r="D20" s="62"/>
      <c r="E20" s="62"/>
      <c r="F20" s="62"/>
      <c r="G20" s="62"/>
      <c r="H20" s="62"/>
      <c r="I20" s="62"/>
      <c r="J20" s="62"/>
      <c r="K20" s="62"/>
      <c r="L20" s="62"/>
      <c r="M20" s="62"/>
    </row>
    <row r="21" spans="1:21">
      <c r="A21" s="61" t="s">
        <v>558</v>
      </c>
      <c r="B21" s="62" t="s">
        <v>83</v>
      </c>
      <c r="C21" s="62"/>
      <c r="D21" s="62"/>
      <c r="E21" s="62"/>
      <c r="F21" s="62"/>
      <c r="G21" s="62"/>
      <c r="H21" s="62"/>
      <c r="I21" s="62"/>
      <c r="J21" s="62"/>
      <c r="K21" s="62"/>
      <c r="L21" s="62"/>
      <c r="M21" s="62"/>
    </row>
    <row r="23" spans="1:21">
      <c r="A23" s="23" t="str">
        <f>HYPERLINK("#'Factor List'!A1", "Back to Factor List")</f>
        <v>Back to Factor List</v>
      </c>
      <c r="B23" s="23" t="str">
        <f>HYPERLINK("#'Assumptions'!A1", "Assumptions")</f>
        <v>Assumptions</v>
      </c>
    </row>
    <row r="26" spans="1:21" ht="12.95">
      <c r="A26" s="46" t="s">
        <v>559</v>
      </c>
      <c r="B26" s="46">
        <v>1</v>
      </c>
      <c r="C26" s="46">
        <v>2</v>
      </c>
      <c r="D26" s="46">
        <v>3</v>
      </c>
      <c r="E26" s="46">
        <v>4</v>
      </c>
      <c r="F26" s="46">
        <v>5</v>
      </c>
      <c r="G26" s="46">
        <v>6</v>
      </c>
      <c r="H26" s="46">
        <v>7</v>
      </c>
      <c r="I26" s="46">
        <v>8</v>
      </c>
      <c r="J26" s="46">
        <v>9</v>
      </c>
      <c r="K26" s="46">
        <v>10</v>
      </c>
      <c r="L26" s="46">
        <v>11</v>
      </c>
      <c r="M26" s="46">
        <v>12</v>
      </c>
      <c r="N26" s="46">
        <v>13</v>
      </c>
      <c r="O26" s="46">
        <v>14</v>
      </c>
      <c r="P26" s="46">
        <v>15</v>
      </c>
      <c r="Q26" s="46">
        <v>16</v>
      </c>
      <c r="R26" s="46">
        <v>17</v>
      </c>
      <c r="S26" s="46">
        <v>18</v>
      </c>
      <c r="T26" s="46">
        <v>19</v>
      </c>
      <c r="U26" s="46">
        <v>20</v>
      </c>
    </row>
    <row r="27" spans="1:21">
      <c r="A27" s="42">
        <v>20</v>
      </c>
      <c r="B27" s="50">
        <v>281.89999999999998</v>
      </c>
      <c r="C27" s="50">
        <v>143.5</v>
      </c>
      <c r="D27" s="50">
        <v>97.4</v>
      </c>
      <c r="E27" s="50">
        <v>74.400000000000006</v>
      </c>
      <c r="F27" s="50">
        <v>60.6</v>
      </c>
      <c r="G27" s="50">
        <v>51.4</v>
      </c>
      <c r="H27" s="50">
        <v>44.8</v>
      </c>
      <c r="I27" s="50">
        <v>39.9</v>
      </c>
      <c r="J27" s="50">
        <v>36.1</v>
      </c>
      <c r="K27" s="50">
        <v>33.1</v>
      </c>
      <c r="L27" s="50">
        <v>30.6</v>
      </c>
      <c r="M27" s="50">
        <v>28.5</v>
      </c>
      <c r="N27" s="50">
        <v>26.8</v>
      </c>
      <c r="O27" s="50">
        <v>25.3</v>
      </c>
      <c r="P27" s="50">
        <v>24</v>
      </c>
      <c r="Q27" s="50">
        <v>22.9</v>
      </c>
      <c r="R27" s="50">
        <v>21.9</v>
      </c>
      <c r="S27" s="50">
        <v>21</v>
      </c>
      <c r="T27" s="50">
        <v>20.3</v>
      </c>
      <c r="U27" s="50">
        <v>19.600000000000001</v>
      </c>
    </row>
    <row r="28" spans="1:21">
      <c r="A28" s="42">
        <v>21</v>
      </c>
      <c r="B28" s="50">
        <v>285.8</v>
      </c>
      <c r="C28" s="50">
        <v>145.5</v>
      </c>
      <c r="D28" s="50">
        <v>98.8</v>
      </c>
      <c r="E28" s="50">
        <v>75.400000000000006</v>
      </c>
      <c r="F28" s="50">
        <v>61.4</v>
      </c>
      <c r="G28" s="50">
        <v>52.1</v>
      </c>
      <c r="H28" s="50">
        <v>45.5</v>
      </c>
      <c r="I28" s="50">
        <v>40.5</v>
      </c>
      <c r="J28" s="50">
        <v>36.6</v>
      </c>
      <c r="K28" s="50">
        <v>33.5</v>
      </c>
      <c r="L28" s="50">
        <v>31</v>
      </c>
      <c r="M28" s="50">
        <v>28.9</v>
      </c>
      <c r="N28" s="50">
        <v>27.2</v>
      </c>
      <c r="O28" s="50">
        <v>25.7</v>
      </c>
      <c r="P28" s="50">
        <v>24.4</v>
      </c>
      <c r="Q28" s="50">
        <v>23.2</v>
      </c>
      <c r="R28" s="50">
        <v>22.2</v>
      </c>
      <c r="S28" s="50">
        <v>21.3</v>
      </c>
      <c r="T28" s="50">
        <v>20.5</v>
      </c>
      <c r="U28" s="50">
        <v>19.8</v>
      </c>
    </row>
    <row r="29" spans="1:21">
      <c r="A29" s="42">
        <v>22</v>
      </c>
      <c r="B29" s="50">
        <v>289.8</v>
      </c>
      <c r="C29" s="50">
        <v>147.6</v>
      </c>
      <c r="D29" s="50">
        <v>100.2</v>
      </c>
      <c r="E29" s="50">
        <v>76.5</v>
      </c>
      <c r="F29" s="50">
        <v>62.3</v>
      </c>
      <c r="G29" s="50">
        <v>52.9</v>
      </c>
      <c r="H29" s="50">
        <v>46.1</v>
      </c>
      <c r="I29" s="50">
        <v>41.1</v>
      </c>
      <c r="J29" s="50">
        <v>37.1</v>
      </c>
      <c r="K29" s="50">
        <v>34</v>
      </c>
      <c r="L29" s="50">
        <v>31.5</v>
      </c>
      <c r="M29" s="50">
        <v>29.3</v>
      </c>
      <c r="N29" s="50">
        <v>27.5</v>
      </c>
      <c r="O29" s="50">
        <v>26</v>
      </c>
      <c r="P29" s="50">
        <v>24.7</v>
      </c>
      <c r="Q29" s="50">
        <v>23.5</v>
      </c>
      <c r="R29" s="50">
        <v>22.5</v>
      </c>
      <c r="S29" s="50">
        <v>21.6</v>
      </c>
      <c r="T29" s="50">
        <v>20.8</v>
      </c>
      <c r="U29" s="50">
        <v>20.100000000000001</v>
      </c>
    </row>
    <row r="30" spans="1:21">
      <c r="A30" s="42">
        <v>23</v>
      </c>
      <c r="B30" s="50">
        <v>293.89999999999998</v>
      </c>
      <c r="C30" s="50">
        <v>149.6</v>
      </c>
      <c r="D30" s="50">
        <v>101.6</v>
      </c>
      <c r="E30" s="50">
        <v>77.599999999999994</v>
      </c>
      <c r="F30" s="50">
        <v>63.2</v>
      </c>
      <c r="G30" s="50">
        <v>53.6</v>
      </c>
      <c r="H30" s="50">
        <v>46.8</v>
      </c>
      <c r="I30" s="50">
        <v>41.6</v>
      </c>
      <c r="J30" s="50">
        <v>37.700000000000003</v>
      </c>
      <c r="K30" s="50">
        <v>34.5</v>
      </c>
      <c r="L30" s="50">
        <v>31.9</v>
      </c>
      <c r="M30" s="50">
        <v>29.7</v>
      </c>
      <c r="N30" s="50">
        <v>27.9</v>
      </c>
      <c r="O30" s="50">
        <v>26.4</v>
      </c>
      <c r="P30" s="50">
        <v>25</v>
      </c>
      <c r="Q30" s="50">
        <v>23.9</v>
      </c>
      <c r="R30" s="50">
        <v>22.8</v>
      </c>
      <c r="S30" s="50">
        <v>21.9</v>
      </c>
      <c r="T30" s="50">
        <v>21.1</v>
      </c>
      <c r="U30" s="50">
        <v>20.399999999999999</v>
      </c>
    </row>
    <row r="31" spans="1:21">
      <c r="A31" s="42">
        <v>24</v>
      </c>
      <c r="B31" s="50">
        <v>298</v>
      </c>
      <c r="C31" s="50">
        <v>151.69999999999999</v>
      </c>
      <c r="D31" s="50">
        <v>103</v>
      </c>
      <c r="E31" s="50">
        <v>78.7</v>
      </c>
      <c r="F31" s="50">
        <v>64.099999999999994</v>
      </c>
      <c r="G31" s="50">
        <v>54.3</v>
      </c>
      <c r="H31" s="50">
        <v>47.4</v>
      </c>
      <c r="I31" s="50">
        <v>42.2</v>
      </c>
      <c r="J31" s="50">
        <v>38.200000000000003</v>
      </c>
      <c r="K31" s="50">
        <v>35</v>
      </c>
      <c r="L31" s="50">
        <v>32.4</v>
      </c>
      <c r="M31" s="50">
        <v>30.2</v>
      </c>
      <c r="N31" s="50">
        <v>28.3</v>
      </c>
      <c r="O31" s="50">
        <v>26.8</v>
      </c>
      <c r="P31" s="50">
        <v>25.4</v>
      </c>
      <c r="Q31" s="50">
        <v>24.2</v>
      </c>
      <c r="R31" s="50">
        <v>23.2</v>
      </c>
      <c r="S31" s="50">
        <v>22.2</v>
      </c>
      <c r="T31" s="50">
        <v>21.4</v>
      </c>
      <c r="U31" s="50">
        <v>20.7</v>
      </c>
    </row>
    <row r="32" spans="1:21">
      <c r="A32" s="42">
        <v>25</v>
      </c>
      <c r="B32" s="50">
        <v>302.10000000000002</v>
      </c>
      <c r="C32" s="50">
        <v>153.9</v>
      </c>
      <c r="D32" s="50">
        <v>104.4</v>
      </c>
      <c r="E32" s="50">
        <v>79.8</v>
      </c>
      <c r="F32" s="50">
        <v>65</v>
      </c>
      <c r="G32" s="50">
        <v>55.1</v>
      </c>
      <c r="H32" s="50">
        <v>48.1</v>
      </c>
      <c r="I32" s="50">
        <v>42.8</v>
      </c>
      <c r="J32" s="50">
        <v>38.700000000000003</v>
      </c>
      <c r="K32" s="50">
        <v>35.5</v>
      </c>
      <c r="L32" s="50">
        <v>32.799999999999997</v>
      </c>
      <c r="M32" s="50">
        <v>30.6</v>
      </c>
      <c r="N32" s="50">
        <v>28.7</v>
      </c>
      <c r="O32" s="50">
        <v>27.1</v>
      </c>
      <c r="P32" s="50">
        <v>25.8</v>
      </c>
      <c r="Q32" s="50">
        <v>24.6</v>
      </c>
      <c r="R32" s="50">
        <v>23.5</v>
      </c>
      <c r="S32" s="50">
        <v>22.6</v>
      </c>
      <c r="T32" s="50">
        <v>21.7</v>
      </c>
      <c r="U32" s="50">
        <v>21</v>
      </c>
    </row>
    <row r="33" spans="1:21">
      <c r="A33" s="42">
        <v>26</v>
      </c>
      <c r="B33" s="50">
        <v>306.39999999999998</v>
      </c>
      <c r="C33" s="50">
        <v>156</v>
      </c>
      <c r="D33" s="50">
        <v>105.9</v>
      </c>
      <c r="E33" s="50">
        <v>80.900000000000006</v>
      </c>
      <c r="F33" s="50">
        <v>65.900000000000006</v>
      </c>
      <c r="G33" s="50">
        <v>55.9</v>
      </c>
      <c r="H33" s="50">
        <v>48.8</v>
      </c>
      <c r="I33" s="50">
        <v>43.4</v>
      </c>
      <c r="J33" s="50">
        <v>39.299999999999997</v>
      </c>
      <c r="K33" s="50">
        <v>36</v>
      </c>
      <c r="L33" s="50">
        <v>33.299999999999997</v>
      </c>
      <c r="M33" s="50">
        <v>31</v>
      </c>
      <c r="N33" s="50">
        <v>29.1</v>
      </c>
      <c r="O33" s="50">
        <v>27.5</v>
      </c>
      <c r="P33" s="50">
        <v>26.1</v>
      </c>
      <c r="Q33" s="50">
        <v>24.9</v>
      </c>
      <c r="R33" s="50">
        <v>23.8</v>
      </c>
      <c r="S33" s="50">
        <v>22.9</v>
      </c>
      <c r="T33" s="50">
        <v>22</v>
      </c>
      <c r="U33" s="50">
        <v>21.3</v>
      </c>
    </row>
    <row r="34" spans="1:21">
      <c r="A34" s="42">
        <v>27</v>
      </c>
      <c r="B34" s="50">
        <v>310.60000000000002</v>
      </c>
      <c r="C34" s="50">
        <v>158.19999999999999</v>
      </c>
      <c r="D34" s="50">
        <v>107.4</v>
      </c>
      <c r="E34" s="50">
        <v>82</v>
      </c>
      <c r="F34" s="50">
        <v>66.8</v>
      </c>
      <c r="G34" s="50">
        <v>56.7</v>
      </c>
      <c r="H34" s="50">
        <v>49.4</v>
      </c>
      <c r="I34" s="50">
        <v>44</v>
      </c>
      <c r="J34" s="50">
        <v>39.799999999999997</v>
      </c>
      <c r="K34" s="50">
        <v>36.5</v>
      </c>
      <c r="L34" s="50">
        <v>33.700000000000003</v>
      </c>
      <c r="M34" s="50">
        <v>31.5</v>
      </c>
      <c r="N34" s="50">
        <v>29.5</v>
      </c>
      <c r="O34" s="50">
        <v>27.9</v>
      </c>
      <c r="P34" s="50">
        <v>26.5</v>
      </c>
      <c r="Q34" s="50">
        <v>25.3</v>
      </c>
      <c r="R34" s="50">
        <v>24.2</v>
      </c>
      <c r="S34" s="50">
        <v>23.2</v>
      </c>
      <c r="T34" s="50">
        <v>22.4</v>
      </c>
      <c r="U34" s="50">
        <v>21.6</v>
      </c>
    </row>
    <row r="35" spans="1:21">
      <c r="A35" s="42">
        <v>28</v>
      </c>
      <c r="B35" s="50">
        <v>314.89999999999998</v>
      </c>
      <c r="C35" s="50">
        <v>160.4</v>
      </c>
      <c r="D35" s="50">
        <v>108.9</v>
      </c>
      <c r="E35" s="50">
        <v>83.1</v>
      </c>
      <c r="F35" s="50">
        <v>67.7</v>
      </c>
      <c r="G35" s="50">
        <v>57.5</v>
      </c>
      <c r="H35" s="50">
        <v>50.1</v>
      </c>
      <c r="I35" s="50">
        <v>44.6</v>
      </c>
      <c r="J35" s="50">
        <v>40.4</v>
      </c>
      <c r="K35" s="50">
        <v>37</v>
      </c>
      <c r="L35" s="50">
        <v>34.200000000000003</v>
      </c>
      <c r="M35" s="50">
        <v>31.9</v>
      </c>
      <c r="N35" s="50">
        <v>30</v>
      </c>
      <c r="O35" s="50">
        <v>28.3</v>
      </c>
      <c r="P35" s="50">
        <v>26.9</v>
      </c>
      <c r="Q35" s="50">
        <v>25.6</v>
      </c>
      <c r="R35" s="50">
        <v>24.5</v>
      </c>
      <c r="S35" s="50">
        <v>23.5</v>
      </c>
      <c r="T35" s="50">
        <v>22.7</v>
      </c>
      <c r="U35" s="50">
        <v>21.9</v>
      </c>
    </row>
    <row r="36" spans="1:21">
      <c r="A36" s="42">
        <v>29</v>
      </c>
      <c r="B36" s="50">
        <v>319.3</v>
      </c>
      <c r="C36" s="50">
        <v>162.6</v>
      </c>
      <c r="D36" s="50">
        <v>110.4</v>
      </c>
      <c r="E36" s="50">
        <v>84.3</v>
      </c>
      <c r="F36" s="50">
        <v>68.7</v>
      </c>
      <c r="G36" s="50">
        <v>58.3</v>
      </c>
      <c r="H36" s="50">
        <v>50.8</v>
      </c>
      <c r="I36" s="50">
        <v>45.3</v>
      </c>
      <c r="J36" s="50">
        <v>40.9</v>
      </c>
      <c r="K36" s="50">
        <v>37.5</v>
      </c>
      <c r="L36" s="50">
        <v>34.700000000000003</v>
      </c>
      <c r="M36" s="50">
        <v>32.4</v>
      </c>
      <c r="N36" s="50">
        <v>30.4</v>
      </c>
      <c r="O36" s="50">
        <v>28.7</v>
      </c>
      <c r="P36" s="50">
        <v>27.2</v>
      </c>
      <c r="Q36" s="50">
        <v>26</v>
      </c>
      <c r="R36" s="50">
        <v>24.9</v>
      </c>
      <c r="S36" s="50">
        <v>23.9</v>
      </c>
      <c r="T36" s="50">
        <v>23</v>
      </c>
      <c r="U36" s="50">
        <v>22.2</v>
      </c>
    </row>
    <row r="37" spans="1:21">
      <c r="A37" s="42">
        <v>30</v>
      </c>
      <c r="B37" s="50">
        <v>323.8</v>
      </c>
      <c r="C37" s="50">
        <v>164.9</v>
      </c>
      <c r="D37" s="50">
        <v>111.9</v>
      </c>
      <c r="E37" s="50">
        <v>85.5</v>
      </c>
      <c r="F37" s="50">
        <v>69.599999999999994</v>
      </c>
      <c r="G37" s="50">
        <v>59.1</v>
      </c>
      <c r="H37" s="50">
        <v>51.5</v>
      </c>
      <c r="I37" s="50">
        <v>45.9</v>
      </c>
      <c r="J37" s="50">
        <v>41.5</v>
      </c>
      <c r="K37" s="50">
        <v>38</v>
      </c>
      <c r="L37" s="50">
        <v>35.200000000000003</v>
      </c>
      <c r="M37" s="50">
        <v>32.799999999999997</v>
      </c>
      <c r="N37" s="50">
        <v>30.8</v>
      </c>
      <c r="O37" s="50">
        <v>29.1</v>
      </c>
      <c r="P37" s="50">
        <v>27.6</v>
      </c>
      <c r="Q37" s="50">
        <v>26.3</v>
      </c>
      <c r="R37" s="50">
        <v>25.2</v>
      </c>
      <c r="S37" s="50">
        <v>24.2</v>
      </c>
      <c r="T37" s="50">
        <v>23.3</v>
      </c>
      <c r="U37" s="50">
        <v>22.5</v>
      </c>
    </row>
    <row r="38" spans="1:21">
      <c r="A38" s="42">
        <v>31</v>
      </c>
      <c r="B38" s="50">
        <v>328.2</v>
      </c>
      <c r="C38" s="50">
        <v>167.2</v>
      </c>
      <c r="D38" s="50">
        <v>113.5</v>
      </c>
      <c r="E38" s="50">
        <v>86.7</v>
      </c>
      <c r="F38" s="50">
        <v>70.599999999999994</v>
      </c>
      <c r="G38" s="50">
        <v>59.9</v>
      </c>
      <c r="H38" s="50">
        <v>52.3</v>
      </c>
      <c r="I38" s="50">
        <v>46.5</v>
      </c>
      <c r="J38" s="50">
        <v>42.1</v>
      </c>
      <c r="K38" s="50">
        <v>38.6</v>
      </c>
      <c r="L38" s="50">
        <v>35.700000000000003</v>
      </c>
      <c r="M38" s="50">
        <v>33.299999999999997</v>
      </c>
      <c r="N38" s="50">
        <v>31.2</v>
      </c>
      <c r="O38" s="50">
        <v>29.5</v>
      </c>
      <c r="P38" s="50">
        <v>28</v>
      </c>
      <c r="Q38" s="50">
        <v>26.7</v>
      </c>
      <c r="R38" s="50">
        <v>25.6</v>
      </c>
      <c r="S38" s="50">
        <v>24.6</v>
      </c>
      <c r="T38" s="50">
        <v>23.7</v>
      </c>
      <c r="U38" s="50">
        <v>22.9</v>
      </c>
    </row>
    <row r="39" spans="1:21">
      <c r="A39" s="42">
        <v>32</v>
      </c>
      <c r="B39" s="50">
        <v>332.8</v>
      </c>
      <c r="C39" s="50">
        <v>169.5</v>
      </c>
      <c r="D39" s="50">
        <v>115.1</v>
      </c>
      <c r="E39" s="50">
        <v>87.9</v>
      </c>
      <c r="F39" s="50">
        <v>71.599999999999994</v>
      </c>
      <c r="G39" s="50">
        <v>60.7</v>
      </c>
      <c r="H39" s="50">
        <v>53</v>
      </c>
      <c r="I39" s="50">
        <v>47.2</v>
      </c>
      <c r="J39" s="50">
        <v>42.7</v>
      </c>
      <c r="K39" s="50">
        <v>39.1</v>
      </c>
      <c r="L39" s="50">
        <v>36.200000000000003</v>
      </c>
      <c r="M39" s="50">
        <v>33.700000000000003</v>
      </c>
      <c r="N39" s="50">
        <v>31.7</v>
      </c>
      <c r="O39" s="50">
        <v>29.9</v>
      </c>
      <c r="P39" s="50">
        <v>28.4</v>
      </c>
      <c r="Q39" s="50">
        <v>27.1</v>
      </c>
      <c r="R39" s="50">
        <v>25.9</v>
      </c>
      <c r="S39" s="50">
        <v>24.9</v>
      </c>
      <c r="T39" s="50">
        <v>24</v>
      </c>
      <c r="U39" s="50">
        <v>23.2</v>
      </c>
    </row>
    <row r="40" spans="1:21">
      <c r="A40" s="42">
        <v>33</v>
      </c>
      <c r="B40" s="50">
        <v>337.4</v>
      </c>
      <c r="C40" s="50">
        <v>171.8</v>
      </c>
      <c r="D40" s="50">
        <v>116.7</v>
      </c>
      <c r="E40" s="50">
        <v>89.1</v>
      </c>
      <c r="F40" s="50">
        <v>72.599999999999994</v>
      </c>
      <c r="G40" s="50">
        <v>61.6</v>
      </c>
      <c r="H40" s="50">
        <v>53.7</v>
      </c>
      <c r="I40" s="50">
        <v>47.9</v>
      </c>
      <c r="J40" s="50">
        <v>43.3</v>
      </c>
      <c r="K40" s="50">
        <v>39.700000000000003</v>
      </c>
      <c r="L40" s="50">
        <v>36.700000000000003</v>
      </c>
      <c r="M40" s="50">
        <v>34.200000000000003</v>
      </c>
      <c r="N40" s="50">
        <v>32.1</v>
      </c>
      <c r="O40" s="50">
        <v>30.4</v>
      </c>
      <c r="P40" s="50">
        <v>28.8</v>
      </c>
      <c r="Q40" s="50">
        <v>27.5</v>
      </c>
      <c r="R40" s="50">
        <v>26.3</v>
      </c>
      <c r="S40" s="50">
        <v>25.3</v>
      </c>
      <c r="T40" s="50">
        <v>24.4</v>
      </c>
      <c r="U40" s="50">
        <v>23.5</v>
      </c>
    </row>
    <row r="41" spans="1:21">
      <c r="A41" s="42">
        <v>34</v>
      </c>
      <c r="B41" s="50">
        <v>342.1</v>
      </c>
      <c r="C41" s="50">
        <v>174.2</v>
      </c>
      <c r="D41" s="50">
        <v>118.3</v>
      </c>
      <c r="E41" s="50">
        <v>90.3</v>
      </c>
      <c r="F41" s="50">
        <v>73.599999999999994</v>
      </c>
      <c r="G41" s="50">
        <v>62.4</v>
      </c>
      <c r="H41" s="50">
        <v>54.5</v>
      </c>
      <c r="I41" s="50">
        <v>48.5</v>
      </c>
      <c r="J41" s="50">
        <v>43.9</v>
      </c>
      <c r="K41" s="50">
        <v>40.200000000000003</v>
      </c>
      <c r="L41" s="50">
        <v>37.200000000000003</v>
      </c>
      <c r="M41" s="50">
        <v>34.700000000000003</v>
      </c>
      <c r="N41" s="50">
        <v>32.6</v>
      </c>
      <c r="O41" s="50">
        <v>30.8</v>
      </c>
      <c r="P41" s="50">
        <v>29.2</v>
      </c>
      <c r="Q41" s="50">
        <v>27.9</v>
      </c>
      <c r="R41" s="50">
        <v>26.7</v>
      </c>
      <c r="S41" s="50">
        <v>25.7</v>
      </c>
      <c r="T41" s="50">
        <v>24.7</v>
      </c>
      <c r="U41" s="50">
        <v>23.9</v>
      </c>
    </row>
    <row r="42" spans="1:21">
      <c r="A42" s="42">
        <v>35</v>
      </c>
      <c r="B42" s="50">
        <v>346.8</v>
      </c>
      <c r="C42" s="50">
        <v>176.6</v>
      </c>
      <c r="D42" s="50">
        <v>119.9</v>
      </c>
      <c r="E42" s="50">
        <v>91.6</v>
      </c>
      <c r="F42" s="50">
        <v>74.599999999999994</v>
      </c>
      <c r="G42" s="50">
        <v>63.3</v>
      </c>
      <c r="H42" s="50">
        <v>55.2</v>
      </c>
      <c r="I42" s="50">
        <v>49.2</v>
      </c>
      <c r="J42" s="50">
        <v>44.5</v>
      </c>
      <c r="K42" s="50">
        <v>40.799999999999997</v>
      </c>
      <c r="L42" s="50">
        <v>37.700000000000003</v>
      </c>
      <c r="M42" s="50">
        <v>35.200000000000003</v>
      </c>
      <c r="N42" s="50">
        <v>33.1</v>
      </c>
      <c r="O42" s="50">
        <v>31.2</v>
      </c>
      <c r="P42" s="50">
        <v>29.7</v>
      </c>
      <c r="Q42" s="50">
        <v>28.3</v>
      </c>
      <c r="R42" s="50">
        <v>27.1</v>
      </c>
      <c r="S42" s="50">
        <v>26</v>
      </c>
      <c r="T42" s="50">
        <v>25.1</v>
      </c>
      <c r="U42" s="50">
        <v>24.2</v>
      </c>
    </row>
    <row r="43" spans="1:21">
      <c r="A43" s="42">
        <v>36</v>
      </c>
      <c r="B43" s="50">
        <v>351.6</v>
      </c>
      <c r="C43" s="50">
        <v>179.1</v>
      </c>
      <c r="D43" s="50">
        <v>121.6</v>
      </c>
      <c r="E43" s="50">
        <v>92.9</v>
      </c>
      <c r="F43" s="50">
        <v>75.7</v>
      </c>
      <c r="G43" s="50">
        <v>64.2</v>
      </c>
      <c r="H43" s="50">
        <v>56</v>
      </c>
      <c r="I43" s="50">
        <v>49.9</v>
      </c>
      <c r="J43" s="50">
        <v>45.2</v>
      </c>
      <c r="K43" s="50">
        <v>41.4</v>
      </c>
      <c r="L43" s="50">
        <v>38.299999999999997</v>
      </c>
      <c r="M43" s="50">
        <v>35.700000000000003</v>
      </c>
      <c r="N43" s="50">
        <v>33.5</v>
      </c>
      <c r="O43" s="50">
        <v>31.7</v>
      </c>
      <c r="P43" s="50">
        <v>30.1</v>
      </c>
      <c r="Q43" s="50">
        <v>28.7</v>
      </c>
      <c r="R43" s="50">
        <v>27.5</v>
      </c>
      <c r="S43" s="50">
        <v>26.4</v>
      </c>
      <c r="T43" s="50">
        <v>25.5</v>
      </c>
      <c r="U43" s="50">
        <v>24.6</v>
      </c>
    </row>
    <row r="44" spans="1:21">
      <c r="A44" s="42">
        <v>37</v>
      </c>
      <c r="B44" s="50">
        <v>356.5</v>
      </c>
      <c r="C44" s="50">
        <v>181.6</v>
      </c>
      <c r="D44" s="50">
        <v>123.3</v>
      </c>
      <c r="E44" s="50">
        <v>94.2</v>
      </c>
      <c r="F44" s="50">
        <v>76.7</v>
      </c>
      <c r="G44" s="50">
        <v>65.099999999999994</v>
      </c>
      <c r="H44" s="50">
        <v>56.8</v>
      </c>
      <c r="I44" s="50">
        <v>50.6</v>
      </c>
      <c r="J44" s="50">
        <v>45.8</v>
      </c>
      <c r="K44" s="50">
        <v>41.9</v>
      </c>
      <c r="L44" s="50">
        <v>38.799999999999997</v>
      </c>
      <c r="M44" s="50">
        <v>36.200000000000003</v>
      </c>
      <c r="N44" s="50">
        <v>34</v>
      </c>
      <c r="O44" s="50">
        <v>32.200000000000003</v>
      </c>
      <c r="P44" s="50">
        <v>30.5</v>
      </c>
      <c r="Q44" s="50">
        <v>29.1</v>
      </c>
      <c r="R44" s="50">
        <v>27.9</v>
      </c>
      <c r="S44" s="50">
        <v>26.8</v>
      </c>
      <c r="T44" s="50">
        <v>25.8</v>
      </c>
      <c r="U44" s="50">
        <v>25</v>
      </c>
    </row>
    <row r="45" spans="1:21">
      <c r="A45" s="42">
        <v>38</v>
      </c>
      <c r="B45" s="50">
        <v>361.5</v>
      </c>
      <c r="C45" s="50">
        <v>184.1</v>
      </c>
      <c r="D45" s="50">
        <v>125</v>
      </c>
      <c r="E45" s="50">
        <v>95.5</v>
      </c>
      <c r="F45" s="50">
        <v>77.8</v>
      </c>
      <c r="G45" s="50">
        <v>66</v>
      </c>
      <c r="H45" s="50">
        <v>57.6</v>
      </c>
      <c r="I45" s="50">
        <v>51.3</v>
      </c>
      <c r="J45" s="50">
        <v>46.4</v>
      </c>
      <c r="K45" s="50">
        <v>42.6</v>
      </c>
      <c r="L45" s="50">
        <v>39.4</v>
      </c>
      <c r="M45" s="50">
        <v>36.700000000000003</v>
      </c>
      <c r="N45" s="50">
        <v>34.5</v>
      </c>
      <c r="O45" s="50">
        <v>32.6</v>
      </c>
      <c r="P45" s="50">
        <v>31</v>
      </c>
      <c r="Q45" s="50">
        <v>29.6</v>
      </c>
      <c r="R45" s="50">
        <v>28.3</v>
      </c>
      <c r="S45" s="50">
        <v>27.2</v>
      </c>
      <c r="T45" s="50">
        <v>26.2</v>
      </c>
      <c r="U45" s="50">
        <v>25.4</v>
      </c>
    </row>
    <row r="46" spans="1:21">
      <c r="A46" s="42">
        <v>39</v>
      </c>
      <c r="B46" s="50">
        <v>366.5</v>
      </c>
      <c r="C46" s="50">
        <v>186.7</v>
      </c>
      <c r="D46" s="50">
        <v>126.8</v>
      </c>
      <c r="E46" s="50">
        <v>96.8</v>
      </c>
      <c r="F46" s="50">
        <v>78.900000000000006</v>
      </c>
      <c r="G46" s="50">
        <v>66.900000000000006</v>
      </c>
      <c r="H46" s="50">
        <v>58.4</v>
      </c>
      <c r="I46" s="50">
        <v>52.1</v>
      </c>
      <c r="J46" s="50">
        <v>47.1</v>
      </c>
      <c r="K46" s="50">
        <v>43.2</v>
      </c>
      <c r="L46" s="50">
        <v>39.9</v>
      </c>
      <c r="M46" s="50">
        <v>37.299999999999997</v>
      </c>
      <c r="N46" s="50">
        <v>35</v>
      </c>
      <c r="O46" s="50">
        <v>33.1</v>
      </c>
      <c r="P46" s="50">
        <v>31.5</v>
      </c>
      <c r="Q46" s="50">
        <v>30</v>
      </c>
      <c r="R46" s="50">
        <v>28.8</v>
      </c>
      <c r="S46" s="50">
        <v>27.6</v>
      </c>
      <c r="T46" s="50">
        <v>26.7</v>
      </c>
      <c r="U46" s="50">
        <v>25.8</v>
      </c>
    </row>
    <row r="47" spans="1:21">
      <c r="A47" s="42">
        <v>40</v>
      </c>
      <c r="B47" s="50">
        <v>371.6</v>
      </c>
      <c r="C47" s="50">
        <v>189.3</v>
      </c>
      <c r="D47" s="50">
        <v>128.5</v>
      </c>
      <c r="E47" s="50">
        <v>98.2</v>
      </c>
      <c r="F47" s="50">
        <v>80</v>
      </c>
      <c r="G47" s="50">
        <v>67.900000000000006</v>
      </c>
      <c r="H47" s="50">
        <v>59.3</v>
      </c>
      <c r="I47" s="50">
        <v>52.8</v>
      </c>
      <c r="J47" s="50">
        <v>47.8</v>
      </c>
      <c r="K47" s="50">
        <v>43.8</v>
      </c>
      <c r="L47" s="50">
        <v>40.5</v>
      </c>
      <c r="M47" s="50">
        <v>37.799999999999997</v>
      </c>
      <c r="N47" s="50">
        <v>35.6</v>
      </c>
      <c r="O47" s="50">
        <v>33.6</v>
      </c>
      <c r="P47" s="50">
        <v>31.9</v>
      </c>
      <c r="Q47" s="50">
        <v>30.5</v>
      </c>
      <c r="R47" s="50">
        <v>29.2</v>
      </c>
      <c r="S47" s="50">
        <v>28.1</v>
      </c>
      <c r="T47" s="50">
        <v>27.1</v>
      </c>
      <c r="U47" s="50"/>
    </row>
    <row r="48" spans="1:21">
      <c r="A48" s="42">
        <v>41</v>
      </c>
      <c r="B48" s="50">
        <v>376.7</v>
      </c>
      <c r="C48" s="50">
        <v>191.9</v>
      </c>
      <c r="D48" s="50">
        <v>130.30000000000001</v>
      </c>
      <c r="E48" s="50">
        <v>99.6</v>
      </c>
      <c r="F48" s="50">
        <v>81.099999999999994</v>
      </c>
      <c r="G48" s="50">
        <v>68.900000000000006</v>
      </c>
      <c r="H48" s="50">
        <v>60.1</v>
      </c>
      <c r="I48" s="50">
        <v>53.6</v>
      </c>
      <c r="J48" s="50">
        <v>48.5</v>
      </c>
      <c r="K48" s="50">
        <v>44.4</v>
      </c>
      <c r="L48" s="50">
        <v>41.1</v>
      </c>
      <c r="M48" s="50">
        <v>38.4</v>
      </c>
      <c r="N48" s="50">
        <v>36.1</v>
      </c>
      <c r="O48" s="50">
        <v>34.1</v>
      </c>
      <c r="P48" s="50">
        <v>32.4</v>
      </c>
      <c r="Q48" s="50">
        <v>31</v>
      </c>
      <c r="R48" s="50">
        <v>29.7</v>
      </c>
      <c r="S48" s="50">
        <v>28.5</v>
      </c>
      <c r="T48" s="50"/>
      <c r="U48" s="50"/>
    </row>
    <row r="49" spans="1:21">
      <c r="A49" s="42">
        <v>42</v>
      </c>
      <c r="B49" s="50">
        <v>382</v>
      </c>
      <c r="C49" s="50">
        <v>194.6</v>
      </c>
      <c r="D49" s="50">
        <v>132.19999999999999</v>
      </c>
      <c r="E49" s="50">
        <v>101</v>
      </c>
      <c r="F49" s="50">
        <v>82.3</v>
      </c>
      <c r="G49" s="50">
        <v>69.8</v>
      </c>
      <c r="H49" s="50">
        <v>61</v>
      </c>
      <c r="I49" s="50">
        <v>54.3</v>
      </c>
      <c r="J49" s="50">
        <v>49.2</v>
      </c>
      <c r="K49" s="50">
        <v>45.1</v>
      </c>
      <c r="L49" s="50">
        <v>41.7</v>
      </c>
      <c r="M49" s="50">
        <v>39</v>
      </c>
      <c r="N49" s="50">
        <v>36.6</v>
      </c>
      <c r="O49" s="50">
        <v>34.6</v>
      </c>
      <c r="P49" s="50">
        <v>32.9</v>
      </c>
      <c r="Q49" s="50">
        <v>31.4</v>
      </c>
      <c r="R49" s="50">
        <v>30.1</v>
      </c>
      <c r="S49" s="50"/>
      <c r="T49" s="50"/>
      <c r="U49" s="50"/>
    </row>
    <row r="50" spans="1:21">
      <c r="A50" s="42">
        <v>43</v>
      </c>
      <c r="B50" s="50">
        <v>387.3</v>
      </c>
      <c r="C50" s="50">
        <v>197.3</v>
      </c>
      <c r="D50" s="50">
        <v>134</v>
      </c>
      <c r="E50" s="50">
        <v>102.4</v>
      </c>
      <c r="F50" s="50">
        <v>83.5</v>
      </c>
      <c r="G50" s="50">
        <v>70.8</v>
      </c>
      <c r="H50" s="50">
        <v>61.9</v>
      </c>
      <c r="I50" s="50">
        <v>55.1</v>
      </c>
      <c r="J50" s="50">
        <v>49.9</v>
      </c>
      <c r="K50" s="50">
        <v>45.8</v>
      </c>
      <c r="L50" s="50">
        <v>42.4</v>
      </c>
      <c r="M50" s="50">
        <v>39.6</v>
      </c>
      <c r="N50" s="50">
        <v>37.200000000000003</v>
      </c>
      <c r="O50" s="50">
        <v>35.200000000000003</v>
      </c>
      <c r="P50" s="50">
        <v>33.5</v>
      </c>
      <c r="Q50" s="50">
        <v>31.9</v>
      </c>
      <c r="R50" s="50"/>
      <c r="S50" s="50"/>
      <c r="T50" s="50"/>
      <c r="U50" s="50"/>
    </row>
    <row r="51" spans="1:21">
      <c r="A51" s="42">
        <v>44</v>
      </c>
      <c r="B51" s="50">
        <v>392.7</v>
      </c>
      <c r="C51" s="50">
        <v>200.1</v>
      </c>
      <c r="D51" s="50">
        <v>135.9</v>
      </c>
      <c r="E51" s="50">
        <v>103.9</v>
      </c>
      <c r="F51" s="50">
        <v>84.7</v>
      </c>
      <c r="G51" s="50">
        <v>71.900000000000006</v>
      </c>
      <c r="H51" s="50">
        <v>62.8</v>
      </c>
      <c r="I51" s="50">
        <v>56</v>
      </c>
      <c r="J51" s="50">
        <v>50.7</v>
      </c>
      <c r="K51" s="50">
        <v>46.5</v>
      </c>
      <c r="L51" s="50">
        <v>43</v>
      </c>
      <c r="M51" s="50">
        <v>40.200000000000003</v>
      </c>
      <c r="N51" s="50">
        <v>37.799999999999997</v>
      </c>
      <c r="O51" s="50">
        <v>35.700000000000003</v>
      </c>
      <c r="P51" s="50">
        <v>34</v>
      </c>
      <c r="Q51" s="50"/>
      <c r="R51" s="50"/>
      <c r="S51" s="50"/>
      <c r="T51" s="50"/>
      <c r="U51" s="50"/>
    </row>
    <row r="52" spans="1:21">
      <c r="A52" s="42">
        <v>45</v>
      </c>
      <c r="B52" s="50">
        <v>398.2</v>
      </c>
      <c r="C52" s="50">
        <v>202.9</v>
      </c>
      <c r="D52" s="50">
        <v>137.80000000000001</v>
      </c>
      <c r="E52" s="50">
        <v>105.3</v>
      </c>
      <c r="F52" s="50">
        <v>85.9</v>
      </c>
      <c r="G52" s="50">
        <v>72.900000000000006</v>
      </c>
      <c r="H52" s="50">
        <v>63.7</v>
      </c>
      <c r="I52" s="50">
        <v>56.8</v>
      </c>
      <c r="J52" s="50">
        <v>51.4</v>
      </c>
      <c r="K52" s="50">
        <v>47.2</v>
      </c>
      <c r="L52" s="50">
        <v>43.7</v>
      </c>
      <c r="M52" s="50">
        <v>40.799999999999997</v>
      </c>
      <c r="N52" s="50">
        <v>38.4</v>
      </c>
      <c r="O52" s="50">
        <v>36.299999999999997</v>
      </c>
      <c r="P52" s="50"/>
      <c r="Q52" s="50"/>
      <c r="R52" s="50"/>
      <c r="S52" s="50"/>
      <c r="T52" s="50"/>
      <c r="U52" s="50"/>
    </row>
    <row r="53" spans="1:21">
      <c r="A53" s="42">
        <v>46</v>
      </c>
      <c r="B53" s="50">
        <v>403.7</v>
      </c>
      <c r="C53" s="50">
        <v>205.7</v>
      </c>
      <c r="D53" s="50">
        <v>139.80000000000001</v>
      </c>
      <c r="E53" s="50">
        <v>106.9</v>
      </c>
      <c r="F53" s="50">
        <v>87.1</v>
      </c>
      <c r="G53" s="50">
        <v>74</v>
      </c>
      <c r="H53" s="50">
        <v>64.599999999999994</v>
      </c>
      <c r="I53" s="50">
        <v>57.6</v>
      </c>
      <c r="J53" s="50">
        <v>52.2</v>
      </c>
      <c r="K53" s="50">
        <v>47.9</v>
      </c>
      <c r="L53" s="50">
        <v>44.4</v>
      </c>
      <c r="M53" s="50">
        <v>41.5</v>
      </c>
      <c r="N53" s="50">
        <v>39</v>
      </c>
      <c r="O53" s="50"/>
      <c r="P53" s="50"/>
      <c r="Q53" s="50"/>
      <c r="R53" s="50"/>
      <c r="S53" s="50"/>
      <c r="T53" s="50"/>
      <c r="U53" s="50"/>
    </row>
    <row r="54" spans="1:21">
      <c r="A54" s="42">
        <v>47</v>
      </c>
      <c r="B54" s="50">
        <v>409.4</v>
      </c>
      <c r="C54" s="50">
        <v>208.7</v>
      </c>
      <c r="D54" s="50">
        <v>141.80000000000001</v>
      </c>
      <c r="E54" s="50">
        <v>108.4</v>
      </c>
      <c r="F54" s="50">
        <v>88.4</v>
      </c>
      <c r="G54" s="50">
        <v>75.099999999999994</v>
      </c>
      <c r="H54" s="50">
        <v>65.599999999999994</v>
      </c>
      <c r="I54" s="50">
        <v>58.5</v>
      </c>
      <c r="J54" s="50">
        <v>53</v>
      </c>
      <c r="K54" s="50">
        <v>48.7</v>
      </c>
      <c r="L54" s="50">
        <v>45.1</v>
      </c>
      <c r="M54" s="50">
        <v>42.1</v>
      </c>
      <c r="N54" s="50"/>
      <c r="O54" s="50"/>
      <c r="P54" s="50"/>
      <c r="Q54" s="50"/>
      <c r="R54" s="50"/>
      <c r="S54" s="50"/>
      <c r="T54" s="50"/>
      <c r="U54" s="50"/>
    </row>
    <row r="55" spans="1:21">
      <c r="A55" s="42">
        <v>48</v>
      </c>
      <c r="B55" s="50">
        <v>415.1</v>
      </c>
      <c r="C55" s="50">
        <v>211.6</v>
      </c>
      <c r="D55" s="50">
        <v>143.80000000000001</v>
      </c>
      <c r="E55" s="50">
        <v>110</v>
      </c>
      <c r="F55" s="50">
        <v>89.7</v>
      </c>
      <c r="G55" s="50">
        <v>76.2</v>
      </c>
      <c r="H55" s="50">
        <v>66.599999999999994</v>
      </c>
      <c r="I55" s="50">
        <v>59.4</v>
      </c>
      <c r="J55" s="50">
        <v>53.9</v>
      </c>
      <c r="K55" s="50">
        <v>49.4</v>
      </c>
      <c r="L55" s="50">
        <v>45.8</v>
      </c>
      <c r="M55" s="50"/>
      <c r="N55" s="50"/>
      <c r="O55" s="50"/>
      <c r="P55" s="50"/>
      <c r="Q55" s="50"/>
      <c r="R55" s="50"/>
      <c r="S55" s="50"/>
      <c r="T55" s="50"/>
      <c r="U55" s="50"/>
    </row>
    <row r="56" spans="1:21">
      <c r="A56" s="42">
        <v>49</v>
      </c>
      <c r="B56" s="50">
        <v>421</v>
      </c>
      <c r="C56" s="50">
        <v>214.6</v>
      </c>
      <c r="D56" s="50">
        <v>145.9</v>
      </c>
      <c r="E56" s="50">
        <v>111.6</v>
      </c>
      <c r="F56" s="50">
        <v>91.1</v>
      </c>
      <c r="G56" s="50">
        <v>77.400000000000006</v>
      </c>
      <c r="H56" s="50">
        <v>67.599999999999994</v>
      </c>
      <c r="I56" s="50">
        <v>60.4</v>
      </c>
      <c r="J56" s="50">
        <v>54.7</v>
      </c>
      <c r="K56" s="50">
        <v>50.2</v>
      </c>
      <c r="L56" s="50"/>
      <c r="M56" s="50"/>
      <c r="N56" s="50"/>
      <c r="O56" s="50"/>
      <c r="P56" s="50"/>
      <c r="Q56" s="50"/>
      <c r="R56" s="50"/>
      <c r="S56" s="50"/>
      <c r="T56" s="50"/>
      <c r="U56" s="50"/>
    </row>
    <row r="57" spans="1:21">
      <c r="A57" s="42">
        <v>50</v>
      </c>
      <c r="B57" s="50">
        <v>426.9</v>
      </c>
      <c r="C57" s="50">
        <v>217.7</v>
      </c>
      <c r="D57" s="50">
        <v>148</v>
      </c>
      <c r="E57" s="50">
        <v>113.3</v>
      </c>
      <c r="F57" s="50">
        <v>92.4</v>
      </c>
      <c r="G57" s="50">
        <v>78.599999999999994</v>
      </c>
      <c r="H57" s="50">
        <v>68.7</v>
      </c>
      <c r="I57" s="50">
        <v>61.3</v>
      </c>
      <c r="J57" s="50">
        <v>55.6</v>
      </c>
      <c r="K57" s="50"/>
      <c r="L57" s="50"/>
      <c r="M57" s="50"/>
      <c r="N57" s="50"/>
      <c r="O57" s="50"/>
      <c r="P57" s="50"/>
      <c r="Q57" s="50"/>
      <c r="R57" s="50"/>
      <c r="S57" s="50"/>
      <c r="T57" s="50"/>
      <c r="U57" s="50"/>
    </row>
    <row r="58" spans="1:21">
      <c r="A58" s="42">
        <v>51</v>
      </c>
      <c r="B58" s="50">
        <v>432.9</v>
      </c>
      <c r="C58" s="50">
        <v>220.8</v>
      </c>
      <c r="D58" s="50">
        <v>150.19999999999999</v>
      </c>
      <c r="E58" s="50">
        <v>114.9</v>
      </c>
      <c r="F58" s="50">
        <v>93.8</v>
      </c>
      <c r="G58" s="50">
        <v>79.7</v>
      </c>
      <c r="H58" s="50">
        <v>69.7</v>
      </c>
      <c r="I58" s="50">
        <v>62.3</v>
      </c>
      <c r="J58" s="50"/>
      <c r="K58" s="50"/>
      <c r="L58" s="50"/>
      <c r="M58" s="50"/>
      <c r="N58" s="50"/>
      <c r="O58" s="50"/>
      <c r="P58" s="50"/>
      <c r="Q58" s="50"/>
      <c r="R58" s="50"/>
      <c r="S58" s="50"/>
      <c r="T58" s="50"/>
      <c r="U58" s="50"/>
    </row>
    <row r="59" spans="1:21">
      <c r="A59" s="42">
        <v>52</v>
      </c>
      <c r="B59" s="50">
        <v>439</v>
      </c>
      <c r="C59" s="50">
        <v>224</v>
      </c>
      <c r="D59" s="50">
        <v>152.4</v>
      </c>
      <c r="E59" s="50">
        <v>116.6</v>
      </c>
      <c r="F59" s="50">
        <v>95.2</v>
      </c>
      <c r="G59" s="50">
        <v>81</v>
      </c>
      <c r="H59" s="50">
        <v>70.8</v>
      </c>
      <c r="I59" s="50"/>
      <c r="J59" s="50"/>
      <c r="K59" s="50"/>
      <c r="L59" s="50"/>
      <c r="M59" s="50"/>
      <c r="N59" s="50"/>
      <c r="O59" s="50"/>
      <c r="P59" s="50"/>
      <c r="Q59" s="50"/>
      <c r="R59" s="50"/>
      <c r="S59" s="50"/>
      <c r="T59" s="50"/>
      <c r="U59" s="50"/>
    </row>
    <row r="60" spans="1:21">
      <c r="A60" s="42">
        <v>53</v>
      </c>
      <c r="B60" s="50">
        <v>445.3</v>
      </c>
      <c r="C60" s="50">
        <v>227.3</v>
      </c>
      <c r="D60" s="50">
        <v>154.6</v>
      </c>
      <c r="E60" s="50">
        <v>118.4</v>
      </c>
      <c r="F60" s="50">
        <v>96.7</v>
      </c>
      <c r="G60" s="50">
        <v>82.2</v>
      </c>
      <c r="H60" s="50"/>
      <c r="I60" s="50"/>
      <c r="J60" s="50"/>
      <c r="K60" s="50"/>
      <c r="L60" s="50"/>
      <c r="M60" s="50"/>
      <c r="N60" s="50"/>
      <c r="O60" s="50"/>
      <c r="P60" s="50"/>
      <c r="Q60" s="50"/>
      <c r="R60" s="50"/>
      <c r="S60" s="50"/>
      <c r="T60" s="50"/>
      <c r="U60" s="50"/>
    </row>
    <row r="61" spans="1:21">
      <c r="A61" s="42">
        <v>54</v>
      </c>
      <c r="B61" s="50">
        <v>449.7</v>
      </c>
      <c r="C61" s="50">
        <v>229.5</v>
      </c>
      <c r="D61" s="50">
        <v>156.19999999999999</v>
      </c>
      <c r="E61" s="50">
        <v>119.6</v>
      </c>
      <c r="F61" s="50">
        <v>97.7</v>
      </c>
      <c r="G61" s="50"/>
      <c r="H61" s="50"/>
      <c r="I61" s="50"/>
      <c r="J61" s="50"/>
      <c r="K61" s="50"/>
      <c r="L61" s="50"/>
      <c r="M61" s="50"/>
      <c r="N61" s="50"/>
      <c r="O61" s="50"/>
      <c r="P61" s="50"/>
      <c r="Q61" s="50"/>
      <c r="R61" s="50"/>
      <c r="S61" s="50"/>
      <c r="T61" s="50"/>
      <c r="U61" s="50"/>
    </row>
    <row r="62" spans="1:21">
      <c r="A62" s="42">
        <v>55</v>
      </c>
      <c r="B62" s="50">
        <v>451.6</v>
      </c>
      <c r="C62" s="50">
        <v>230.6</v>
      </c>
      <c r="D62" s="50">
        <v>157</v>
      </c>
      <c r="E62" s="50">
        <v>120.2</v>
      </c>
      <c r="F62" s="50"/>
      <c r="G62" s="50"/>
      <c r="H62" s="50"/>
      <c r="I62" s="50"/>
      <c r="J62" s="50"/>
      <c r="K62" s="50"/>
      <c r="L62" s="50"/>
      <c r="M62" s="50"/>
      <c r="N62" s="50"/>
      <c r="O62" s="50"/>
      <c r="P62" s="50"/>
      <c r="Q62" s="50"/>
      <c r="R62" s="50"/>
      <c r="S62" s="50"/>
      <c r="T62" s="50"/>
      <c r="U62" s="50"/>
    </row>
    <row r="63" spans="1:21">
      <c r="A63" s="42">
        <v>56</v>
      </c>
      <c r="B63" s="50">
        <v>453.6</v>
      </c>
      <c r="C63" s="50">
        <v>231.7</v>
      </c>
      <c r="D63" s="50">
        <v>157.69999999999999</v>
      </c>
      <c r="E63" s="50"/>
      <c r="F63" s="50"/>
      <c r="G63" s="50"/>
      <c r="H63" s="50"/>
      <c r="I63" s="50"/>
      <c r="J63" s="50"/>
      <c r="K63" s="50"/>
      <c r="L63" s="50"/>
      <c r="M63" s="50"/>
      <c r="N63" s="50"/>
      <c r="O63" s="50"/>
      <c r="P63" s="50"/>
      <c r="Q63" s="50"/>
      <c r="R63" s="50"/>
      <c r="S63" s="50"/>
      <c r="T63" s="50"/>
      <c r="U63" s="50"/>
    </row>
    <row r="64" spans="1:21">
      <c r="A64" s="42">
        <v>57</v>
      </c>
      <c r="B64" s="50">
        <v>456.1</v>
      </c>
      <c r="C64" s="50">
        <v>233</v>
      </c>
      <c r="D64" s="50"/>
      <c r="E64" s="50"/>
      <c r="F64" s="50"/>
      <c r="G64" s="50"/>
      <c r="H64" s="50"/>
      <c r="I64" s="50"/>
      <c r="J64" s="50"/>
      <c r="K64" s="50"/>
      <c r="L64" s="50"/>
      <c r="M64" s="50"/>
      <c r="N64" s="50"/>
      <c r="O64" s="50"/>
      <c r="P64" s="50"/>
      <c r="Q64" s="50"/>
      <c r="R64" s="50"/>
      <c r="S64" s="50"/>
      <c r="T64" s="50"/>
      <c r="U64" s="50"/>
    </row>
    <row r="65" spans="1:21">
      <c r="A65" s="42">
        <v>58</v>
      </c>
      <c r="B65" s="50">
        <v>458.4</v>
      </c>
      <c r="C65" s="50"/>
      <c r="D65" s="50"/>
      <c r="E65" s="50"/>
      <c r="F65" s="50"/>
      <c r="G65" s="50"/>
      <c r="H65" s="50"/>
      <c r="I65" s="50"/>
      <c r="J65" s="50"/>
      <c r="K65" s="50"/>
      <c r="L65" s="50"/>
      <c r="M65" s="50"/>
      <c r="N65" s="50"/>
      <c r="O65" s="50"/>
      <c r="P65" s="50"/>
      <c r="Q65" s="50"/>
      <c r="R65" s="50"/>
      <c r="S65" s="50"/>
      <c r="T65" s="50"/>
      <c r="U65" s="50"/>
    </row>
  </sheetData>
  <sheetProtection algorithmName="SHA-512" hashValue="X2MqqZvW2bSb/wgdyvqYIoTvsI42UquxqpHJbZnfjr4oFJdacOVQPJu8IJcPRzdONbtvauW8U1xNrON0i0LAng==" saltValue="bL1fr8rhbdLO3swrcahBVg==" spinCount="100000" sheet="1" objects="1" scenarios="1"/>
  <conditionalFormatting sqref="A6:A21">
    <cfRule type="expression" dxfId="247" priority="5" stopIfTrue="1">
      <formula>MOD(ROW(),2)=0</formula>
    </cfRule>
    <cfRule type="expression" dxfId="246" priority="6" stopIfTrue="1">
      <formula>MOD(ROW(),2)&lt;&gt;0</formula>
    </cfRule>
  </conditionalFormatting>
  <conditionalFormatting sqref="B6:M21">
    <cfRule type="expression" dxfId="245" priority="7" stopIfTrue="1">
      <formula>MOD(ROW(),2)=0</formula>
    </cfRule>
    <cfRule type="expression" dxfId="244" priority="8" stopIfTrue="1">
      <formula>MOD(ROW(),2)&lt;&gt;0</formula>
    </cfRule>
  </conditionalFormatting>
  <conditionalFormatting sqref="A26:A65">
    <cfRule type="expression" dxfId="243" priority="1" stopIfTrue="1">
      <formula>MOD(ROW(),2)=0</formula>
    </cfRule>
    <cfRule type="expression" dxfId="242" priority="2" stopIfTrue="1">
      <formula>MOD(ROW(),2)&lt;&gt;0</formula>
    </cfRule>
  </conditionalFormatting>
  <conditionalFormatting sqref="B26:U65">
    <cfRule type="expression" dxfId="241" priority="3" stopIfTrue="1">
      <formula>MOD(ROW(),2)=0</formula>
    </cfRule>
    <cfRule type="expression" dxfId="240" priority="4" stopIfTrue="1">
      <formula>MOD(ROW(),2)&lt;&gt;0</formula>
    </cfRule>
  </conditionalFormatting>
  <pageMargins left="0.7" right="0.7" top="0.75" bottom="0.75" header="0.3" footer="0.3"/>
  <tableParts count="1">
    <tablePart r:id="rId1"/>
  </tableParts>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8D47E-C35E-4479-B07C-8DD982B10D35}">
  <sheetPr codeName="Sheet104"/>
  <dimension ref="A1:U65"/>
  <sheetViews>
    <sheetView showGridLines="0" workbookViewId="0">
      <selection activeCell="A6" sqref="A6"/>
    </sheetView>
  </sheetViews>
  <sheetFormatPr defaultRowHeight="12.6"/>
  <cols>
    <col min="1" max="1" width="31.5703125" customWidth="1"/>
    <col min="2" max="21"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Added pension - x-717</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171</v>
      </c>
      <c r="C8" s="62"/>
      <c r="D8" s="62"/>
      <c r="E8" s="62"/>
      <c r="F8" s="62"/>
      <c r="G8" s="62"/>
      <c r="H8" s="62"/>
      <c r="I8" s="62"/>
      <c r="J8" s="62"/>
      <c r="K8" s="62"/>
      <c r="L8" s="62"/>
      <c r="M8" s="62"/>
    </row>
    <row r="9" spans="1:13">
      <c r="A9" s="61" t="s">
        <v>150</v>
      </c>
      <c r="B9" s="62" t="s">
        <v>427</v>
      </c>
      <c r="C9" s="62"/>
      <c r="D9" s="62"/>
      <c r="E9" s="62"/>
      <c r="F9" s="62"/>
      <c r="G9" s="62"/>
      <c r="H9" s="62"/>
      <c r="I9" s="62"/>
      <c r="J9" s="62"/>
      <c r="K9" s="62"/>
      <c r="L9" s="62"/>
      <c r="M9" s="62"/>
    </row>
    <row r="10" spans="1:13">
      <c r="A10" s="61" t="s">
        <v>6</v>
      </c>
      <c r="B10" s="62" t="s">
        <v>474</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429</v>
      </c>
      <c r="C12" s="62"/>
      <c r="D12" s="62"/>
      <c r="E12" s="62"/>
      <c r="F12" s="62"/>
      <c r="G12" s="62"/>
      <c r="H12" s="62"/>
      <c r="I12" s="62"/>
      <c r="J12" s="62"/>
      <c r="K12" s="62"/>
      <c r="L12" s="62"/>
      <c r="M12" s="62"/>
    </row>
    <row r="13" spans="1:13">
      <c r="A13" s="61" t="s">
        <v>555</v>
      </c>
      <c r="B13" s="62">
        <v>1</v>
      </c>
      <c r="C13" s="62"/>
      <c r="D13" s="62"/>
      <c r="E13" s="62"/>
      <c r="F13" s="62"/>
      <c r="G13" s="62"/>
      <c r="H13" s="62"/>
      <c r="I13" s="62"/>
      <c r="J13" s="62"/>
      <c r="K13" s="62"/>
      <c r="L13" s="62"/>
      <c r="M13" s="62"/>
    </row>
    <row r="14" spans="1:13">
      <c r="A14" s="61" t="s">
        <v>154</v>
      </c>
      <c r="B14" s="62">
        <v>717</v>
      </c>
      <c r="C14" s="62"/>
      <c r="D14" s="62"/>
      <c r="E14" s="62"/>
      <c r="F14" s="62"/>
      <c r="G14" s="62"/>
      <c r="H14" s="62"/>
      <c r="I14" s="62"/>
      <c r="J14" s="62"/>
      <c r="K14" s="62"/>
      <c r="L14" s="62"/>
      <c r="M14" s="62"/>
    </row>
    <row r="15" spans="1:13">
      <c r="A15" s="61" t="s">
        <v>556</v>
      </c>
      <c r="B15" s="62" t="s">
        <v>475</v>
      </c>
      <c r="C15" s="62"/>
      <c r="D15" s="62"/>
      <c r="E15" s="62"/>
      <c r="F15" s="62"/>
      <c r="G15" s="62"/>
      <c r="H15" s="62"/>
      <c r="I15" s="62"/>
      <c r="J15" s="62"/>
      <c r="K15" s="62"/>
      <c r="L15" s="62"/>
      <c r="M15" s="62"/>
    </row>
    <row r="16" spans="1:13">
      <c r="A16" s="61" t="s">
        <v>156</v>
      </c>
      <c r="B16" s="62" t="s">
        <v>476</v>
      </c>
      <c r="C16" s="62"/>
      <c r="D16" s="62"/>
      <c r="E16" s="62"/>
      <c r="F16" s="62"/>
      <c r="G16" s="62"/>
      <c r="H16" s="62"/>
      <c r="I16" s="62"/>
      <c r="J16" s="62"/>
      <c r="K16" s="62"/>
      <c r="L16" s="62"/>
      <c r="M16" s="62"/>
    </row>
    <row r="17" spans="1:21">
      <c r="A17" s="63" t="s">
        <v>557</v>
      </c>
      <c r="B17" s="62"/>
      <c r="C17" s="62"/>
      <c r="D17" s="62"/>
      <c r="E17" s="62"/>
      <c r="F17" s="62"/>
      <c r="G17" s="62"/>
      <c r="H17" s="62"/>
      <c r="I17" s="62"/>
      <c r="J17" s="62"/>
      <c r="K17" s="62"/>
      <c r="L17" s="62"/>
      <c r="M17" s="62"/>
    </row>
    <row r="18" spans="1:21">
      <c r="A18" s="61" t="s">
        <v>158</v>
      </c>
      <c r="B18" s="64">
        <v>45216</v>
      </c>
      <c r="C18" s="64"/>
      <c r="D18" s="64"/>
      <c r="E18" s="64"/>
      <c r="F18" s="64"/>
      <c r="G18" s="64"/>
      <c r="H18" s="64"/>
      <c r="I18" s="64"/>
      <c r="J18" s="64"/>
      <c r="K18" s="64"/>
      <c r="L18" s="64"/>
      <c r="M18" s="64"/>
    </row>
    <row r="19" spans="1:21">
      <c r="A19" s="61" t="s">
        <v>159</v>
      </c>
      <c r="B19" s="64">
        <v>45383</v>
      </c>
      <c r="C19" s="64"/>
      <c r="D19" s="64"/>
      <c r="E19" s="64"/>
      <c r="F19" s="64"/>
      <c r="G19" s="64"/>
      <c r="H19" s="64"/>
      <c r="I19" s="64"/>
      <c r="J19" s="64"/>
      <c r="K19" s="64"/>
      <c r="L19" s="64"/>
      <c r="M19" s="64"/>
    </row>
    <row r="20" spans="1:21">
      <c r="A20" s="61" t="s">
        <v>160</v>
      </c>
      <c r="B20" s="62" t="s">
        <v>170</v>
      </c>
      <c r="C20" s="62"/>
      <c r="D20" s="62"/>
      <c r="E20" s="62"/>
      <c r="F20" s="62"/>
      <c r="G20" s="62"/>
      <c r="H20" s="62"/>
      <c r="I20" s="62"/>
      <c r="J20" s="62"/>
      <c r="K20" s="62"/>
      <c r="L20" s="62"/>
      <c r="M20" s="62"/>
    </row>
    <row r="21" spans="1:21">
      <c r="A21" s="61" t="s">
        <v>558</v>
      </c>
      <c r="B21" s="62" t="s">
        <v>83</v>
      </c>
      <c r="C21" s="62"/>
      <c r="D21" s="62"/>
      <c r="E21" s="62"/>
      <c r="F21" s="62"/>
      <c r="G21" s="62"/>
      <c r="H21" s="62"/>
      <c r="I21" s="62"/>
      <c r="J21" s="62"/>
      <c r="K21" s="62"/>
      <c r="L21" s="62"/>
      <c r="M21" s="62"/>
    </row>
    <row r="23" spans="1:21">
      <c r="A23" s="23" t="str">
        <f>HYPERLINK("#'Factor List'!A1", "Back to Factor List")</f>
        <v>Back to Factor List</v>
      </c>
      <c r="B23" s="23" t="str">
        <f>HYPERLINK("#'Assumptions'!A1", "Assumptions")</f>
        <v>Assumptions</v>
      </c>
    </row>
    <row r="26" spans="1:21" ht="12.95">
      <c r="A26" s="46" t="s">
        <v>559</v>
      </c>
      <c r="B26" s="46">
        <v>1</v>
      </c>
      <c r="C26" s="46">
        <v>2</v>
      </c>
      <c r="D26" s="46">
        <v>3</v>
      </c>
      <c r="E26" s="46">
        <v>4</v>
      </c>
      <c r="F26" s="46">
        <v>5</v>
      </c>
      <c r="G26" s="46">
        <v>6</v>
      </c>
      <c r="H26" s="46">
        <v>7</v>
      </c>
      <c r="I26" s="46">
        <v>8</v>
      </c>
      <c r="J26" s="46">
        <v>9</v>
      </c>
      <c r="K26" s="46">
        <v>10</v>
      </c>
      <c r="L26" s="46">
        <v>11</v>
      </c>
      <c r="M26" s="46">
        <v>12</v>
      </c>
      <c r="N26" s="46">
        <v>13</v>
      </c>
      <c r="O26" s="46">
        <v>14</v>
      </c>
      <c r="P26" s="46">
        <v>15</v>
      </c>
      <c r="Q26" s="46">
        <v>16</v>
      </c>
      <c r="R26" s="46">
        <v>17</v>
      </c>
      <c r="S26" s="46">
        <v>18</v>
      </c>
      <c r="T26" s="46">
        <v>19</v>
      </c>
      <c r="U26" s="46">
        <v>20</v>
      </c>
    </row>
    <row r="27" spans="1:21">
      <c r="A27" s="42">
        <v>20</v>
      </c>
      <c r="B27" s="50">
        <v>301.5</v>
      </c>
      <c r="C27" s="50">
        <v>153.5</v>
      </c>
      <c r="D27" s="50">
        <v>104.2</v>
      </c>
      <c r="E27" s="50">
        <v>79.599999999999994</v>
      </c>
      <c r="F27" s="50">
        <v>64.8</v>
      </c>
      <c r="G27" s="50">
        <v>55</v>
      </c>
      <c r="H27" s="50">
        <v>48</v>
      </c>
      <c r="I27" s="50">
        <v>42.7</v>
      </c>
      <c r="J27" s="50">
        <v>38.6</v>
      </c>
      <c r="K27" s="50">
        <v>35.4</v>
      </c>
      <c r="L27" s="50">
        <v>32.700000000000003</v>
      </c>
      <c r="M27" s="50">
        <v>30.5</v>
      </c>
      <c r="N27" s="50">
        <v>28.7</v>
      </c>
      <c r="O27" s="50">
        <v>27.1</v>
      </c>
      <c r="P27" s="50">
        <v>25.7</v>
      </c>
      <c r="Q27" s="50">
        <v>24.5</v>
      </c>
      <c r="R27" s="50">
        <v>23.4</v>
      </c>
      <c r="S27" s="50">
        <v>22.5</v>
      </c>
      <c r="T27" s="50">
        <v>21.7</v>
      </c>
      <c r="U27" s="50">
        <v>20.9</v>
      </c>
    </row>
    <row r="28" spans="1:21">
      <c r="A28" s="42">
        <v>21</v>
      </c>
      <c r="B28" s="50">
        <v>305.7</v>
      </c>
      <c r="C28" s="50">
        <v>155.69999999999999</v>
      </c>
      <c r="D28" s="50">
        <v>105.7</v>
      </c>
      <c r="E28" s="50">
        <v>80.7</v>
      </c>
      <c r="F28" s="50">
        <v>65.7</v>
      </c>
      <c r="G28" s="50">
        <v>55.8</v>
      </c>
      <c r="H28" s="50">
        <v>48.6</v>
      </c>
      <c r="I28" s="50">
        <v>43.3</v>
      </c>
      <c r="J28" s="50">
        <v>39.200000000000003</v>
      </c>
      <c r="K28" s="50">
        <v>35.9</v>
      </c>
      <c r="L28" s="50">
        <v>33.200000000000003</v>
      </c>
      <c r="M28" s="50">
        <v>30.9</v>
      </c>
      <c r="N28" s="50">
        <v>29.1</v>
      </c>
      <c r="O28" s="50">
        <v>27.4</v>
      </c>
      <c r="P28" s="50">
        <v>26</v>
      </c>
      <c r="Q28" s="50">
        <v>24.8</v>
      </c>
      <c r="R28" s="50">
        <v>23.8</v>
      </c>
      <c r="S28" s="50">
        <v>22.8</v>
      </c>
      <c r="T28" s="50">
        <v>22</v>
      </c>
      <c r="U28" s="50">
        <v>21.2</v>
      </c>
    </row>
    <row r="29" spans="1:21">
      <c r="A29" s="42">
        <v>22</v>
      </c>
      <c r="B29" s="50">
        <v>310</v>
      </c>
      <c r="C29" s="50">
        <v>157.9</v>
      </c>
      <c r="D29" s="50">
        <v>107.2</v>
      </c>
      <c r="E29" s="50">
        <v>81.8</v>
      </c>
      <c r="F29" s="50">
        <v>66.7</v>
      </c>
      <c r="G29" s="50">
        <v>56.5</v>
      </c>
      <c r="H29" s="50">
        <v>49.3</v>
      </c>
      <c r="I29" s="50">
        <v>43.9</v>
      </c>
      <c r="J29" s="50">
        <v>39.700000000000003</v>
      </c>
      <c r="K29" s="50">
        <v>36.4</v>
      </c>
      <c r="L29" s="50">
        <v>33.700000000000003</v>
      </c>
      <c r="M29" s="50">
        <v>31.4</v>
      </c>
      <c r="N29" s="50">
        <v>29.5</v>
      </c>
      <c r="O29" s="50">
        <v>27.8</v>
      </c>
      <c r="P29" s="50">
        <v>26.4</v>
      </c>
      <c r="Q29" s="50">
        <v>25.2</v>
      </c>
      <c r="R29" s="50">
        <v>24.1</v>
      </c>
      <c r="S29" s="50">
        <v>23.1</v>
      </c>
      <c r="T29" s="50">
        <v>22.3</v>
      </c>
      <c r="U29" s="50">
        <v>21.5</v>
      </c>
    </row>
    <row r="30" spans="1:21">
      <c r="A30" s="42">
        <v>23</v>
      </c>
      <c r="B30" s="50">
        <v>314.39999999999998</v>
      </c>
      <c r="C30" s="50">
        <v>160.1</v>
      </c>
      <c r="D30" s="50">
        <v>108.7</v>
      </c>
      <c r="E30" s="50">
        <v>83</v>
      </c>
      <c r="F30" s="50">
        <v>67.599999999999994</v>
      </c>
      <c r="G30" s="50">
        <v>57.3</v>
      </c>
      <c r="H30" s="50">
        <v>50</v>
      </c>
      <c r="I30" s="50">
        <v>44.5</v>
      </c>
      <c r="J30" s="50">
        <v>40.299999999999997</v>
      </c>
      <c r="K30" s="50">
        <v>36.9</v>
      </c>
      <c r="L30" s="50">
        <v>34.1</v>
      </c>
      <c r="M30" s="50">
        <v>31.8</v>
      </c>
      <c r="N30" s="50">
        <v>29.9</v>
      </c>
      <c r="O30" s="50">
        <v>28.2</v>
      </c>
      <c r="P30" s="50">
        <v>26.8</v>
      </c>
      <c r="Q30" s="50">
        <v>25.5</v>
      </c>
      <c r="R30" s="50">
        <v>24.4</v>
      </c>
      <c r="S30" s="50">
        <v>23.5</v>
      </c>
      <c r="T30" s="50">
        <v>22.6</v>
      </c>
      <c r="U30" s="50">
        <v>21.8</v>
      </c>
    </row>
    <row r="31" spans="1:21">
      <c r="A31" s="42">
        <v>24</v>
      </c>
      <c r="B31" s="50">
        <v>318.8</v>
      </c>
      <c r="C31" s="50">
        <v>162.30000000000001</v>
      </c>
      <c r="D31" s="50">
        <v>110.2</v>
      </c>
      <c r="E31" s="50">
        <v>84.1</v>
      </c>
      <c r="F31" s="50">
        <v>68.5</v>
      </c>
      <c r="G31" s="50">
        <v>58.1</v>
      </c>
      <c r="H31" s="50">
        <v>50.7</v>
      </c>
      <c r="I31" s="50">
        <v>45.2</v>
      </c>
      <c r="J31" s="50">
        <v>40.9</v>
      </c>
      <c r="K31" s="50">
        <v>37.4</v>
      </c>
      <c r="L31" s="50">
        <v>34.6</v>
      </c>
      <c r="M31" s="50">
        <v>32.299999999999997</v>
      </c>
      <c r="N31" s="50">
        <v>30.3</v>
      </c>
      <c r="O31" s="50">
        <v>28.6</v>
      </c>
      <c r="P31" s="50">
        <v>27.2</v>
      </c>
      <c r="Q31" s="50">
        <v>25.9</v>
      </c>
      <c r="R31" s="50">
        <v>24.8</v>
      </c>
      <c r="S31" s="50">
        <v>23.8</v>
      </c>
      <c r="T31" s="50">
        <v>22.9</v>
      </c>
      <c r="U31" s="50">
        <v>22.1</v>
      </c>
    </row>
    <row r="32" spans="1:21">
      <c r="A32" s="42">
        <v>25</v>
      </c>
      <c r="B32" s="50">
        <v>323.2</v>
      </c>
      <c r="C32" s="50">
        <v>164.6</v>
      </c>
      <c r="D32" s="50">
        <v>111.7</v>
      </c>
      <c r="E32" s="50">
        <v>85.3</v>
      </c>
      <c r="F32" s="50">
        <v>69.5</v>
      </c>
      <c r="G32" s="50">
        <v>58.9</v>
      </c>
      <c r="H32" s="50">
        <v>51.4</v>
      </c>
      <c r="I32" s="50">
        <v>45.8</v>
      </c>
      <c r="J32" s="50">
        <v>41.4</v>
      </c>
      <c r="K32" s="50">
        <v>37.9</v>
      </c>
      <c r="L32" s="50">
        <v>35.1</v>
      </c>
      <c r="M32" s="50">
        <v>32.700000000000003</v>
      </c>
      <c r="N32" s="50">
        <v>30.7</v>
      </c>
      <c r="O32" s="50">
        <v>29</v>
      </c>
      <c r="P32" s="50">
        <v>27.6</v>
      </c>
      <c r="Q32" s="50">
        <v>26.3</v>
      </c>
      <c r="R32" s="50">
        <v>25.1</v>
      </c>
      <c r="S32" s="50">
        <v>24.1</v>
      </c>
      <c r="T32" s="50">
        <v>23.2</v>
      </c>
      <c r="U32" s="50">
        <v>22.4</v>
      </c>
    </row>
    <row r="33" spans="1:21">
      <c r="A33" s="42">
        <v>26</v>
      </c>
      <c r="B33" s="50">
        <v>327.7</v>
      </c>
      <c r="C33" s="50">
        <v>166.9</v>
      </c>
      <c r="D33" s="50">
        <v>113.3</v>
      </c>
      <c r="E33" s="50">
        <v>86.5</v>
      </c>
      <c r="F33" s="50">
        <v>70.5</v>
      </c>
      <c r="G33" s="50">
        <v>59.8</v>
      </c>
      <c r="H33" s="50">
        <v>52.2</v>
      </c>
      <c r="I33" s="50">
        <v>46.4</v>
      </c>
      <c r="J33" s="50">
        <v>42</v>
      </c>
      <c r="K33" s="50">
        <v>38.5</v>
      </c>
      <c r="L33" s="50">
        <v>35.6</v>
      </c>
      <c r="M33" s="50">
        <v>33.200000000000003</v>
      </c>
      <c r="N33" s="50">
        <v>31.2</v>
      </c>
      <c r="O33" s="50">
        <v>29.4</v>
      </c>
      <c r="P33" s="50">
        <v>27.9</v>
      </c>
      <c r="Q33" s="50">
        <v>26.6</v>
      </c>
      <c r="R33" s="50">
        <v>25.5</v>
      </c>
      <c r="S33" s="50">
        <v>24.5</v>
      </c>
      <c r="T33" s="50">
        <v>23.6</v>
      </c>
      <c r="U33" s="50">
        <v>22.8</v>
      </c>
    </row>
    <row r="34" spans="1:21">
      <c r="A34" s="42">
        <v>27</v>
      </c>
      <c r="B34" s="50">
        <v>332.3</v>
      </c>
      <c r="C34" s="50">
        <v>169.2</v>
      </c>
      <c r="D34" s="50">
        <v>114.9</v>
      </c>
      <c r="E34" s="50">
        <v>87.7</v>
      </c>
      <c r="F34" s="50">
        <v>71.400000000000006</v>
      </c>
      <c r="G34" s="50">
        <v>60.6</v>
      </c>
      <c r="H34" s="50">
        <v>52.9</v>
      </c>
      <c r="I34" s="50">
        <v>47.1</v>
      </c>
      <c r="J34" s="50">
        <v>42.6</v>
      </c>
      <c r="K34" s="50">
        <v>39</v>
      </c>
      <c r="L34" s="50">
        <v>36.1</v>
      </c>
      <c r="M34" s="50">
        <v>33.700000000000003</v>
      </c>
      <c r="N34" s="50">
        <v>31.6</v>
      </c>
      <c r="O34" s="50">
        <v>29.9</v>
      </c>
      <c r="P34" s="50">
        <v>28.3</v>
      </c>
      <c r="Q34" s="50">
        <v>27</v>
      </c>
      <c r="R34" s="50">
        <v>25.9</v>
      </c>
      <c r="S34" s="50">
        <v>24.8</v>
      </c>
      <c r="T34" s="50">
        <v>23.9</v>
      </c>
      <c r="U34" s="50">
        <v>23.1</v>
      </c>
    </row>
    <row r="35" spans="1:21">
      <c r="A35" s="42">
        <v>28</v>
      </c>
      <c r="B35" s="50">
        <v>336.9</v>
      </c>
      <c r="C35" s="50">
        <v>171.6</v>
      </c>
      <c r="D35" s="50">
        <v>116.5</v>
      </c>
      <c r="E35" s="50">
        <v>88.9</v>
      </c>
      <c r="F35" s="50">
        <v>72.400000000000006</v>
      </c>
      <c r="G35" s="50">
        <v>61.5</v>
      </c>
      <c r="H35" s="50">
        <v>53.6</v>
      </c>
      <c r="I35" s="50">
        <v>47.8</v>
      </c>
      <c r="J35" s="50">
        <v>43.2</v>
      </c>
      <c r="K35" s="50">
        <v>39.6</v>
      </c>
      <c r="L35" s="50">
        <v>36.6</v>
      </c>
      <c r="M35" s="50">
        <v>34.1</v>
      </c>
      <c r="N35" s="50">
        <v>32.1</v>
      </c>
      <c r="O35" s="50">
        <v>30.3</v>
      </c>
      <c r="P35" s="50">
        <v>28.7</v>
      </c>
      <c r="Q35" s="50">
        <v>27.4</v>
      </c>
      <c r="R35" s="50">
        <v>26.2</v>
      </c>
      <c r="S35" s="50">
        <v>25.2</v>
      </c>
      <c r="T35" s="50">
        <v>24.3</v>
      </c>
      <c r="U35" s="50">
        <v>23.4</v>
      </c>
    </row>
    <row r="36" spans="1:21">
      <c r="A36" s="42">
        <v>29</v>
      </c>
      <c r="B36" s="50">
        <v>341.6</v>
      </c>
      <c r="C36" s="50">
        <v>174</v>
      </c>
      <c r="D36" s="50">
        <v>118.1</v>
      </c>
      <c r="E36" s="50">
        <v>90.2</v>
      </c>
      <c r="F36" s="50">
        <v>73.5</v>
      </c>
      <c r="G36" s="50">
        <v>62.3</v>
      </c>
      <c r="H36" s="50">
        <v>54.4</v>
      </c>
      <c r="I36" s="50">
        <v>48.4</v>
      </c>
      <c r="J36" s="50">
        <v>43.8</v>
      </c>
      <c r="K36" s="50">
        <v>40.1</v>
      </c>
      <c r="L36" s="50">
        <v>37.1</v>
      </c>
      <c r="M36" s="50">
        <v>34.6</v>
      </c>
      <c r="N36" s="50">
        <v>32.5</v>
      </c>
      <c r="O36" s="50">
        <v>30.7</v>
      </c>
      <c r="P36" s="50">
        <v>29.1</v>
      </c>
      <c r="Q36" s="50">
        <v>27.8</v>
      </c>
      <c r="R36" s="50">
        <v>26.6</v>
      </c>
      <c r="S36" s="50">
        <v>25.5</v>
      </c>
      <c r="T36" s="50">
        <v>24.6</v>
      </c>
      <c r="U36" s="50">
        <v>23.8</v>
      </c>
    </row>
    <row r="37" spans="1:21">
      <c r="A37" s="42">
        <v>30</v>
      </c>
      <c r="B37" s="50">
        <v>346.4</v>
      </c>
      <c r="C37" s="50">
        <v>176.4</v>
      </c>
      <c r="D37" s="50">
        <v>119.7</v>
      </c>
      <c r="E37" s="50">
        <v>91.4</v>
      </c>
      <c r="F37" s="50">
        <v>74.5</v>
      </c>
      <c r="G37" s="50">
        <v>63.2</v>
      </c>
      <c r="H37" s="50">
        <v>55.1</v>
      </c>
      <c r="I37" s="50">
        <v>49.1</v>
      </c>
      <c r="J37" s="50">
        <v>44.4</v>
      </c>
      <c r="K37" s="50">
        <v>40.700000000000003</v>
      </c>
      <c r="L37" s="50">
        <v>37.6</v>
      </c>
      <c r="M37" s="50">
        <v>35.1</v>
      </c>
      <c r="N37" s="50">
        <v>33</v>
      </c>
      <c r="O37" s="50">
        <v>31.1</v>
      </c>
      <c r="P37" s="50">
        <v>29.6</v>
      </c>
      <c r="Q37" s="50">
        <v>28.2</v>
      </c>
      <c r="R37" s="50">
        <v>27</v>
      </c>
      <c r="S37" s="50">
        <v>25.9</v>
      </c>
      <c r="T37" s="50">
        <v>25</v>
      </c>
      <c r="U37" s="50">
        <v>24.1</v>
      </c>
    </row>
    <row r="38" spans="1:21">
      <c r="A38" s="42">
        <v>31</v>
      </c>
      <c r="B38" s="50">
        <v>351.2</v>
      </c>
      <c r="C38" s="50">
        <v>178.8</v>
      </c>
      <c r="D38" s="50">
        <v>121.4</v>
      </c>
      <c r="E38" s="50">
        <v>92.7</v>
      </c>
      <c r="F38" s="50">
        <v>75.5</v>
      </c>
      <c r="G38" s="50">
        <v>64.099999999999994</v>
      </c>
      <c r="H38" s="50">
        <v>55.9</v>
      </c>
      <c r="I38" s="50">
        <v>49.8</v>
      </c>
      <c r="J38" s="50">
        <v>45</v>
      </c>
      <c r="K38" s="50">
        <v>41.3</v>
      </c>
      <c r="L38" s="50">
        <v>38.200000000000003</v>
      </c>
      <c r="M38" s="50">
        <v>35.6</v>
      </c>
      <c r="N38" s="50">
        <v>33.4</v>
      </c>
      <c r="O38" s="50">
        <v>31.6</v>
      </c>
      <c r="P38" s="50">
        <v>30</v>
      </c>
      <c r="Q38" s="50">
        <v>28.6</v>
      </c>
      <c r="R38" s="50">
        <v>27.4</v>
      </c>
      <c r="S38" s="50">
        <v>26.3</v>
      </c>
      <c r="T38" s="50">
        <v>25.3</v>
      </c>
      <c r="U38" s="50">
        <v>24.5</v>
      </c>
    </row>
    <row r="39" spans="1:21">
      <c r="A39" s="42">
        <v>32</v>
      </c>
      <c r="B39" s="50">
        <v>356</v>
      </c>
      <c r="C39" s="50">
        <v>181.3</v>
      </c>
      <c r="D39" s="50">
        <v>123.1</v>
      </c>
      <c r="E39" s="50">
        <v>94</v>
      </c>
      <c r="F39" s="50">
        <v>76.599999999999994</v>
      </c>
      <c r="G39" s="50">
        <v>65</v>
      </c>
      <c r="H39" s="50">
        <v>56.7</v>
      </c>
      <c r="I39" s="50">
        <v>50.5</v>
      </c>
      <c r="J39" s="50">
        <v>45.7</v>
      </c>
      <c r="K39" s="50">
        <v>41.8</v>
      </c>
      <c r="L39" s="50">
        <v>38.700000000000003</v>
      </c>
      <c r="M39" s="50">
        <v>36.1</v>
      </c>
      <c r="N39" s="50">
        <v>33.9</v>
      </c>
      <c r="O39" s="50">
        <v>32</v>
      </c>
      <c r="P39" s="50">
        <v>30.4</v>
      </c>
      <c r="Q39" s="50">
        <v>29</v>
      </c>
      <c r="R39" s="50">
        <v>27.8</v>
      </c>
      <c r="S39" s="50">
        <v>26.7</v>
      </c>
      <c r="T39" s="50">
        <v>25.7</v>
      </c>
      <c r="U39" s="50">
        <v>24.8</v>
      </c>
    </row>
    <row r="40" spans="1:21">
      <c r="A40" s="42">
        <v>33</v>
      </c>
      <c r="B40" s="50">
        <v>360.9</v>
      </c>
      <c r="C40" s="50">
        <v>183.8</v>
      </c>
      <c r="D40" s="50">
        <v>124.8</v>
      </c>
      <c r="E40" s="50">
        <v>95.3</v>
      </c>
      <c r="F40" s="50">
        <v>77.599999999999994</v>
      </c>
      <c r="G40" s="50">
        <v>65.900000000000006</v>
      </c>
      <c r="H40" s="50">
        <v>57.5</v>
      </c>
      <c r="I40" s="50">
        <v>51.2</v>
      </c>
      <c r="J40" s="50">
        <v>46.3</v>
      </c>
      <c r="K40" s="50">
        <v>42.4</v>
      </c>
      <c r="L40" s="50">
        <v>39.200000000000003</v>
      </c>
      <c r="M40" s="50">
        <v>36.6</v>
      </c>
      <c r="N40" s="50">
        <v>34.4</v>
      </c>
      <c r="O40" s="50">
        <v>32.5</v>
      </c>
      <c r="P40" s="50">
        <v>30.8</v>
      </c>
      <c r="Q40" s="50">
        <v>29.4</v>
      </c>
      <c r="R40" s="50">
        <v>28.2</v>
      </c>
      <c r="S40" s="50">
        <v>27</v>
      </c>
      <c r="T40" s="50">
        <v>26.1</v>
      </c>
      <c r="U40" s="50">
        <v>25.2</v>
      </c>
    </row>
    <row r="41" spans="1:21">
      <c r="A41" s="42">
        <v>34</v>
      </c>
      <c r="B41" s="50">
        <v>365.9</v>
      </c>
      <c r="C41" s="50">
        <v>186.3</v>
      </c>
      <c r="D41" s="50">
        <v>126.5</v>
      </c>
      <c r="E41" s="50">
        <v>96.6</v>
      </c>
      <c r="F41" s="50">
        <v>78.7</v>
      </c>
      <c r="G41" s="50">
        <v>66.8</v>
      </c>
      <c r="H41" s="50">
        <v>58.3</v>
      </c>
      <c r="I41" s="50">
        <v>51.9</v>
      </c>
      <c r="J41" s="50">
        <v>47</v>
      </c>
      <c r="K41" s="50">
        <v>43</v>
      </c>
      <c r="L41" s="50">
        <v>39.799999999999997</v>
      </c>
      <c r="M41" s="50">
        <v>37.1</v>
      </c>
      <c r="N41" s="50">
        <v>34.9</v>
      </c>
      <c r="O41" s="50">
        <v>32.9</v>
      </c>
      <c r="P41" s="50">
        <v>31.3</v>
      </c>
      <c r="Q41" s="50">
        <v>29.8</v>
      </c>
      <c r="R41" s="50">
        <v>28.6</v>
      </c>
      <c r="S41" s="50">
        <v>27.4</v>
      </c>
      <c r="T41" s="50">
        <v>26.4</v>
      </c>
      <c r="U41" s="50">
        <v>25.5</v>
      </c>
    </row>
    <row r="42" spans="1:21">
      <c r="A42" s="42">
        <v>35</v>
      </c>
      <c r="B42" s="50">
        <v>371</v>
      </c>
      <c r="C42" s="50">
        <v>188.9</v>
      </c>
      <c r="D42" s="50">
        <v>128.30000000000001</v>
      </c>
      <c r="E42" s="50">
        <v>98</v>
      </c>
      <c r="F42" s="50">
        <v>79.8</v>
      </c>
      <c r="G42" s="50">
        <v>67.7</v>
      </c>
      <c r="H42" s="50">
        <v>59.1</v>
      </c>
      <c r="I42" s="50">
        <v>52.6</v>
      </c>
      <c r="J42" s="50">
        <v>47.6</v>
      </c>
      <c r="K42" s="50">
        <v>43.6</v>
      </c>
      <c r="L42" s="50">
        <v>40.4</v>
      </c>
      <c r="M42" s="50">
        <v>37.6</v>
      </c>
      <c r="N42" s="50">
        <v>35.4</v>
      </c>
      <c r="O42" s="50">
        <v>33.4</v>
      </c>
      <c r="P42" s="50">
        <v>31.7</v>
      </c>
      <c r="Q42" s="50">
        <v>30.3</v>
      </c>
      <c r="R42" s="50">
        <v>29</v>
      </c>
      <c r="S42" s="50">
        <v>27.8</v>
      </c>
      <c r="T42" s="50">
        <v>26.8</v>
      </c>
      <c r="U42" s="50">
        <v>25.9</v>
      </c>
    </row>
    <row r="43" spans="1:21">
      <c r="A43" s="42">
        <v>36</v>
      </c>
      <c r="B43" s="50">
        <v>376.1</v>
      </c>
      <c r="C43" s="50">
        <v>191.5</v>
      </c>
      <c r="D43" s="50">
        <v>130</v>
      </c>
      <c r="E43" s="50">
        <v>99.3</v>
      </c>
      <c r="F43" s="50">
        <v>80.900000000000006</v>
      </c>
      <c r="G43" s="50">
        <v>68.7</v>
      </c>
      <c r="H43" s="50">
        <v>59.9</v>
      </c>
      <c r="I43" s="50">
        <v>53.4</v>
      </c>
      <c r="J43" s="50">
        <v>48.3</v>
      </c>
      <c r="K43" s="50">
        <v>44.2</v>
      </c>
      <c r="L43" s="50">
        <v>40.9</v>
      </c>
      <c r="M43" s="50">
        <v>38.200000000000003</v>
      </c>
      <c r="N43" s="50">
        <v>35.9</v>
      </c>
      <c r="O43" s="50">
        <v>33.9</v>
      </c>
      <c r="P43" s="50">
        <v>32.200000000000003</v>
      </c>
      <c r="Q43" s="50">
        <v>30.7</v>
      </c>
      <c r="R43" s="50">
        <v>29.4</v>
      </c>
      <c r="S43" s="50">
        <v>28.3</v>
      </c>
      <c r="T43" s="50">
        <v>27.2</v>
      </c>
      <c r="U43" s="50">
        <v>26.3</v>
      </c>
    </row>
    <row r="44" spans="1:21">
      <c r="A44" s="42">
        <v>37</v>
      </c>
      <c r="B44" s="50">
        <v>381.2</v>
      </c>
      <c r="C44" s="50">
        <v>194.2</v>
      </c>
      <c r="D44" s="50">
        <v>131.80000000000001</v>
      </c>
      <c r="E44" s="50">
        <v>100.7</v>
      </c>
      <c r="F44" s="50">
        <v>82</v>
      </c>
      <c r="G44" s="50">
        <v>69.599999999999994</v>
      </c>
      <c r="H44" s="50">
        <v>60.7</v>
      </c>
      <c r="I44" s="50">
        <v>54.1</v>
      </c>
      <c r="J44" s="50">
        <v>49</v>
      </c>
      <c r="K44" s="50">
        <v>44.9</v>
      </c>
      <c r="L44" s="50">
        <v>41.5</v>
      </c>
      <c r="M44" s="50">
        <v>38.700000000000003</v>
      </c>
      <c r="N44" s="50">
        <v>36.4</v>
      </c>
      <c r="O44" s="50">
        <v>34.4</v>
      </c>
      <c r="P44" s="50">
        <v>32.700000000000003</v>
      </c>
      <c r="Q44" s="50">
        <v>31.2</v>
      </c>
      <c r="R44" s="50">
        <v>29.8</v>
      </c>
      <c r="S44" s="50">
        <v>28.7</v>
      </c>
      <c r="T44" s="50">
        <v>27.6</v>
      </c>
      <c r="U44" s="50">
        <v>26.7</v>
      </c>
    </row>
    <row r="45" spans="1:21">
      <c r="A45" s="42">
        <v>38</v>
      </c>
      <c r="B45" s="50">
        <v>386.5</v>
      </c>
      <c r="C45" s="50">
        <v>196.8</v>
      </c>
      <c r="D45" s="50">
        <v>133.69999999999999</v>
      </c>
      <c r="E45" s="50">
        <v>102.1</v>
      </c>
      <c r="F45" s="50">
        <v>83.2</v>
      </c>
      <c r="G45" s="50">
        <v>70.599999999999994</v>
      </c>
      <c r="H45" s="50">
        <v>61.6</v>
      </c>
      <c r="I45" s="50">
        <v>54.9</v>
      </c>
      <c r="J45" s="50">
        <v>49.7</v>
      </c>
      <c r="K45" s="50">
        <v>45.5</v>
      </c>
      <c r="L45" s="50">
        <v>42.1</v>
      </c>
      <c r="M45" s="50">
        <v>39.299999999999997</v>
      </c>
      <c r="N45" s="50">
        <v>36.9</v>
      </c>
      <c r="O45" s="50">
        <v>34.9</v>
      </c>
      <c r="P45" s="50">
        <v>33.1</v>
      </c>
      <c r="Q45" s="50">
        <v>31.6</v>
      </c>
      <c r="R45" s="50">
        <v>30.3</v>
      </c>
      <c r="S45" s="50">
        <v>29.1</v>
      </c>
      <c r="T45" s="50">
        <v>28.1</v>
      </c>
      <c r="U45" s="50">
        <v>27.1</v>
      </c>
    </row>
    <row r="46" spans="1:21">
      <c r="A46" s="42">
        <v>39</v>
      </c>
      <c r="B46" s="50">
        <v>391.8</v>
      </c>
      <c r="C46" s="50">
        <v>199.5</v>
      </c>
      <c r="D46" s="50">
        <v>135.5</v>
      </c>
      <c r="E46" s="50">
        <v>103.5</v>
      </c>
      <c r="F46" s="50">
        <v>84.3</v>
      </c>
      <c r="G46" s="50">
        <v>71.599999999999994</v>
      </c>
      <c r="H46" s="50">
        <v>62.5</v>
      </c>
      <c r="I46" s="50">
        <v>55.6</v>
      </c>
      <c r="J46" s="50">
        <v>50.4</v>
      </c>
      <c r="K46" s="50">
        <v>46.1</v>
      </c>
      <c r="L46" s="50">
        <v>42.7</v>
      </c>
      <c r="M46" s="50">
        <v>39.9</v>
      </c>
      <c r="N46" s="50">
        <v>37.4</v>
      </c>
      <c r="O46" s="50">
        <v>35.4</v>
      </c>
      <c r="P46" s="50">
        <v>33.6</v>
      </c>
      <c r="Q46" s="50">
        <v>32.1</v>
      </c>
      <c r="R46" s="50">
        <v>30.7</v>
      </c>
      <c r="S46" s="50">
        <v>29.6</v>
      </c>
      <c r="T46" s="50">
        <v>28.5</v>
      </c>
      <c r="U46" s="50">
        <v>27.5</v>
      </c>
    </row>
    <row r="47" spans="1:21">
      <c r="A47" s="42">
        <v>40</v>
      </c>
      <c r="B47" s="50">
        <v>397.2</v>
      </c>
      <c r="C47" s="50">
        <v>202.3</v>
      </c>
      <c r="D47" s="50">
        <v>137.4</v>
      </c>
      <c r="E47" s="50">
        <v>104.9</v>
      </c>
      <c r="F47" s="50">
        <v>85.5</v>
      </c>
      <c r="G47" s="50">
        <v>72.599999999999994</v>
      </c>
      <c r="H47" s="50">
        <v>63.3</v>
      </c>
      <c r="I47" s="50">
        <v>56.4</v>
      </c>
      <c r="J47" s="50">
        <v>51.1</v>
      </c>
      <c r="K47" s="50">
        <v>46.8</v>
      </c>
      <c r="L47" s="50">
        <v>43.3</v>
      </c>
      <c r="M47" s="50">
        <v>40.4</v>
      </c>
      <c r="N47" s="50">
        <v>38</v>
      </c>
      <c r="O47" s="50">
        <v>35.9</v>
      </c>
      <c r="P47" s="50">
        <v>34.1</v>
      </c>
      <c r="Q47" s="50">
        <v>32.6</v>
      </c>
      <c r="R47" s="50">
        <v>31.2</v>
      </c>
      <c r="S47" s="50">
        <v>30</v>
      </c>
      <c r="T47" s="50">
        <v>28.9</v>
      </c>
      <c r="U47" s="50"/>
    </row>
    <row r="48" spans="1:21">
      <c r="A48" s="42">
        <v>41</v>
      </c>
      <c r="B48" s="50">
        <v>402.6</v>
      </c>
      <c r="C48" s="50">
        <v>205.1</v>
      </c>
      <c r="D48" s="50">
        <v>139.30000000000001</v>
      </c>
      <c r="E48" s="50">
        <v>106.4</v>
      </c>
      <c r="F48" s="50">
        <v>86.7</v>
      </c>
      <c r="G48" s="50">
        <v>73.599999999999994</v>
      </c>
      <c r="H48" s="50">
        <v>64.2</v>
      </c>
      <c r="I48" s="50">
        <v>57.2</v>
      </c>
      <c r="J48" s="50">
        <v>51.8</v>
      </c>
      <c r="K48" s="50">
        <v>47.5</v>
      </c>
      <c r="L48" s="50">
        <v>44</v>
      </c>
      <c r="M48" s="50">
        <v>41</v>
      </c>
      <c r="N48" s="50">
        <v>38.6</v>
      </c>
      <c r="O48" s="50">
        <v>36.5</v>
      </c>
      <c r="P48" s="50">
        <v>34.700000000000003</v>
      </c>
      <c r="Q48" s="50">
        <v>33.1</v>
      </c>
      <c r="R48" s="50">
        <v>31.7</v>
      </c>
      <c r="S48" s="50">
        <v>30.5</v>
      </c>
      <c r="T48" s="50"/>
      <c r="U48" s="50"/>
    </row>
    <row r="49" spans="1:21">
      <c r="A49" s="42">
        <v>42</v>
      </c>
      <c r="B49" s="50">
        <v>408.1</v>
      </c>
      <c r="C49" s="50">
        <v>207.9</v>
      </c>
      <c r="D49" s="50">
        <v>141.19999999999999</v>
      </c>
      <c r="E49" s="50">
        <v>107.9</v>
      </c>
      <c r="F49" s="50">
        <v>87.9</v>
      </c>
      <c r="G49" s="50">
        <v>74.599999999999994</v>
      </c>
      <c r="H49" s="50">
        <v>65.2</v>
      </c>
      <c r="I49" s="50">
        <v>58.1</v>
      </c>
      <c r="J49" s="50">
        <v>52.6</v>
      </c>
      <c r="K49" s="50">
        <v>48.2</v>
      </c>
      <c r="L49" s="50">
        <v>44.6</v>
      </c>
      <c r="M49" s="50">
        <v>41.6</v>
      </c>
      <c r="N49" s="50">
        <v>39.1</v>
      </c>
      <c r="O49" s="50">
        <v>37</v>
      </c>
      <c r="P49" s="50">
        <v>35.200000000000003</v>
      </c>
      <c r="Q49" s="50">
        <v>33.6</v>
      </c>
      <c r="R49" s="50">
        <v>32.200000000000003</v>
      </c>
      <c r="S49" s="50"/>
      <c r="T49" s="50"/>
      <c r="U49" s="50"/>
    </row>
    <row r="50" spans="1:21">
      <c r="A50" s="42">
        <v>43</v>
      </c>
      <c r="B50" s="50">
        <v>413.7</v>
      </c>
      <c r="C50" s="50">
        <v>210.8</v>
      </c>
      <c r="D50" s="50">
        <v>143.19999999999999</v>
      </c>
      <c r="E50" s="50">
        <v>109.4</v>
      </c>
      <c r="F50" s="50">
        <v>89.2</v>
      </c>
      <c r="G50" s="50">
        <v>75.7</v>
      </c>
      <c r="H50" s="50">
        <v>66.099999999999994</v>
      </c>
      <c r="I50" s="50">
        <v>58.9</v>
      </c>
      <c r="J50" s="50">
        <v>53.3</v>
      </c>
      <c r="K50" s="50">
        <v>48.9</v>
      </c>
      <c r="L50" s="50">
        <v>45.3</v>
      </c>
      <c r="M50" s="50">
        <v>42.3</v>
      </c>
      <c r="N50" s="50">
        <v>39.700000000000003</v>
      </c>
      <c r="O50" s="50">
        <v>37.6</v>
      </c>
      <c r="P50" s="50">
        <v>35.700000000000003</v>
      </c>
      <c r="Q50" s="50">
        <v>34.1</v>
      </c>
      <c r="R50" s="50"/>
      <c r="S50" s="50"/>
      <c r="T50" s="50"/>
      <c r="U50" s="50"/>
    </row>
    <row r="51" spans="1:21">
      <c r="A51" s="42">
        <v>44</v>
      </c>
      <c r="B51" s="50">
        <v>419.4</v>
      </c>
      <c r="C51" s="50">
        <v>213.7</v>
      </c>
      <c r="D51" s="50">
        <v>145.19999999999999</v>
      </c>
      <c r="E51" s="50">
        <v>110.9</v>
      </c>
      <c r="F51" s="50">
        <v>90.4</v>
      </c>
      <c r="G51" s="50">
        <v>76.8</v>
      </c>
      <c r="H51" s="50">
        <v>67</v>
      </c>
      <c r="I51" s="50">
        <v>59.8</v>
      </c>
      <c r="J51" s="50">
        <v>54.1</v>
      </c>
      <c r="K51" s="50">
        <v>49.6</v>
      </c>
      <c r="L51" s="50">
        <v>46</v>
      </c>
      <c r="M51" s="50">
        <v>42.9</v>
      </c>
      <c r="N51" s="50">
        <v>40.4</v>
      </c>
      <c r="O51" s="50">
        <v>38.200000000000003</v>
      </c>
      <c r="P51" s="50">
        <v>36.299999999999997</v>
      </c>
      <c r="Q51" s="50"/>
      <c r="R51" s="50"/>
      <c r="S51" s="50"/>
      <c r="T51" s="50"/>
      <c r="U51" s="50"/>
    </row>
    <row r="52" spans="1:21">
      <c r="A52" s="42">
        <v>45</v>
      </c>
      <c r="B52" s="50">
        <v>425.2</v>
      </c>
      <c r="C52" s="50">
        <v>216.6</v>
      </c>
      <c r="D52" s="50">
        <v>147.19999999999999</v>
      </c>
      <c r="E52" s="50">
        <v>112.5</v>
      </c>
      <c r="F52" s="50">
        <v>91.7</v>
      </c>
      <c r="G52" s="50">
        <v>77.900000000000006</v>
      </c>
      <c r="H52" s="50">
        <v>68</v>
      </c>
      <c r="I52" s="50">
        <v>60.6</v>
      </c>
      <c r="J52" s="50">
        <v>54.9</v>
      </c>
      <c r="K52" s="50">
        <v>50.4</v>
      </c>
      <c r="L52" s="50">
        <v>46.7</v>
      </c>
      <c r="M52" s="50">
        <v>43.6</v>
      </c>
      <c r="N52" s="50">
        <v>41</v>
      </c>
      <c r="O52" s="50">
        <v>38.799999999999997</v>
      </c>
      <c r="P52" s="50"/>
      <c r="Q52" s="50"/>
      <c r="R52" s="50"/>
      <c r="S52" s="50"/>
      <c r="T52" s="50"/>
      <c r="U52" s="50"/>
    </row>
    <row r="53" spans="1:21">
      <c r="A53" s="42">
        <v>46</v>
      </c>
      <c r="B53" s="50">
        <v>431</v>
      </c>
      <c r="C53" s="50">
        <v>219.6</v>
      </c>
      <c r="D53" s="50">
        <v>149.19999999999999</v>
      </c>
      <c r="E53" s="50">
        <v>114.1</v>
      </c>
      <c r="F53" s="50">
        <v>93</v>
      </c>
      <c r="G53" s="50">
        <v>79</v>
      </c>
      <c r="H53" s="50">
        <v>69</v>
      </c>
      <c r="I53" s="50">
        <v>61.5</v>
      </c>
      <c r="J53" s="50">
        <v>55.8</v>
      </c>
      <c r="K53" s="50">
        <v>51.1</v>
      </c>
      <c r="L53" s="50">
        <v>47.4</v>
      </c>
      <c r="M53" s="50">
        <v>44.3</v>
      </c>
      <c r="N53" s="50">
        <v>41.6</v>
      </c>
      <c r="O53" s="50"/>
      <c r="P53" s="50"/>
      <c r="Q53" s="50"/>
      <c r="R53" s="50"/>
      <c r="S53" s="50"/>
      <c r="T53" s="50"/>
      <c r="U53" s="50"/>
    </row>
    <row r="54" spans="1:21">
      <c r="A54" s="42">
        <v>47</v>
      </c>
      <c r="B54" s="50">
        <v>436.9</v>
      </c>
      <c r="C54" s="50">
        <v>222.7</v>
      </c>
      <c r="D54" s="50">
        <v>151.30000000000001</v>
      </c>
      <c r="E54" s="50">
        <v>115.7</v>
      </c>
      <c r="F54" s="50">
        <v>94.3</v>
      </c>
      <c r="G54" s="50">
        <v>80.099999999999994</v>
      </c>
      <c r="H54" s="50">
        <v>70</v>
      </c>
      <c r="I54" s="50">
        <v>62.5</v>
      </c>
      <c r="J54" s="50">
        <v>56.6</v>
      </c>
      <c r="K54" s="50">
        <v>51.9</v>
      </c>
      <c r="L54" s="50">
        <v>48.1</v>
      </c>
      <c r="M54" s="50">
        <v>45</v>
      </c>
      <c r="N54" s="50"/>
      <c r="O54" s="50"/>
      <c r="P54" s="50"/>
      <c r="Q54" s="50"/>
      <c r="R54" s="50"/>
      <c r="S54" s="50"/>
      <c r="T54" s="50"/>
      <c r="U54" s="50"/>
    </row>
    <row r="55" spans="1:21">
      <c r="A55" s="42">
        <v>48</v>
      </c>
      <c r="B55" s="50">
        <v>442.9</v>
      </c>
      <c r="C55" s="50">
        <v>225.8</v>
      </c>
      <c r="D55" s="50">
        <v>153.5</v>
      </c>
      <c r="E55" s="50">
        <v>117.3</v>
      </c>
      <c r="F55" s="50">
        <v>95.7</v>
      </c>
      <c r="G55" s="50">
        <v>81.3</v>
      </c>
      <c r="H55" s="50">
        <v>71.099999999999994</v>
      </c>
      <c r="I55" s="50">
        <v>63.4</v>
      </c>
      <c r="J55" s="50">
        <v>57.5</v>
      </c>
      <c r="K55" s="50">
        <v>52.7</v>
      </c>
      <c r="L55" s="50">
        <v>48.9</v>
      </c>
      <c r="M55" s="50"/>
      <c r="N55" s="50"/>
      <c r="O55" s="50"/>
      <c r="P55" s="50"/>
      <c r="Q55" s="50"/>
      <c r="R55" s="50"/>
      <c r="S55" s="50"/>
      <c r="T55" s="50"/>
      <c r="U55" s="50"/>
    </row>
    <row r="56" spans="1:21">
      <c r="A56" s="42">
        <v>49</v>
      </c>
      <c r="B56" s="50">
        <v>448.9</v>
      </c>
      <c r="C56" s="50">
        <v>228.9</v>
      </c>
      <c r="D56" s="50">
        <v>155.6</v>
      </c>
      <c r="E56" s="50">
        <v>119</v>
      </c>
      <c r="F56" s="50">
        <v>97.1</v>
      </c>
      <c r="G56" s="50">
        <v>82.5</v>
      </c>
      <c r="H56" s="50">
        <v>72.099999999999994</v>
      </c>
      <c r="I56" s="50">
        <v>64.400000000000006</v>
      </c>
      <c r="J56" s="50">
        <v>58.3</v>
      </c>
      <c r="K56" s="50">
        <v>53.5</v>
      </c>
      <c r="L56" s="50"/>
      <c r="M56" s="50"/>
      <c r="N56" s="50"/>
      <c r="O56" s="50"/>
      <c r="P56" s="50"/>
      <c r="Q56" s="50"/>
      <c r="R56" s="50"/>
      <c r="S56" s="50"/>
      <c r="T56" s="50"/>
      <c r="U56" s="50"/>
    </row>
    <row r="57" spans="1:21">
      <c r="A57" s="42">
        <v>50</v>
      </c>
      <c r="B57" s="50">
        <v>455.1</v>
      </c>
      <c r="C57" s="50">
        <v>232.1</v>
      </c>
      <c r="D57" s="50">
        <v>157.80000000000001</v>
      </c>
      <c r="E57" s="50">
        <v>120.7</v>
      </c>
      <c r="F57" s="50">
        <v>98.5</v>
      </c>
      <c r="G57" s="50">
        <v>83.7</v>
      </c>
      <c r="H57" s="50">
        <v>73.2</v>
      </c>
      <c r="I57" s="50">
        <v>65.3</v>
      </c>
      <c r="J57" s="50">
        <v>59.2</v>
      </c>
      <c r="K57" s="50"/>
      <c r="L57" s="50"/>
      <c r="M57" s="50"/>
      <c r="N57" s="50"/>
      <c r="O57" s="50"/>
      <c r="P57" s="50"/>
      <c r="Q57" s="50"/>
      <c r="R57" s="50"/>
      <c r="S57" s="50"/>
      <c r="T57" s="50"/>
      <c r="U57" s="50"/>
    </row>
    <row r="58" spans="1:21">
      <c r="A58" s="42">
        <v>51</v>
      </c>
      <c r="B58" s="50">
        <v>461.3</v>
      </c>
      <c r="C58" s="50">
        <v>235.3</v>
      </c>
      <c r="D58" s="50">
        <v>160</v>
      </c>
      <c r="E58" s="50">
        <v>122.5</v>
      </c>
      <c r="F58" s="50">
        <v>100</v>
      </c>
      <c r="G58" s="50">
        <v>85</v>
      </c>
      <c r="H58" s="50">
        <v>74.3</v>
      </c>
      <c r="I58" s="50">
        <v>66.3</v>
      </c>
      <c r="J58" s="50"/>
      <c r="K58" s="50"/>
      <c r="L58" s="50"/>
      <c r="M58" s="50"/>
      <c r="N58" s="50"/>
      <c r="O58" s="50"/>
      <c r="P58" s="50"/>
      <c r="Q58" s="50"/>
      <c r="R58" s="50"/>
      <c r="S58" s="50"/>
      <c r="T58" s="50"/>
      <c r="U58" s="50"/>
    </row>
    <row r="59" spans="1:21">
      <c r="A59" s="42">
        <v>52</v>
      </c>
      <c r="B59" s="50">
        <v>467.6</v>
      </c>
      <c r="C59" s="50">
        <v>238.6</v>
      </c>
      <c r="D59" s="50">
        <v>162.30000000000001</v>
      </c>
      <c r="E59" s="50">
        <v>124.2</v>
      </c>
      <c r="F59" s="50">
        <v>101.4</v>
      </c>
      <c r="G59" s="50">
        <v>86.2</v>
      </c>
      <c r="H59" s="50">
        <v>75.400000000000006</v>
      </c>
      <c r="I59" s="50"/>
      <c r="J59" s="50"/>
      <c r="K59" s="50"/>
      <c r="L59" s="50"/>
      <c r="M59" s="50"/>
      <c r="N59" s="50"/>
      <c r="O59" s="50"/>
      <c r="P59" s="50"/>
      <c r="Q59" s="50"/>
      <c r="R59" s="50"/>
      <c r="S59" s="50"/>
      <c r="T59" s="50"/>
      <c r="U59" s="50"/>
    </row>
    <row r="60" spans="1:21">
      <c r="A60" s="42">
        <v>53</v>
      </c>
      <c r="B60" s="50">
        <v>474.1</v>
      </c>
      <c r="C60" s="50">
        <v>241.9</v>
      </c>
      <c r="D60" s="50">
        <v>164.6</v>
      </c>
      <c r="E60" s="50">
        <v>126</v>
      </c>
      <c r="F60" s="50">
        <v>102.9</v>
      </c>
      <c r="G60" s="50">
        <v>87.5</v>
      </c>
      <c r="H60" s="50"/>
      <c r="I60" s="50"/>
      <c r="J60" s="50"/>
      <c r="K60" s="50"/>
      <c r="L60" s="50"/>
      <c r="M60" s="50"/>
      <c r="N60" s="50"/>
      <c r="O60" s="50"/>
      <c r="P60" s="50"/>
      <c r="Q60" s="50"/>
      <c r="R60" s="50"/>
      <c r="S60" s="50"/>
      <c r="T60" s="50"/>
      <c r="U60" s="50"/>
    </row>
    <row r="61" spans="1:21">
      <c r="A61" s="42">
        <v>54</v>
      </c>
      <c r="B61" s="50">
        <v>478.5</v>
      </c>
      <c r="C61" s="50">
        <v>244.3</v>
      </c>
      <c r="D61" s="50">
        <v>166.2</v>
      </c>
      <c r="E61" s="50">
        <v>127.3</v>
      </c>
      <c r="F61" s="50">
        <v>104</v>
      </c>
      <c r="G61" s="50"/>
      <c r="H61" s="50"/>
      <c r="I61" s="50"/>
      <c r="J61" s="50"/>
      <c r="K61" s="50"/>
      <c r="L61" s="50"/>
      <c r="M61" s="50"/>
      <c r="N61" s="50"/>
      <c r="O61" s="50"/>
      <c r="P61" s="50"/>
      <c r="Q61" s="50"/>
      <c r="R61" s="50"/>
      <c r="S61" s="50"/>
      <c r="T61" s="50"/>
      <c r="U61" s="50"/>
    </row>
    <row r="62" spans="1:21">
      <c r="A62" s="42">
        <v>55</v>
      </c>
      <c r="B62" s="50">
        <v>480.3</v>
      </c>
      <c r="C62" s="50">
        <v>245.2</v>
      </c>
      <c r="D62" s="50">
        <v>166.9</v>
      </c>
      <c r="E62" s="50">
        <v>127.8</v>
      </c>
      <c r="F62" s="50"/>
      <c r="G62" s="50"/>
      <c r="H62" s="50"/>
      <c r="I62" s="50"/>
      <c r="J62" s="50"/>
      <c r="K62" s="50"/>
      <c r="L62" s="50"/>
      <c r="M62" s="50"/>
      <c r="N62" s="50"/>
      <c r="O62" s="50"/>
      <c r="P62" s="50"/>
      <c r="Q62" s="50"/>
      <c r="R62" s="50"/>
      <c r="S62" s="50"/>
      <c r="T62" s="50"/>
      <c r="U62" s="50"/>
    </row>
    <row r="63" spans="1:21">
      <c r="A63" s="42">
        <v>56</v>
      </c>
      <c r="B63" s="50">
        <v>482.1</v>
      </c>
      <c r="C63" s="50">
        <v>246.2</v>
      </c>
      <c r="D63" s="50">
        <v>167.6</v>
      </c>
      <c r="E63" s="50"/>
      <c r="F63" s="50"/>
      <c r="G63" s="50"/>
      <c r="H63" s="50"/>
      <c r="I63" s="50"/>
      <c r="J63" s="50"/>
      <c r="K63" s="50"/>
      <c r="L63" s="50"/>
      <c r="M63" s="50"/>
      <c r="N63" s="50"/>
      <c r="O63" s="50"/>
      <c r="P63" s="50"/>
      <c r="Q63" s="50"/>
      <c r="R63" s="50"/>
      <c r="S63" s="50"/>
      <c r="T63" s="50"/>
      <c r="U63" s="50"/>
    </row>
    <row r="64" spans="1:21">
      <c r="A64" s="42">
        <v>57</v>
      </c>
      <c r="B64" s="50">
        <v>484.4</v>
      </c>
      <c r="C64" s="50">
        <v>247.5</v>
      </c>
      <c r="D64" s="50"/>
      <c r="E64" s="50"/>
      <c r="F64" s="50"/>
      <c r="G64" s="50"/>
      <c r="H64" s="50"/>
      <c r="I64" s="50"/>
      <c r="J64" s="50"/>
      <c r="K64" s="50"/>
      <c r="L64" s="50"/>
      <c r="M64" s="50"/>
      <c r="N64" s="50"/>
      <c r="O64" s="50"/>
      <c r="P64" s="50"/>
      <c r="Q64" s="50"/>
      <c r="R64" s="50"/>
      <c r="S64" s="50"/>
      <c r="T64" s="50"/>
      <c r="U64" s="50"/>
    </row>
    <row r="65" spans="1:21">
      <c r="A65" s="42">
        <v>58</v>
      </c>
      <c r="B65" s="50">
        <v>486.4</v>
      </c>
      <c r="C65" s="50"/>
      <c r="D65" s="50"/>
      <c r="E65" s="50"/>
      <c r="F65" s="50"/>
      <c r="G65" s="50"/>
      <c r="H65" s="50"/>
      <c r="I65" s="50"/>
      <c r="J65" s="50"/>
      <c r="K65" s="50"/>
      <c r="L65" s="50"/>
      <c r="M65" s="50"/>
      <c r="N65" s="50"/>
      <c r="O65" s="50"/>
      <c r="P65" s="50"/>
      <c r="Q65" s="50"/>
      <c r="R65" s="50"/>
      <c r="S65" s="50"/>
      <c r="T65" s="50"/>
      <c r="U65" s="50"/>
    </row>
  </sheetData>
  <sheetProtection algorithmName="SHA-512" hashValue="JYYWu8TdfK/956qAw1dpTRIfMyXVmeArnvk7BiQ/hxO5vJ5K1jfmgDDvZYyzlYiQOFdW9ksfUStdGVJjXicnrQ==" saltValue="n7ZsHw6L/Ok1ustn9C/QSA==" spinCount="100000" sheet="1" objects="1" scenarios="1"/>
  <conditionalFormatting sqref="A6:A21">
    <cfRule type="expression" dxfId="235" priority="5" stopIfTrue="1">
      <formula>MOD(ROW(),2)=0</formula>
    </cfRule>
    <cfRule type="expression" dxfId="234" priority="6" stopIfTrue="1">
      <formula>MOD(ROW(),2)&lt;&gt;0</formula>
    </cfRule>
  </conditionalFormatting>
  <conditionalFormatting sqref="B6:M21">
    <cfRule type="expression" dxfId="233" priority="7" stopIfTrue="1">
      <formula>MOD(ROW(),2)=0</formula>
    </cfRule>
    <cfRule type="expression" dxfId="232" priority="8" stopIfTrue="1">
      <formula>MOD(ROW(),2)&lt;&gt;0</formula>
    </cfRule>
  </conditionalFormatting>
  <conditionalFormatting sqref="A26:A65">
    <cfRule type="expression" dxfId="231" priority="1" stopIfTrue="1">
      <formula>MOD(ROW(),2)=0</formula>
    </cfRule>
    <cfRule type="expression" dxfId="230" priority="2" stopIfTrue="1">
      <formula>MOD(ROW(),2)&lt;&gt;0</formula>
    </cfRule>
  </conditionalFormatting>
  <conditionalFormatting sqref="B26:U65">
    <cfRule type="expression" dxfId="229" priority="3" stopIfTrue="1">
      <formula>MOD(ROW(),2)=0</formula>
    </cfRule>
    <cfRule type="expression" dxfId="228" priority="4" stopIfTrue="1">
      <formula>MOD(ROW(),2)&lt;&gt;0</formula>
    </cfRule>
  </conditionalFormatting>
  <pageMargins left="0.7" right="0.7" top="0.75" bottom="0.75" header="0.3" footer="0.3"/>
  <tableParts count="1">
    <tablePart r:id="rId1"/>
  </tableParts>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E372A-515C-46B7-9409-2199B39EA510}">
  <sheetPr codeName="Sheet105"/>
  <dimension ref="A1:U70"/>
  <sheetViews>
    <sheetView showGridLines="0" workbookViewId="0">
      <selection activeCell="A6" sqref="A6"/>
    </sheetView>
  </sheetViews>
  <sheetFormatPr defaultRowHeight="12.6"/>
  <cols>
    <col min="1" max="1" width="31.5703125" customWidth="1"/>
    <col min="2" max="21"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Added pension - x-718</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171</v>
      </c>
      <c r="C8" s="62"/>
      <c r="D8" s="62"/>
      <c r="E8" s="62"/>
      <c r="F8" s="62"/>
      <c r="G8" s="62"/>
      <c r="H8" s="62"/>
      <c r="I8" s="62"/>
      <c r="J8" s="62"/>
      <c r="K8" s="62"/>
      <c r="L8" s="62"/>
      <c r="M8" s="62"/>
    </row>
    <row r="9" spans="1:13">
      <c r="A9" s="61" t="s">
        <v>150</v>
      </c>
      <c r="B9" s="62" t="s">
        <v>427</v>
      </c>
      <c r="C9" s="62"/>
      <c r="D9" s="62"/>
      <c r="E9" s="62"/>
      <c r="F9" s="62"/>
      <c r="G9" s="62"/>
      <c r="H9" s="62"/>
      <c r="I9" s="62"/>
      <c r="J9" s="62"/>
      <c r="K9" s="62"/>
      <c r="L9" s="62"/>
      <c r="M9" s="62"/>
    </row>
    <row r="10" spans="1:13">
      <c r="A10" s="61" t="s">
        <v>6</v>
      </c>
      <c r="B10" s="62" t="s">
        <v>477</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429</v>
      </c>
      <c r="C12" s="62"/>
      <c r="D12" s="62"/>
      <c r="E12" s="62"/>
      <c r="F12" s="62"/>
      <c r="G12" s="62"/>
      <c r="H12" s="62"/>
      <c r="I12" s="62"/>
      <c r="J12" s="62"/>
      <c r="K12" s="62"/>
      <c r="L12" s="62"/>
      <c r="M12" s="62"/>
    </row>
    <row r="13" spans="1:13">
      <c r="A13" s="61" t="s">
        <v>555</v>
      </c>
      <c r="B13" s="62">
        <v>1</v>
      </c>
      <c r="C13" s="62"/>
      <c r="D13" s="62"/>
      <c r="E13" s="62"/>
      <c r="F13" s="62"/>
      <c r="G13" s="62"/>
      <c r="H13" s="62"/>
      <c r="I13" s="62"/>
      <c r="J13" s="62"/>
      <c r="K13" s="62"/>
      <c r="L13" s="62"/>
      <c r="M13" s="62"/>
    </row>
    <row r="14" spans="1:13">
      <c r="A14" s="61" t="s">
        <v>154</v>
      </c>
      <c r="B14" s="62">
        <v>718</v>
      </c>
      <c r="C14" s="62"/>
      <c r="D14" s="62"/>
      <c r="E14" s="62"/>
      <c r="F14" s="62"/>
      <c r="G14" s="62"/>
      <c r="H14" s="62"/>
      <c r="I14" s="62"/>
      <c r="J14" s="62"/>
      <c r="K14" s="62"/>
      <c r="L14" s="62"/>
      <c r="M14" s="62"/>
    </row>
    <row r="15" spans="1:13">
      <c r="A15" s="61" t="s">
        <v>556</v>
      </c>
      <c r="B15" s="62" t="s">
        <v>478</v>
      </c>
      <c r="C15" s="62"/>
      <c r="D15" s="62"/>
      <c r="E15" s="62"/>
      <c r="F15" s="62"/>
      <c r="G15" s="62"/>
      <c r="H15" s="62"/>
      <c r="I15" s="62"/>
      <c r="J15" s="62"/>
      <c r="K15" s="62"/>
      <c r="L15" s="62"/>
      <c r="M15" s="62"/>
    </row>
    <row r="16" spans="1:13">
      <c r="A16" s="61" t="s">
        <v>156</v>
      </c>
      <c r="B16" s="86" t="s">
        <v>479</v>
      </c>
      <c r="C16" s="65"/>
      <c r="D16" s="65"/>
      <c r="E16" s="65"/>
      <c r="F16" s="65"/>
      <c r="G16" s="65"/>
      <c r="H16" s="65"/>
      <c r="I16" s="65"/>
      <c r="J16" s="65"/>
      <c r="K16" s="65"/>
      <c r="L16" s="65"/>
      <c r="M16" s="65"/>
    </row>
    <row r="17" spans="1:21">
      <c r="A17" s="63" t="s">
        <v>557</v>
      </c>
      <c r="B17" s="62"/>
      <c r="C17" s="62"/>
      <c r="D17" s="62"/>
      <c r="E17" s="62"/>
      <c r="F17" s="62"/>
      <c r="G17" s="62"/>
      <c r="H17" s="62"/>
      <c r="I17" s="62"/>
      <c r="J17" s="62"/>
      <c r="K17" s="62"/>
      <c r="L17" s="62"/>
      <c r="M17" s="62"/>
    </row>
    <row r="18" spans="1:21">
      <c r="A18" s="61" t="s">
        <v>158</v>
      </c>
      <c r="B18" s="64">
        <v>45216</v>
      </c>
      <c r="C18" s="64"/>
      <c r="D18" s="64"/>
      <c r="E18" s="64"/>
      <c r="F18" s="64"/>
      <c r="G18" s="64"/>
      <c r="H18" s="64"/>
      <c r="I18" s="64"/>
      <c r="J18" s="64"/>
      <c r="K18" s="64"/>
      <c r="L18" s="64"/>
      <c r="M18" s="64"/>
    </row>
    <row r="19" spans="1:21">
      <c r="A19" s="61" t="s">
        <v>159</v>
      </c>
      <c r="B19" s="64">
        <v>45383</v>
      </c>
      <c r="C19" s="64"/>
      <c r="D19" s="64"/>
      <c r="E19" s="64"/>
      <c r="F19" s="64"/>
      <c r="G19" s="64"/>
      <c r="H19" s="64"/>
      <c r="I19" s="64"/>
      <c r="J19" s="64"/>
      <c r="K19" s="64"/>
      <c r="L19" s="64"/>
      <c r="M19" s="64"/>
    </row>
    <row r="20" spans="1:21">
      <c r="A20" s="61" t="s">
        <v>160</v>
      </c>
      <c r="B20" s="62" t="s">
        <v>170</v>
      </c>
      <c r="C20" s="62"/>
      <c r="D20" s="62"/>
      <c r="E20" s="62"/>
      <c r="F20" s="62"/>
      <c r="G20" s="62"/>
      <c r="H20" s="62"/>
      <c r="I20" s="62"/>
      <c r="J20" s="62"/>
      <c r="K20" s="62"/>
      <c r="L20" s="62"/>
      <c r="M20" s="62"/>
    </row>
    <row r="21" spans="1:21">
      <c r="A21" s="61" t="s">
        <v>558</v>
      </c>
      <c r="B21" s="62" t="s">
        <v>83</v>
      </c>
      <c r="C21" s="62"/>
      <c r="D21" s="62"/>
      <c r="E21" s="62"/>
      <c r="F21" s="62"/>
      <c r="G21" s="62"/>
      <c r="H21" s="62"/>
      <c r="I21" s="62"/>
      <c r="J21" s="62"/>
      <c r="K21" s="62"/>
      <c r="L21" s="62"/>
      <c r="M21" s="62"/>
    </row>
    <row r="23" spans="1:21">
      <c r="A23" s="23" t="str">
        <f>HYPERLINK("#'Factor List'!A1", "Back to Factor List")</f>
        <v>Back to Factor List</v>
      </c>
      <c r="B23" s="23" t="str">
        <f>HYPERLINK("#'Assumptions'!A1", "Assumptions")</f>
        <v>Assumptions</v>
      </c>
    </row>
    <row r="26" spans="1:21" ht="12.95">
      <c r="A26" s="46" t="s">
        <v>559</v>
      </c>
      <c r="B26" s="46">
        <v>1</v>
      </c>
      <c r="C26" s="46">
        <v>2</v>
      </c>
      <c r="D26" s="46">
        <v>3</v>
      </c>
      <c r="E26" s="46">
        <v>4</v>
      </c>
      <c r="F26" s="46">
        <v>5</v>
      </c>
      <c r="G26" s="46">
        <v>6</v>
      </c>
      <c r="H26" s="46">
        <v>7</v>
      </c>
      <c r="I26" s="46">
        <v>8</v>
      </c>
      <c r="J26" s="46">
        <v>9</v>
      </c>
      <c r="K26" s="46">
        <v>10</v>
      </c>
      <c r="L26" s="46">
        <v>11</v>
      </c>
      <c r="M26" s="46">
        <v>12</v>
      </c>
      <c r="N26" s="46">
        <v>13</v>
      </c>
      <c r="O26" s="46">
        <v>14</v>
      </c>
      <c r="P26" s="46">
        <v>15</v>
      </c>
      <c r="Q26" s="46">
        <v>16</v>
      </c>
      <c r="R26" s="46">
        <v>17</v>
      </c>
      <c r="S26" s="46">
        <v>18</v>
      </c>
      <c r="T26" s="46">
        <v>19</v>
      </c>
      <c r="U26" s="46">
        <v>20</v>
      </c>
    </row>
    <row r="27" spans="1:21">
      <c r="A27" s="42">
        <v>20</v>
      </c>
      <c r="B27" s="50">
        <v>230.3</v>
      </c>
      <c r="C27" s="50">
        <v>117.3</v>
      </c>
      <c r="D27" s="50">
        <v>79.599999999999994</v>
      </c>
      <c r="E27" s="50">
        <v>60.8</v>
      </c>
      <c r="F27" s="50">
        <v>49.5</v>
      </c>
      <c r="G27" s="50">
        <v>42</v>
      </c>
      <c r="H27" s="50">
        <v>36.6</v>
      </c>
      <c r="I27" s="50">
        <v>32.6</v>
      </c>
      <c r="J27" s="50">
        <v>29.5</v>
      </c>
      <c r="K27" s="50">
        <v>27</v>
      </c>
      <c r="L27" s="50">
        <v>25</v>
      </c>
      <c r="M27" s="50">
        <v>23.3</v>
      </c>
      <c r="N27" s="50">
        <v>21.9</v>
      </c>
      <c r="O27" s="50">
        <v>20.7</v>
      </c>
      <c r="P27" s="50">
        <v>19.600000000000001</v>
      </c>
      <c r="Q27" s="50">
        <v>18.7</v>
      </c>
      <c r="R27" s="50">
        <v>17.899999999999999</v>
      </c>
      <c r="S27" s="50">
        <v>17.2</v>
      </c>
      <c r="T27" s="50">
        <v>16.5</v>
      </c>
      <c r="U27" s="50">
        <v>16</v>
      </c>
    </row>
    <row r="28" spans="1:21">
      <c r="A28" s="42">
        <v>21</v>
      </c>
      <c r="B28" s="50">
        <v>233.4</v>
      </c>
      <c r="C28" s="50">
        <v>118.9</v>
      </c>
      <c r="D28" s="50">
        <v>80.7</v>
      </c>
      <c r="E28" s="50">
        <v>61.6</v>
      </c>
      <c r="F28" s="50">
        <v>50.2</v>
      </c>
      <c r="G28" s="50">
        <v>42.6</v>
      </c>
      <c r="H28" s="50">
        <v>37.1</v>
      </c>
      <c r="I28" s="50">
        <v>33.1</v>
      </c>
      <c r="J28" s="50">
        <v>29.9</v>
      </c>
      <c r="K28" s="50">
        <v>27.4</v>
      </c>
      <c r="L28" s="50">
        <v>25.3</v>
      </c>
      <c r="M28" s="50">
        <v>23.6</v>
      </c>
      <c r="N28" s="50">
        <v>22.2</v>
      </c>
      <c r="O28" s="50">
        <v>20.9</v>
      </c>
      <c r="P28" s="50">
        <v>19.899999999999999</v>
      </c>
      <c r="Q28" s="50">
        <v>19</v>
      </c>
      <c r="R28" s="50">
        <v>18.100000000000001</v>
      </c>
      <c r="S28" s="50">
        <v>17.399999999999999</v>
      </c>
      <c r="T28" s="50">
        <v>16.8</v>
      </c>
      <c r="U28" s="50">
        <v>16.2</v>
      </c>
    </row>
    <row r="29" spans="1:21">
      <c r="A29" s="42">
        <v>22</v>
      </c>
      <c r="B29" s="50">
        <v>236.6</v>
      </c>
      <c r="C29" s="50">
        <v>120.5</v>
      </c>
      <c r="D29" s="50">
        <v>81.8</v>
      </c>
      <c r="E29" s="50">
        <v>62.5</v>
      </c>
      <c r="F29" s="50">
        <v>50.9</v>
      </c>
      <c r="G29" s="50">
        <v>43.1</v>
      </c>
      <c r="H29" s="50">
        <v>37.6</v>
      </c>
      <c r="I29" s="50">
        <v>33.5</v>
      </c>
      <c r="J29" s="50">
        <v>30.3</v>
      </c>
      <c r="K29" s="50">
        <v>27.8</v>
      </c>
      <c r="L29" s="50">
        <v>25.7</v>
      </c>
      <c r="M29" s="50">
        <v>23.9</v>
      </c>
      <c r="N29" s="50">
        <v>22.5</v>
      </c>
      <c r="O29" s="50">
        <v>21.2</v>
      </c>
      <c r="P29" s="50">
        <v>20.2</v>
      </c>
      <c r="Q29" s="50">
        <v>19.2</v>
      </c>
      <c r="R29" s="50">
        <v>18.399999999999999</v>
      </c>
      <c r="S29" s="50">
        <v>17.7</v>
      </c>
      <c r="T29" s="50">
        <v>17</v>
      </c>
      <c r="U29" s="50">
        <v>16.399999999999999</v>
      </c>
    </row>
    <row r="30" spans="1:21">
      <c r="A30" s="42">
        <v>23</v>
      </c>
      <c r="B30" s="50">
        <v>239.8</v>
      </c>
      <c r="C30" s="50">
        <v>122.1</v>
      </c>
      <c r="D30" s="50">
        <v>82.9</v>
      </c>
      <c r="E30" s="50">
        <v>63.3</v>
      </c>
      <c r="F30" s="50">
        <v>51.6</v>
      </c>
      <c r="G30" s="50">
        <v>43.7</v>
      </c>
      <c r="H30" s="50">
        <v>38.200000000000003</v>
      </c>
      <c r="I30" s="50">
        <v>34</v>
      </c>
      <c r="J30" s="50">
        <v>30.7</v>
      </c>
      <c r="K30" s="50">
        <v>28.1</v>
      </c>
      <c r="L30" s="50">
        <v>26</v>
      </c>
      <c r="M30" s="50">
        <v>24.3</v>
      </c>
      <c r="N30" s="50">
        <v>22.8</v>
      </c>
      <c r="O30" s="50">
        <v>21.5</v>
      </c>
      <c r="P30" s="50">
        <v>20.399999999999999</v>
      </c>
      <c r="Q30" s="50">
        <v>19.5</v>
      </c>
      <c r="R30" s="50">
        <v>18.600000000000001</v>
      </c>
      <c r="S30" s="50">
        <v>17.899999999999999</v>
      </c>
      <c r="T30" s="50">
        <v>17.2</v>
      </c>
      <c r="U30" s="50">
        <v>16.600000000000001</v>
      </c>
    </row>
    <row r="31" spans="1:21">
      <c r="A31" s="42">
        <v>24</v>
      </c>
      <c r="B31" s="50">
        <v>243.1</v>
      </c>
      <c r="C31" s="50">
        <v>123.8</v>
      </c>
      <c r="D31" s="50">
        <v>84</v>
      </c>
      <c r="E31" s="50">
        <v>64.2</v>
      </c>
      <c r="F31" s="50">
        <v>52.3</v>
      </c>
      <c r="G31" s="50">
        <v>44.3</v>
      </c>
      <c r="H31" s="50">
        <v>38.700000000000003</v>
      </c>
      <c r="I31" s="50">
        <v>34.4</v>
      </c>
      <c r="J31" s="50">
        <v>31.2</v>
      </c>
      <c r="K31" s="50">
        <v>28.5</v>
      </c>
      <c r="L31" s="50">
        <v>26.4</v>
      </c>
      <c r="M31" s="50">
        <v>24.6</v>
      </c>
      <c r="N31" s="50">
        <v>23.1</v>
      </c>
      <c r="O31" s="50">
        <v>21.8</v>
      </c>
      <c r="P31" s="50">
        <v>20.7</v>
      </c>
      <c r="Q31" s="50">
        <v>19.8</v>
      </c>
      <c r="R31" s="50">
        <v>18.899999999999999</v>
      </c>
      <c r="S31" s="50">
        <v>18.100000000000001</v>
      </c>
      <c r="T31" s="50">
        <v>17.5</v>
      </c>
      <c r="U31" s="50">
        <v>16.899999999999999</v>
      </c>
    </row>
    <row r="32" spans="1:21">
      <c r="A32" s="42">
        <v>25</v>
      </c>
      <c r="B32" s="50">
        <v>246.4</v>
      </c>
      <c r="C32" s="50">
        <v>125.5</v>
      </c>
      <c r="D32" s="50">
        <v>85.2</v>
      </c>
      <c r="E32" s="50">
        <v>65</v>
      </c>
      <c r="F32" s="50">
        <v>53</v>
      </c>
      <c r="G32" s="50">
        <v>44.9</v>
      </c>
      <c r="H32" s="50">
        <v>39.200000000000003</v>
      </c>
      <c r="I32" s="50">
        <v>34.9</v>
      </c>
      <c r="J32" s="50">
        <v>31.6</v>
      </c>
      <c r="K32" s="50">
        <v>28.9</v>
      </c>
      <c r="L32" s="50">
        <v>26.8</v>
      </c>
      <c r="M32" s="50">
        <v>24.9</v>
      </c>
      <c r="N32" s="50">
        <v>23.4</v>
      </c>
      <c r="O32" s="50">
        <v>22.1</v>
      </c>
      <c r="P32" s="50">
        <v>21</v>
      </c>
      <c r="Q32" s="50">
        <v>20</v>
      </c>
      <c r="R32" s="50">
        <v>19.2</v>
      </c>
      <c r="S32" s="50">
        <v>18.399999999999999</v>
      </c>
      <c r="T32" s="50">
        <v>17.7</v>
      </c>
      <c r="U32" s="50">
        <v>17.100000000000001</v>
      </c>
    </row>
    <row r="33" spans="1:21">
      <c r="A33" s="42">
        <v>26</v>
      </c>
      <c r="B33" s="50">
        <v>249.7</v>
      </c>
      <c r="C33" s="50">
        <v>127.2</v>
      </c>
      <c r="D33" s="50">
        <v>86.3</v>
      </c>
      <c r="E33" s="50">
        <v>65.900000000000006</v>
      </c>
      <c r="F33" s="50">
        <v>53.7</v>
      </c>
      <c r="G33" s="50">
        <v>45.6</v>
      </c>
      <c r="H33" s="50">
        <v>39.700000000000003</v>
      </c>
      <c r="I33" s="50">
        <v>35.4</v>
      </c>
      <c r="J33" s="50">
        <v>32</v>
      </c>
      <c r="K33" s="50">
        <v>29.3</v>
      </c>
      <c r="L33" s="50">
        <v>27.1</v>
      </c>
      <c r="M33" s="50">
        <v>25.3</v>
      </c>
      <c r="N33" s="50">
        <v>23.7</v>
      </c>
      <c r="O33" s="50">
        <v>22.4</v>
      </c>
      <c r="P33" s="50">
        <v>21.3</v>
      </c>
      <c r="Q33" s="50">
        <v>20.3</v>
      </c>
      <c r="R33" s="50">
        <v>19.399999999999999</v>
      </c>
      <c r="S33" s="50">
        <v>18.7</v>
      </c>
      <c r="T33" s="50">
        <v>18</v>
      </c>
      <c r="U33" s="50">
        <v>17.399999999999999</v>
      </c>
    </row>
    <row r="34" spans="1:21">
      <c r="A34" s="42">
        <v>27</v>
      </c>
      <c r="B34" s="50">
        <v>253.1</v>
      </c>
      <c r="C34" s="50">
        <v>128.9</v>
      </c>
      <c r="D34" s="50">
        <v>87.5</v>
      </c>
      <c r="E34" s="50">
        <v>66.8</v>
      </c>
      <c r="F34" s="50">
        <v>54.4</v>
      </c>
      <c r="G34" s="50">
        <v>46.2</v>
      </c>
      <c r="H34" s="50">
        <v>40.299999999999997</v>
      </c>
      <c r="I34" s="50">
        <v>35.9</v>
      </c>
      <c r="J34" s="50">
        <v>32.5</v>
      </c>
      <c r="K34" s="50">
        <v>29.7</v>
      </c>
      <c r="L34" s="50">
        <v>27.5</v>
      </c>
      <c r="M34" s="50">
        <v>25.6</v>
      </c>
      <c r="N34" s="50">
        <v>24.1</v>
      </c>
      <c r="O34" s="50">
        <v>22.7</v>
      </c>
      <c r="P34" s="50">
        <v>21.6</v>
      </c>
      <c r="Q34" s="50">
        <v>20.6</v>
      </c>
      <c r="R34" s="50">
        <v>19.7</v>
      </c>
      <c r="S34" s="50">
        <v>18.899999999999999</v>
      </c>
      <c r="T34" s="50">
        <v>18.2</v>
      </c>
      <c r="U34" s="50">
        <v>17.600000000000001</v>
      </c>
    </row>
    <row r="35" spans="1:21">
      <c r="A35" s="42">
        <v>28</v>
      </c>
      <c r="B35" s="50">
        <v>256.60000000000002</v>
      </c>
      <c r="C35" s="50">
        <v>130.6</v>
      </c>
      <c r="D35" s="50">
        <v>88.7</v>
      </c>
      <c r="E35" s="50">
        <v>67.7</v>
      </c>
      <c r="F35" s="50">
        <v>55.2</v>
      </c>
      <c r="G35" s="50">
        <v>46.8</v>
      </c>
      <c r="H35" s="50">
        <v>40.799999999999997</v>
      </c>
      <c r="I35" s="50">
        <v>36.4</v>
      </c>
      <c r="J35" s="50">
        <v>32.9</v>
      </c>
      <c r="K35" s="50">
        <v>30.1</v>
      </c>
      <c r="L35" s="50">
        <v>27.9</v>
      </c>
      <c r="M35" s="50">
        <v>26</v>
      </c>
      <c r="N35" s="50">
        <v>24.4</v>
      </c>
      <c r="O35" s="50">
        <v>23.1</v>
      </c>
      <c r="P35" s="50">
        <v>21.9</v>
      </c>
      <c r="Q35" s="50">
        <v>20.9</v>
      </c>
      <c r="R35" s="50">
        <v>20</v>
      </c>
      <c r="S35" s="50">
        <v>19.2</v>
      </c>
      <c r="T35" s="50">
        <v>18.5</v>
      </c>
      <c r="U35" s="50">
        <v>17.8</v>
      </c>
    </row>
    <row r="36" spans="1:21">
      <c r="A36" s="42">
        <v>29</v>
      </c>
      <c r="B36" s="50">
        <v>260</v>
      </c>
      <c r="C36" s="50">
        <v>132.4</v>
      </c>
      <c r="D36" s="50">
        <v>89.9</v>
      </c>
      <c r="E36" s="50">
        <v>68.7</v>
      </c>
      <c r="F36" s="50">
        <v>55.9</v>
      </c>
      <c r="G36" s="50">
        <v>47.4</v>
      </c>
      <c r="H36" s="50">
        <v>41.4</v>
      </c>
      <c r="I36" s="50">
        <v>36.9</v>
      </c>
      <c r="J36" s="50">
        <v>33.299999999999997</v>
      </c>
      <c r="K36" s="50">
        <v>30.5</v>
      </c>
      <c r="L36" s="50">
        <v>28.2</v>
      </c>
      <c r="M36" s="50">
        <v>26.3</v>
      </c>
      <c r="N36" s="50">
        <v>24.7</v>
      </c>
      <c r="O36" s="50">
        <v>23.4</v>
      </c>
      <c r="P36" s="50">
        <v>22.2</v>
      </c>
      <c r="Q36" s="50">
        <v>21.2</v>
      </c>
      <c r="R36" s="50">
        <v>20.2</v>
      </c>
      <c r="S36" s="50">
        <v>19.399999999999999</v>
      </c>
      <c r="T36" s="50">
        <v>18.7</v>
      </c>
      <c r="U36" s="50">
        <v>18.100000000000001</v>
      </c>
    </row>
    <row r="37" spans="1:21">
      <c r="A37" s="42">
        <v>30</v>
      </c>
      <c r="B37" s="50">
        <v>263.5</v>
      </c>
      <c r="C37" s="50">
        <v>134.19999999999999</v>
      </c>
      <c r="D37" s="50">
        <v>91.1</v>
      </c>
      <c r="E37" s="50">
        <v>69.599999999999994</v>
      </c>
      <c r="F37" s="50">
        <v>56.7</v>
      </c>
      <c r="G37" s="50">
        <v>48.1</v>
      </c>
      <c r="H37" s="50">
        <v>42</v>
      </c>
      <c r="I37" s="50">
        <v>37.4</v>
      </c>
      <c r="J37" s="50">
        <v>33.799999999999997</v>
      </c>
      <c r="K37" s="50">
        <v>31</v>
      </c>
      <c r="L37" s="50">
        <v>28.6</v>
      </c>
      <c r="M37" s="50">
        <v>26.7</v>
      </c>
      <c r="N37" s="50">
        <v>25.1</v>
      </c>
      <c r="O37" s="50">
        <v>23.7</v>
      </c>
      <c r="P37" s="50">
        <v>22.5</v>
      </c>
      <c r="Q37" s="50">
        <v>21.4</v>
      </c>
      <c r="R37" s="50">
        <v>20.5</v>
      </c>
      <c r="S37" s="50">
        <v>19.7</v>
      </c>
      <c r="T37" s="50">
        <v>19</v>
      </c>
      <c r="U37" s="50">
        <v>18.3</v>
      </c>
    </row>
    <row r="38" spans="1:21">
      <c r="A38" s="42">
        <v>31</v>
      </c>
      <c r="B38" s="50">
        <v>267.10000000000002</v>
      </c>
      <c r="C38" s="50">
        <v>136</v>
      </c>
      <c r="D38" s="50">
        <v>92.3</v>
      </c>
      <c r="E38" s="50">
        <v>70.5</v>
      </c>
      <c r="F38" s="50">
        <v>57.4</v>
      </c>
      <c r="G38" s="50">
        <v>48.7</v>
      </c>
      <c r="H38" s="50">
        <v>42.5</v>
      </c>
      <c r="I38" s="50">
        <v>37.9</v>
      </c>
      <c r="J38" s="50">
        <v>34.299999999999997</v>
      </c>
      <c r="K38" s="50">
        <v>31.4</v>
      </c>
      <c r="L38" s="50">
        <v>29</v>
      </c>
      <c r="M38" s="50">
        <v>27.1</v>
      </c>
      <c r="N38" s="50">
        <v>25.4</v>
      </c>
      <c r="O38" s="50">
        <v>24</v>
      </c>
      <c r="P38" s="50">
        <v>22.8</v>
      </c>
      <c r="Q38" s="50">
        <v>21.7</v>
      </c>
      <c r="R38" s="50">
        <v>20.8</v>
      </c>
      <c r="S38" s="50">
        <v>20</v>
      </c>
      <c r="T38" s="50">
        <v>19.3</v>
      </c>
      <c r="U38" s="50">
        <v>18.600000000000001</v>
      </c>
    </row>
    <row r="39" spans="1:21">
      <c r="A39" s="42">
        <v>32</v>
      </c>
      <c r="B39" s="50">
        <v>270.7</v>
      </c>
      <c r="C39" s="50">
        <v>137.80000000000001</v>
      </c>
      <c r="D39" s="50">
        <v>93.6</v>
      </c>
      <c r="E39" s="50">
        <v>71.5</v>
      </c>
      <c r="F39" s="50">
        <v>58.2</v>
      </c>
      <c r="G39" s="50">
        <v>49.4</v>
      </c>
      <c r="H39" s="50">
        <v>43.1</v>
      </c>
      <c r="I39" s="50">
        <v>38.4</v>
      </c>
      <c r="J39" s="50">
        <v>34.700000000000003</v>
      </c>
      <c r="K39" s="50">
        <v>31.8</v>
      </c>
      <c r="L39" s="50">
        <v>29.4</v>
      </c>
      <c r="M39" s="50">
        <v>27.4</v>
      </c>
      <c r="N39" s="50">
        <v>25.8</v>
      </c>
      <c r="O39" s="50">
        <v>24.3</v>
      </c>
      <c r="P39" s="50">
        <v>23.1</v>
      </c>
      <c r="Q39" s="50">
        <v>22</v>
      </c>
      <c r="R39" s="50">
        <v>21.1</v>
      </c>
      <c r="S39" s="50">
        <v>20.3</v>
      </c>
      <c r="T39" s="50">
        <v>19.5</v>
      </c>
      <c r="U39" s="50">
        <v>18.899999999999999</v>
      </c>
    </row>
    <row r="40" spans="1:21">
      <c r="A40" s="42">
        <v>33</v>
      </c>
      <c r="B40" s="50">
        <v>274.3</v>
      </c>
      <c r="C40" s="50">
        <v>139.69999999999999</v>
      </c>
      <c r="D40" s="50">
        <v>94.9</v>
      </c>
      <c r="E40" s="50">
        <v>72.400000000000006</v>
      </c>
      <c r="F40" s="50">
        <v>59</v>
      </c>
      <c r="G40" s="50">
        <v>50.1</v>
      </c>
      <c r="H40" s="50">
        <v>43.7</v>
      </c>
      <c r="I40" s="50">
        <v>38.9</v>
      </c>
      <c r="J40" s="50">
        <v>35.200000000000003</v>
      </c>
      <c r="K40" s="50">
        <v>32.200000000000003</v>
      </c>
      <c r="L40" s="50">
        <v>29.8</v>
      </c>
      <c r="M40" s="50">
        <v>27.8</v>
      </c>
      <c r="N40" s="50">
        <v>26.1</v>
      </c>
      <c r="O40" s="50">
        <v>24.7</v>
      </c>
      <c r="P40" s="50">
        <v>23.4</v>
      </c>
      <c r="Q40" s="50">
        <v>22.4</v>
      </c>
      <c r="R40" s="50">
        <v>21.4</v>
      </c>
      <c r="S40" s="50">
        <v>20.6</v>
      </c>
      <c r="T40" s="50">
        <v>19.8</v>
      </c>
      <c r="U40" s="50">
        <v>19.100000000000001</v>
      </c>
    </row>
    <row r="41" spans="1:21">
      <c r="A41" s="42">
        <v>34</v>
      </c>
      <c r="B41" s="50">
        <v>278</v>
      </c>
      <c r="C41" s="50">
        <v>141.6</v>
      </c>
      <c r="D41" s="50">
        <v>96.1</v>
      </c>
      <c r="E41" s="50">
        <v>73.400000000000006</v>
      </c>
      <c r="F41" s="50">
        <v>59.8</v>
      </c>
      <c r="G41" s="50">
        <v>50.7</v>
      </c>
      <c r="H41" s="50">
        <v>44.3</v>
      </c>
      <c r="I41" s="50">
        <v>39.4</v>
      </c>
      <c r="J41" s="50">
        <v>35.700000000000003</v>
      </c>
      <c r="K41" s="50">
        <v>32.700000000000003</v>
      </c>
      <c r="L41" s="50">
        <v>30.2</v>
      </c>
      <c r="M41" s="50">
        <v>28.2</v>
      </c>
      <c r="N41" s="50">
        <v>26.5</v>
      </c>
      <c r="O41" s="50">
        <v>25</v>
      </c>
      <c r="P41" s="50">
        <v>23.8</v>
      </c>
      <c r="Q41" s="50">
        <v>22.7</v>
      </c>
      <c r="R41" s="50">
        <v>21.7</v>
      </c>
      <c r="S41" s="50">
        <v>20.8</v>
      </c>
      <c r="T41" s="50">
        <v>20.100000000000001</v>
      </c>
      <c r="U41" s="50">
        <v>19.399999999999999</v>
      </c>
    </row>
    <row r="42" spans="1:21">
      <c r="A42" s="42">
        <v>35</v>
      </c>
      <c r="B42" s="50">
        <v>281.7</v>
      </c>
      <c r="C42" s="50">
        <v>143.5</v>
      </c>
      <c r="D42" s="50">
        <v>97.4</v>
      </c>
      <c r="E42" s="50">
        <v>74.400000000000006</v>
      </c>
      <c r="F42" s="50">
        <v>60.6</v>
      </c>
      <c r="G42" s="50">
        <v>51.4</v>
      </c>
      <c r="H42" s="50">
        <v>44.9</v>
      </c>
      <c r="I42" s="50">
        <v>40</v>
      </c>
      <c r="J42" s="50">
        <v>36.200000000000003</v>
      </c>
      <c r="K42" s="50">
        <v>33.1</v>
      </c>
      <c r="L42" s="50">
        <v>30.7</v>
      </c>
      <c r="M42" s="50">
        <v>28.6</v>
      </c>
      <c r="N42" s="50">
        <v>26.9</v>
      </c>
      <c r="O42" s="50">
        <v>25.4</v>
      </c>
      <c r="P42" s="50">
        <v>24.1</v>
      </c>
      <c r="Q42" s="50">
        <v>23</v>
      </c>
      <c r="R42" s="50">
        <v>22</v>
      </c>
      <c r="S42" s="50">
        <v>21.1</v>
      </c>
      <c r="T42" s="50">
        <v>20.399999999999999</v>
      </c>
      <c r="U42" s="50">
        <v>19.7</v>
      </c>
    </row>
    <row r="43" spans="1:21">
      <c r="A43" s="42">
        <v>36</v>
      </c>
      <c r="B43" s="50">
        <v>285.5</v>
      </c>
      <c r="C43" s="50">
        <v>145.4</v>
      </c>
      <c r="D43" s="50">
        <v>98.7</v>
      </c>
      <c r="E43" s="50">
        <v>75.400000000000006</v>
      </c>
      <c r="F43" s="50">
        <v>61.4</v>
      </c>
      <c r="G43" s="50">
        <v>52.1</v>
      </c>
      <c r="H43" s="50">
        <v>45.5</v>
      </c>
      <c r="I43" s="50">
        <v>40.5</v>
      </c>
      <c r="J43" s="50">
        <v>36.700000000000003</v>
      </c>
      <c r="K43" s="50">
        <v>33.6</v>
      </c>
      <c r="L43" s="50">
        <v>31.1</v>
      </c>
      <c r="M43" s="50">
        <v>29</v>
      </c>
      <c r="N43" s="50">
        <v>27.2</v>
      </c>
      <c r="O43" s="50">
        <v>25.7</v>
      </c>
      <c r="P43" s="50">
        <v>24.4</v>
      </c>
      <c r="Q43" s="50">
        <v>23.3</v>
      </c>
      <c r="R43" s="50">
        <v>22.3</v>
      </c>
      <c r="S43" s="50">
        <v>21.4</v>
      </c>
      <c r="T43" s="50">
        <v>20.7</v>
      </c>
      <c r="U43" s="50">
        <v>20</v>
      </c>
    </row>
    <row r="44" spans="1:21">
      <c r="A44" s="42">
        <v>37</v>
      </c>
      <c r="B44" s="50">
        <v>289.39999999999998</v>
      </c>
      <c r="C44" s="50">
        <v>147.4</v>
      </c>
      <c r="D44" s="50">
        <v>100.1</v>
      </c>
      <c r="E44" s="50">
        <v>76.400000000000006</v>
      </c>
      <c r="F44" s="50">
        <v>62.3</v>
      </c>
      <c r="G44" s="50">
        <v>52.8</v>
      </c>
      <c r="H44" s="50">
        <v>46.1</v>
      </c>
      <c r="I44" s="50">
        <v>41.1</v>
      </c>
      <c r="J44" s="50">
        <v>37.200000000000003</v>
      </c>
      <c r="K44" s="50">
        <v>34</v>
      </c>
      <c r="L44" s="50">
        <v>31.5</v>
      </c>
      <c r="M44" s="50">
        <v>29.4</v>
      </c>
      <c r="N44" s="50">
        <v>27.6</v>
      </c>
      <c r="O44" s="50">
        <v>26.1</v>
      </c>
      <c r="P44" s="50">
        <v>24.8</v>
      </c>
      <c r="Q44" s="50">
        <v>23.6</v>
      </c>
      <c r="R44" s="50">
        <v>22.6</v>
      </c>
      <c r="S44" s="50">
        <v>21.8</v>
      </c>
      <c r="T44" s="50">
        <v>21</v>
      </c>
      <c r="U44" s="50">
        <v>20.3</v>
      </c>
    </row>
    <row r="45" spans="1:21">
      <c r="A45" s="42">
        <v>38</v>
      </c>
      <c r="B45" s="50">
        <v>293.2</v>
      </c>
      <c r="C45" s="50">
        <v>149.30000000000001</v>
      </c>
      <c r="D45" s="50">
        <v>101.4</v>
      </c>
      <c r="E45" s="50">
        <v>77.5</v>
      </c>
      <c r="F45" s="50">
        <v>63.1</v>
      </c>
      <c r="G45" s="50">
        <v>53.5</v>
      </c>
      <c r="H45" s="50">
        <v>46.7</v>
      </c>
      <c r="I45" s="50">
        <v>41.6</v>
      </c>
      <c r="J45" s="50">
        <v>37.700000000000003</v>
      </c>
      <c r="K45" s="50">
        <v>34.5</v>
      </c>
      <c r="L45" s="50">
        <v>31.9</v>
      </c>
      <c r="M45" s="50">
        <v>29.8</v>
      </c>
      <c r="N45" s="50">
        <v>28</v>
      </c>
      <c r="O45" s="50">
        <v>26.5</v>
      </c>
      <c r="P45" s="50">
        <v>25.1</v>
      </c>
      <c r="Q45" s="50">
        <v>24</v>
      </c>
      <c r="R45" s="50">
        <v>23</v>
      </c>
      <c r="S45" s="50">
        <v>22.1</v>
      </c>
      <c r="T45" s="50">
        <v>21.3</v>
      </c>
      <c r="U45" s="50">
        <v>20.6</v>
      </c>
    </row>
    <row r="46" spans="1:21">
      <c r="A46" s="42">
        <v>39</v>
      </c>
      <c r="B46" s="50">
        <v>297.2</v>
      </c>
      <c r="C46" s="50">
        <v>151.4</v>
      </c>
      <c r="D46" s="50">
        <v>102.8</v>
      </c>
      <c r="E46" s="50">
        <v>78.5</v>
      </c>
      <c r="F46" s="50">
        <v>64</v>
      </c>
      <c r="G46" s="50">
        <v>54.3</v>
      </c>
      <c r="H46" s="50">
        <v>47.4</v>
      </c>
      <c r="I46" s="50">
        <v>42.2</v>
      </c>
      <c r="J46" s="50">
        <v>38.200000000000003</v>
      </c>
      <c r="K46" s="50">
        <v>35</v>
      </c>
      <c r="L46" s="50">
        <v>32.4</v>
      </c>
      <c r="M46" s="50">
        <v>30.2</v>
      </c>
      <c r="N46" s="50">
        <v>28.4</v>
      </c>
      <c r="O46" s="50">
        <v>26.8</v>
      </c>
      <c r="P46" s="50">
        <v>25.5</v>
      </c>
      <c r="Q46" s="50">
        <v>24.3</v>
      </c>
      <c r="R46" s="50">
        <v>23.3</v>
      </c>
      <c r="S46" s="50">
        <v>22.4</v>
      </c>
      <c r="T46" s="50">
        <v>21.6</v>
      </c>
      <c r="U46" s="50">
        <v>20.9</v>
      </c>
    </row>
    <row r="47" spans="1:21">
      <c r="A47" s="42">
        <v>40</v>
      </c>
      <c r="B47" s="50">
        <v>301.10000000000002</v>
      </c>
      <c r="C47" s="50">
        <v>153.4</v>
      </c>
      <c r="D47" s="50">
        <v>104.2</v>
      </c>
      <c r="E47" s="50">
        <v>79.599999999999994</v>
      </c>
      <c r="F47" s="50">
        <v>64.8</v>
      </c>
      <c r="G47" s="50">
        <v>55</v>
      </c>
      <c r="H47" s="50">
        <v>48</v>
      </c>
      <c r="I47" s="50">
        <v>42.8</v>
      </c>
      <c r="J47" s="50">
        <v>38.700000000000003</v>
      </c>
      <c r="K47" s="50">
        <v>35.5</v>
      </c>
      <c r="L47" s="50">
        <v>32.799999999999997</v>
      </c>
      <c r="M47" s="50">
        <v>30.7</v>
      </c>
      <c r="N47" s="50">
        <v>28.8</v>
      </c>
      <c r="O47" s="50">
        <v>27.2</v>
      </c>
      <c r="P47" s="50">
        <v>25.9</v>
      </c>
      <c r="Q47" s="50">
        <v>24.7</v>
      </c>
      <c r="R47" s="50">
        <v>23.7</v>
      </c>
      <c r="S47" s="50">
        <v>22.8</v>
      </c>
      <c r="T47" s="50">
        <v>21.9</v>
      </c>
      <c r="U47" s="50">
        <v>21.2</v>
      </c>
    </row>
    <row r="48" spans="1:21">
      <c r="A48" s="42">
        <v>41</v>
      </c>
      <c r="B48" s="50">
        <v>305.2</v>
      </c>
      <c r="C48" s="50">
        <v>155.4</v>
      </c>
      <c r="D48" s="50">
        <v>105.6</v>
      </c>
      <c r="E48" s="50">
        <v>80.599999999999994</v>
      </c>
      <c r="F48" s="50">
        <v>65.7</v>
      </c>
      <c r="G48" s="50">
        <v>55.8</v>
      </c>
      <c r="H48" s="50">
        <v>48.7</v>
      </c>
      <c r="I48" s="50">
        <v>43.4</v>
      </c>
      <c r="J48" s="50">
        <v>39.299999999999997</v>
      </c>
      <c r="K48" s="50">
        <v>36</v>
      </c>
      <c r="L48" s="50">
        <v>33.299999999999997</v>
      </c>
      <c r="M48" s="50">
        <v>31.1</v>
      </c>
      <c r="N48" s="50">
        <v>29.2</v>
      </c>
      <c r="O48" s="50">
        <v>27.6</v>
      </c>
      <c r="P48" s="50">
        <v>26.3</v>
      </c>
      <c r="Q48" s="50">
        <v>25.1</v>
      </c>
      <c r="R48" s="50">
        <v>24</v>
      </c>
      <c r="S48" s="50">
        <v>23.1</v>
      </c>
      <c r="T48" s="50">
        <v>22.3</v>
      </c>
      <c r="U48" s="50">
        <v>21.6</v>
      </c>
    </row>
    <row r="49" spans="1:21">
      <c r="A49" s="42">
        <v>42</v>
      </c>
      <c r="B49" s="50">
        <v>309.2</v>
      </c>
      <c r="C49" s="50">
        <v>157.5</v>
      </c>
      <c r="D49" s="50">
        <v>107</v>
      </c>
      <c r="E49" s="50">
        <v>81.7</v>
      </c>
      <c r="F49" s="50">
        <v>66.599999999999994</v>
      </c>
      <c r="G49" s="50">
        <v>56.5</v>
      </c>
      <c r="H49" s="50">
        <v>49.4</v>
      </c>
      <c r="I49" s="50">
        <v>44</v>
      </c>
      <c r="J49" s="50">
        <v>39.799999999999997</v>
      </c>
      <c r="K49" s="50">
        <v>36.5</v>
      </c>
      <c r="L49" s="50">
        <v>33.799999999999997</v>
      </c>
      <c r="M49" s="50">
        <v>31.6</v>
      </c>
      <c r="N49" s="50">
        <v>29.7</v>
      </c>
      <c r="O49" s="50">
        <v>28.1</v>
      </c>
      <c r="P49" s="50">
        <v>26.7</v>
      </c>
      <c r="Q49" s="50">
        <v>25.5</v>
      </c>
      <c r="R49" s="50">
        <v>24.4</v>
      </c>
      <c r="S49" s="50">
        <v>23.5</v>
      </c>
      <c r="T49" s="50">
        <v>22.6</v>
      </c>
      <c r="U49" s="50">
        <v>21.9</v>
      </c>
    </row>
    <row r="50" spans="1:21">
      <c r="A50" s="42">
        <v>43</v>
      </c>
      <c r="B50" s="50">
        <v>313.39999999999998</v>
      </c>
      <c r="C50" s="50">
        <v>159.69999999999999</v>
      </c>
      <c r="D50" s="50">
        <v>108.4</v>
      </c>
      <c r="E50" s="50">
        <v>82.9</v>
      </c>
      <c r="F50" s="50">
        <v>67.5</v>
      </c>
      <c r="G50" s="50">
        <v>57.3</v>
      </c>
      <c r="H50" s="50">
        <v>50.1</v>
      </c>
      <c r="I50" s="50">
        <v>44.6</v>
      </c>
      <c r="J50" s="50">
        <v>40.4</v>
      </c>
      <c r="K50" s="50">
        <v>37</v>
      </c>
      <c r="L50" s="50">
        <v>34.299999999999997</v>
      </c>
      <c r="M50" s="50">
        <v>32</v>
      </c>
      <c r="N50" s="50">
        <v>30.1</v>
      </c>
      <c r="O50" s="50">
        <v>28.5</v>
      </c>
      <c r="P50" s="50">
        <v>27.1</v>
      </c>
      <c r="Q50" s="50">
        <v>25.8</v>
      </c>
      <c r="R50" s="50">
        <v>24.8</v>
      </c>
      <c r="S50" s="50">
        <v>23.8</v>
      </c>
      <c r="T50" s="50">
        <v>23</v>
      </c>
      <c r="U50" s="50">
        <v>22.2</v>
      </c>
    </row>
    <row r="51" spans="1:21">
      <c r="A51" s="42">
        <v>44</v>
      </c>
      <c r="B51" s="50">
        <v>317.60000000000002</v>
      </c>
      <c r="C51" s="50">
        <v>161.80000000000001</v>
      </c>
      <c r="D51" s="50">
        <v>109.9</v>
      </c>
      <c r="E51" s="50">
        <v>84</v>
      </c>
      <c r="F51" s="50">
        <v>68.5</v>
      </c>
      <c r="G51" s="50">
        <v>58.1</v>
      </c>
      <c r="H51" s="50">
        <v>50.8</v>
      </c>
      <c r="I51" s="50">
        <v>45.3</v>
      </c>
      <c r="J51" s="50">
        <v>41</v>
      </c>
      <c r="K51" s="50">
        <v>37.6</v>
      </c>
      <c r="L51" s="50">
        <v>34.799999999999997</v>
      </c>
      <c r="M51" s="50">
        <v>32.5</v>
      </c>
      <c r="N51" s="50">
        <v>30.6</v>
      </c>
      <c r="O51" s="50">
        <v>28.9</v>
      </c>
      <c r="P51" s="50">
        <v>27.5</v>
      </c>
      <c r="Q51" s="50">
        <v>26.3</v>
      </c>
      <c r="R51" s="50">
        <v>25.2</v>
      </c>
      <c r="S51" s="50">
        <v>24.2</v>
      </c>
      <c r="T51" s="50">
        <v>23.4</v>
      </c>
      <c r="U51" s="50">
        <v>22.6</v>
      </c>
    </row>
    <row r="52" spans="1:21">
      <c r="A52" s="42">
        <v>45</v>
      </c>
      <c r="B52" s="50">
        <v>321.8</v>
      </c>
      <c r="C52" s="50">
        <v>164</v>
      </c>
      <c r="D52" s="50">
        <v>111.4</v>
      </c>
      <c r="E52" s="50">
        <v>85.1</v>
      </c>
      <c r="F52" s="50">
        <v>69.400000000000006</v>
      </c>
      <c r="G52" s="50">
        <v>58.9</v>
      </c>
      <c r="H52" s="50">
        <v>51.5</v>
      </c>
      <c r="I52" s="50">
        <v>45.9</v>
      </c>
      <c r="J52" s="50">
        <v>41.6</v>
      </c>
      <c r="K52" s="50">
        <v>38.1</v>
      </c>
      <c r="L52" s="50">
        <v>35.299999999999997</v>
      </c>
      <c r="M52" s="50">
        <v>33</v>
      </c>
      <c r="N52" s="50">
        <v>31</v>
      </c>
      <c r="O52" s="50">
        <v>29.4</v>
      </c>
      <c r="P52" s="50">
        <v>27.9</v>
      </c>
      <c r="Q52" s="50">
        <v>26.7</v>
      </c>
      <c r="R52" s="50">
        <v>25.6</v>
      </c>
      <c r="S52" s="50">
        <v>24.6</v>
      </c>
      <c r="T52" s="50">
        <v>23.7</v>
      </c>
      <c r="U52" s="50"/>
    </row>
    <row r="53" spans="1:21">
      <c r="A53" s="42">
        <v>46</v>
      </c>
      <c r="B53" s="50">
        <v>326.10000000000002</v>
      </c>
      <c r="C53" s="50">
        <v>166.2</v>
      </c>
      <c r="D53" s="50">
        <v>112.9</v>
      </c>
      <c r="E53" s="50">
        <v>86.3</v>
      </c>
      <c r="F53" s="50">
        <v>70.400000000000006</v>
      </c>
      <c r="G53" s="50">
        <v>59.8</v>
      </c>
      <c r="H53" s="50">
        <v>52.2</v>
      </c>
      <c r="I53" s="50">
        <v>46.6</v>
      </c>
      <c r="J53" s="50">
        <v>42.2</v>
      </c>
      <c r="K53" s="50">
        <v>38.700000000000003</v>
      </c>
      <c r="L53" s="50">
        <v>35.799999999999997</v>
      </c>
      <c r="M53" s="50">
        <v>33.5</v>
      </c>
      <c r="N53" s="50">
        <v>31.5</v>
      </c>
      <c r="O53" s="50">
        <v>29.8</v>
      </c>
      <c r="P53" s="50">
        <v>28.4</v>
      </c>
      <c r="Q53" s="50">
        <v>27.1</v>
      </c>
      <c r="R53" s="50">
        <v>26</v>
      </c>
      <c r="S53" s="50">
        <v>25</v>
      </c>
      <c r="T53" s="50"/>
      <c r="U53" s="50"/>
    </row>
    <row r="54" spans="1:21">
      <c r="A54" s="42">
        <v>47</v>
      </c>
      <c r="B54" s="50">
        <v>330.4</v>
      </c>
      <c r="C54" s="50">
        <v>168.4</v>
      </c>
      <c r="D54" s="50">
        <v>114.4</v>
      </c>
      <c r="E54" s="50">
        <v>87.5</v>
      </c>
      <c r="F54" s="50">
        <v>71.3</v>
      </c>
      <c r="G54" s="50">
        <v>60.6</v>
      </c>
      <c r="H54" s="50">
        <v>53</v>
      </c>
      <c r="I54" s="50">
        <v>47.2</v>
      </c>
      <c r="J54" s="50">
        <v>42.8</v>
      </c>
      <c r="K54" s="50">
        <v>39.299999999999997</v>
      </c>
      <c r="L54" s="50">
        <v>36.4</v>
      </c>
      <c r="M54" s="50">
        <v>34</v>
      </c>
      <c r="N54" s="50">
        <v>32</v>
      </c>
      <c r="O54" s="50">
        <v>30.3</v>
      </c>
      <c r="P54" s="50">
        <v>28.8</v>
      </c>
      <c r="Q54" s="50">
        <v>27.5</v>
      </c>
      <c r="R54" s="50">
        <v>26.4</v>
      </c>
      <c r="S54" s="50"/>
      <c r="T54" s="50"/>
      <c r="U54" s="50"/>
    </row>
    <row r="55" spans="1:21">
      <c r="A55" s="42">
        <v>48</v>
      </c>
      <c r="B55" s="50">
        <v>334.7</v>
      </c>
      <c r="C55" s="50">
        <v>170.6</v>
      </c>
      <c r="D55" s="50">
        <v>116</v>
      </c>
      <c r="E55" s="50">
        <v>88.7</v>
      </c>
      <c r="F55" s="50">
        <v>72.3</v>
      </c>
      <c r="G55" s="50">
        <v>61.5</v>
      </c>
      <c r="H55" s="50">
        <v>53.7</v>
      </c>
      <c r="I55" s="50">
        <v>47.9</v>
      </c>
      <c r="J55" s="50">
        <v>43.4</v>
      </c>
      <c r="K55" s="50">
        <v>39.9</v>
      </c>
      <c r="L55" s="50">
        <v>36.9</v>
      </c>
      <c r="M55" s="50">
        <v>34.5</v>
      </c>
      <c r="N55" s="50">
        <v>32.5</v>
      </c>
      <c r="O55" s="50">
        <v>30.8</v>
      </c>
      <c r="P55" s="50">
        <v>29.3</v>
      </c>
      <c r="Q55" s="50">
        <v>28</v>
      </c>
      <c r="R55" s="50"/>
      <c r="S55" s="50"/>
      <c r="T55" s="50"/>
      <c r="U55" s="50"/>
    </row>
    <row r="56" spans="1:21">
      <c r="A56" s="42">
        <v>49</v>
      </c>
      <c r="B56" s="50">
        <v>339.2</v>
      </c>
      <c r="C56" s="50">
        <v>172.9</v>
      </c>
      <c r="D56" s="50">
        <v>117.6</v>
      </c>
      <c r="E56" s="50">
        <v>89.9</v>
      </c>
      <c r="F56" s="50">
        <v>73.400000000000006</v>
      </c>
      <c r="G56" s="50">
        <v>62.3</v>
      </c>
      <c r="H56" s="50">
        <v>54.5</v>
      </c>
      <c r="I56" s="50">
        <v>48.6</v>
      </c>
      <c r="J56" s="50">
        <v>44.1</v>
      </c>
      <c r="K56" s="50">
        <v>40.5</v>
      </c>
      <c r="L56" s="50">
        <v>37.5</v>
      </c>
      <c r="M56" s="50">
        <v>35.1</v>
      </c>
      <c r="N56" s="50">
        <v>33</v>
      </c>
      <c r="O56" s="50">
        <v>31.2</v>
      </c>
      <c r="P56" s="50">
        <v>29.7</v>
      </c>
      <c r="Q56" s="50"/>
      <c r="R56" s="50"/>
      <c r="S56" s="50"/>
      <c r="T56" s="50"/>
      <c r="U56" s="50"/>
    </row>
    <row r="57" spans="1:21">
      <c r="A57" s="42">
        <v>50</v>
      </c>
      <c r="B57" s="50">
        <v>343.6</v>
      </c>
      <c r="C57" s="50">
        <v>175.2</v>
      </c>
      <c r="D57" s="50">
        <v>119.2</v>
      </c>
      <c r="E57" s="50">
        <v>91.2</v>
      </c>
      <c r="F57" s="50">
        <v>74.400000000000006</v>
      </c>
      <c r="G57" s="50">
        <v>63.2</v>
      </c>
      <c r="H57" s="50">
        <v>55.3</v>
      </c>
      <c r="I57" s="50">
        <v>49.3</v>
      </c>
      <c r="J57" s="50">
        <v>44.7</v>
      </c>
      <c r="K57" s="50">
        <v>41.1</v>
      </c>
      <c r="L57" s="50">
        <v>38.1</v>
      </c>
      <c r="M57" s="50">
        <v>35.6</v>
      </c>
      <c r="N57" s="50">
        <v>33.5</v>
      </c>
      <c r="O57" s="50">
        <v>31.7</v>
      </c>
      <c r="P57" s="50"/>
      <c r="Q57" s="50"/>
      <c r="R57" s="50"/>
      <c r="S57" s="50"/>
      <c r="T57" s="50"/>
      <c r="U57" s="50"/>
    </row>
    <row r="58" spans="1:21">
      <c r="A58" s="42">
        <v>51</v>
      </c>
      <c r="B58" s="50">
        <v>348.1</v>
      </c>
      <c r="C58" s="50">
        <v>177.6</v>
      </c>
      <c r="D58" s="50">
        <v>120.8</v>
      </c>
      <c r="E58" s="50">
        <v>92.4</v>
      </c>
      <c r="F58" s="50">
        <v>75.400000000000006</v>
      </c>
      <c r="G58" s="50">
        <v>64.099999999999994</v>
      </c>
      <c r="H58" s="50">
        <v>56.1</v>
      </c>
      <c r="I58" s="50">
        <v>50.1</v>
      </c>
      <c r="J58" s="50">
        <v>45.4</v>
      </c>
      <c r="K58" s="50">
        <v>41.7</v>
      </c>
      <c r="L58" s="50">
        <v>38.700000000000003</v>
      </c>
      <c r="M58" s="50">
        <v>36.1</v>
      </c>
      <c r="N58" s="50">
        <v>34</v>
      </c>
      <c r="O58" s="50"/>
      <c r="P58" s="50"/>
      <c r="Q58" s="50"/>
      <c r="R58" s="50"/>
      <c r="S58" s="50"/>
      <c r="T58" s="50"/>
      <c r="U58" s="50"/>
    </row>
    <row r="59" spans="1:21">
      <c r="A59" s="42">
        <v>52</v>
      </c>
      <c r="B59" s="50">
        <v>352.7</v>
      </c>
      <c r="C59" s="50">
        <v>179.9</v>
      </c>
      <c r="D59" s="50">
        <v>122.4</v>
      </c>
      <c r="E59" s="50">
        <v>93.7</v>
      </c>
      <c r="F59" s="50">
        <v>76.5</v>
      </c>
      <c r="G59" s="50">
        <v>65</v>
      </c>
      <c r="H59" s="50">
        <v>56.9</v>
      </c>
      <c r="I59" s="50">
        <v>50.8</v>
      </c>
      <c r="J59" s="50">
        <v>46.1</v>
      </c>
      <c r="K59" s="50">
        <v>42.3</v>
      </c>
      <c r="L59" s="50">
        <v>39.200000000000003</v>
      </c>
      <c r="M59" s="50">
        <v>36.700000000000003</v>
      </c>
      <c r="N59" s="50"/>
      <c r="O59" s="50"/>
      <c r="P59" s="50"/>
      <c r="Q59" s="50"/>
      <c r="R59" s="50"/>
      <c r="S59" s="50"/>
      <c r="T59" s="50"/>
      <c r="U59" s="50"/>
    </row>
    <row r="60" spans="1:21">
      <c r="A60" s="42">
        <v>53</v>
      </c>
      <c r="B60" s="50">
        <v>357.3</v>
      </c>
      <c r="C60" s="50">
        <v>182.3</v>
      </c>
      <c r="D60" s="50">
        <v>124.1</v>
      </c>
      <c r="E60" s="50">
        <v>95</v>
      </c>
      <c r="F60" s="50">
        <v>77.599999999999994</v>
      </c>
      <c r="G60" s="50">
        <v>66</v>
      </c>
      <c r="H60" s="50">
        <v>57.7</v>
      </c>
      <c r="I60" s="50">
        <v>51.5</v>
      </c>
      <c r="J60" s="50">
        <v>46.8</v>
      </c>
      <c r="K60" s="50">
        <v>42.9</v>
      </c>
      <c r="L60" s="50">
        <v>39.799999999999997</v>
      </c>
      <c r="M60" s="50"/>
      <c r="N60" s="50"/>
      <c r="O60" s="50"/>
      <c r="P60" s="50"/>
      <c r="Q60" s="50"/>
      <c r="R60" s="50"/>
      <c r="S60" s="50"/>
      <c r="T60" s="50"/>
      <c r="U60" s="50"/>
    </row>
    <row r="61" spans="1:21">
      <c r="A61" s="42">
        <v>54</v>
      </c>
      <c r="B61" s="50">
        <v>362</v>
      </c>
      <c r="C61" s="50">
        <v>184.8</v>
      </c>
      <c r="D61" s="50">
        <v>125.8</v>
      </c>
      <c r="E61" s="50">
        <v>96.3</v>
      </c>
      <c r="F61" s="50">
        <v>78.599999999999994</v>
      </c>
      <c r="G61" s="50">
        <v>66.900000000000006</v>
      </c>
      <c r="H61" s="50">
        <v>58.5</v>
      </c>
      <c r="I61" s="50">
        <v>52.3</v>
      </c>
      <c r="J61" s="50">
        <v>47.5</v>
      </c>
      <c r="K61" s="50">
        <v>43.6</v>
      </c>
      <c r="L61" s="50"/>
      <c r="M61" s="50"/>
      <c r="N61" s="50"/>
      <c r="O61" s="50"/>
      <c r="P61" s="50"/>
      <c r="Q61" s="50"/>
      <c r="R61" s="50"/>
      <c r="S61" s="50"/>
      <c r="T61" s="50"/>
      <c r="U61" s="50"/>
    </row>
    <row r="62" spans="1:21">
      <c r="A62" s="42">
        <v>55</v>
      </c>
      <c r="B62" s="50">
        <v>366.8</v>
      </c>
      <c r="C62" s="50">
        <v>187.3</v>
      </c>
      <c r="D62" s="50">
        <v>127.5</v>
      </c>
      <c r="E62" s="50">
        <v>97.6</v>
      </c>
      <c r="F62" s="50">
        <v>79.8</v>
      </c>
      <c r="G62" s="50">
        <v>67.900000000000006</v>
      </c>
      <c r="H62" s="50">
        <v>59.4</v>
      </c>
      <c r="I62" s="50">
        <v>53.1</v>
      </c>
      <c r="J62" s="50">
        <v>48.2</v>
      </c>
      <c r="K62" s="50"/>
      <c r="L62" s="50"/>
      <c r="M62" s="50"/>
      <c r="N62" s="50"/>
      <c r="O62" s="50"/>
      <c r="P62" s="50"/>
      <c r="Q62" s="50"/>
      <c r="R62" s="50"/>
      <c r="S62" s="50"/>
      <c r="T62" s="50"/>
      <c r="U62" s="50"/>
    </row>
    <row r="63" spans="1:21">
      <c r="A63" s="42">
        <v>56</v>
      </c>
      <c r="B63" s="50">
        <v>371.8</v>
      </c>
      <c r="C63" s="50">
        <v>189.9</v>
      </c>
      <c r="D63" s="50">
        <v>129.30000000000001</v>
      </c>
      <c r="E63" s="50">
        <v>99</v>
      </c>
      <c r="F63" s="50">
        <v>80.900000000000006</v>
      </c>
      <c r="G63" s="50">
        <v>68.900000000000006</v>
      </c>
      <c r="H63" s="50">
        <v>60.3</v>
      </c>
      <c r="I63" s="50">
        <v>53.9</v>
      </c>
      <c r="J63" s="50"/>
      <c r="K63" s="50"/>
      <c r="L63" s="50"/>
      <c r="M63" s="50"/>
      <c r="N63" s="50"/>
      <c r="O63" s="50"/>
      <c r="P63" s="50"/>
      <c r="Q63" s="50"/>
      <c r="R63" s="50"/>
      <c r="S63" s="50"/>
      <c r="T63" s="50"/>
      <c r="U63" s="50"/>
    </row>
    <row r="64" spans="1:21">
      <c r="A64" s="42">
        <v>57</v>
      </c>
      <c r="B64" s="50">
        <v>376.8</v>
      </c>
      <c r="C64" s="50">
        <v>192.5</v>
      </c>
      <c r="D64" s="50">
        <v>131.1</v>
      </c>
      <c r="E64" s="50">
        <v>100.4</v>
      </c>
      <c r="F64" s="50">
        <v>82.1</v>
      </c>
      <c r="G64" s="50">
        <v>69.900000000000006</v>
      </c>
      <c r="H64" s="50">
        <v>61.2</v>
      </c>
      <c r="I64" s="50"/>
      <c r="J64" s="50"/>
      <c r="K64" s="50"/>
      <c r="L64" s="50"/>
      <c r="M64" s="50"/>
      <c r="N64" s="50"/>
      <c r="O64" s="50"/>
      <c r="P64" s="50"/>
      <c r="Q64" s="50"/>
      <c r="R64" s="50"/>
      <c r="S64" s="50"/>
      <c r="T64" s="50"/>
      <c r="U64" s="50"/>
    </row>
    <row r="65" spans="1:21">
      <c r="A65" s="42">
        <v>58</v>
      </c>
      <c r="B65" s="50">
        <v>382</v>
      </c>
      <c r="C65" s="50">
        <v>195.2</v>
      </c>
      <c r="D65" s="50">
        <v>133</v>
      </c>
      <c r="E65" s="50">
        <v>101.9</v>
      </c>
      <c r="F65" s="50">
        <v>83.3</v>
      </c>
      <c r="G65" s="50">
        <v>70.900000000000006</v>
      </c>
      <c r="H65" s="50"/>
      <c r="I65" s="50"/>
      <c r="J65" s="50"/>
      <c r="K65" s="50"/>
      <c r="L65" s="50"/>
      <c r="M65" s="50"/>
      <c r="N65" s="50"/>
      <c r="O65" s="50"/>
      <c r="P65" s="50"/>
      <c r="Q65" s="50"/>
      <c r="R65" s="50"/>
      <c r="S65" s="50"/>
      <c r="T65" s="50"/>
      <c r="U65" s="50"/>
    </row>
    <row r="66" spans="1:21">
      <c r="A66" s="42">
        <v>59</v>
      </c>
      <c r="B66" s="50">
        <v>385.8</v>
      </c>
      <c r="C66" s="50">
        <v>197.1</v>
      </c>
      <c r="D66" s="50">
        <v>134.30000000000001</v>
      </c>
      <c r="E66" s="50">
        <v>103</v>
      </c>
      <c r="F66" s="50">
        <v>84.2</v>
      </c>
      <c r="G66" s="50"/>
      <c r="H66" s="50"/>
      <c r="I66" s="50"/>
      <c r="J66" s="50"/>
      <c r="K66" s="50"/>
      <c r="L66" s="50"/>
      <c r="M66" s="50"/>
      <c r="N66" s="50"/>
      <c r="O66" s="50"/>
      <c r="P66" s="50"/>
      <c r="Q66" s="50"/>
      <c r="R66" s="50"/>
      <c r="S66" s="50"/>
      <c r="T66" s="50"/>
      <c r="U66" s="50"/>
    </row>
    <row r="67" spans="1:21">
      <c r="A67" s="42">
        <v>60</v>
      </c>
      <c r="B67" s="50">
        <v>387.4</v>
      </c>
      <c r="C67" s="50">
        <v>198.1</v>
      </c>
      <c r="D67" s="50">
        <v>135</v>
      </c>
      <c r="E67" s="50">
        <v>103.5</v>
      </c>
      <c r="F67" s="50"/>
      <c r="G67" s="50"/>
      <c r="H67" s="50"/>
      <c r="I67" s="50"/>
      <c r="J67" s="50"/>
      <c r="K67" s="50"/>
      <c r="L67" s="50"/>
      <c r="M67" s="50"/>
      <c r="N67" s="50"/>
      <c r="O67" s="50"/>
      <c r="P67" s="50"/>
      <c r="Q67" s="50"/>
      <c r="R67" s="50"/>
      <c r="S67" s="50"/>
      <c r="T67" s="50"/>
      <c r="U67" s="50"/>
    </row>
    <row r="68" spans="1:21">
      <c r="A68" s="42">
        <v>61</v>
      </c>
      <c r="B68" s="50">
        <v>389.3</v>
      </c>
      <c r="C68" s="50">
        <v>199</v>
      </c>
      <c r="D68" s="50">
        <v>135.69999999999999</v>
      </c>
      <c r="E68" s="50"/>
      <c r="F68" s="50"/>
      <c r="G68" s="50"/>
      <c r="H68" s="50"/>
      <c r="I68" s="50"/>
      <c r="J68" s="50"/>
      <c r="K68" s="50"/>
      <c r="L68" s="50"/>
      <c r="M68" s="50"/>
      <c r="N68" s="50"/>
      <c r="O68" s="50"/>
      <c r="P68" s="50"/>
      <c r="Q68" s="50"/>
      <c r="R68" s="50"/>
      <c r="S68" s="50"/>
      <c r="T68" s="50"/>
      <c r="U68" s="50"/>
    </row>
    <row r="69" spans="1:21">
      <c r="A69" s="42">
        <v>62</v>
      </c>
      <c r="B69" s="50">
        <v>391.6</v>
      </c>
      <c r="C69" s="50">
        <v>200.3</v>
      </c>
      <c r="D69" s="50"/>
      <c r="E69" s="50"/>
      <c r="F69" s="50"/>
      <c r="G69" s="50"/>
      <c r="H69" s="50"/>
      <c r="I69" s="50"/>
      <c r="J69" s="50"/>
      <c r="K69" s="50"/>
      <c r="L69" s="50"/>
      <c r="M69" s="50"/>
      <c r="N69" s="50"/>
      <c r="O69" s="50"/>
      <c r="P69" s="50"/>
      <c r="Q69" s="50"/>
      <c r="R69" s="50"/>
      <c r="S69" s="50"/>
      <c r="T69" s="50"/>
      <c r="U69" s="50"/>
    </row>
    <row r="70" spans="1:21">
      <c r="A70" s="42">
        <v>63</v>
      </c>
      <c r="B70" s="50">
        <v>393.6</v>
      </c>
      <c r="C70" s="50"/>
      <c r="D70" s="50"/>
      <c r="E70" s="50"/>
      <c r="F70" s="50"/>
      <c r="G70" s="50"/>
      <c r="H70" s="50"/>
      <c r="I70" s="50"/>
      <c r="J70" s="50"/>
      <c r="K70" s="50"/>
      <c r="L70" s="50"/>
      <c r="M70" s="50"/>
      <c r="N70" s="50"/>
      <c r="O70" s="50"/>
      <c r="P70" s="50"/>
      <c r="Q70" s="50"/>
      <c r="R70" s="50"/>
      <c r="S70" s="50"/>
      <c r="T70" s="50"/>
      <c r="U70" s="50"/>
    </row>
  </sheetData>
  <sheetProtection algorithmName="SHA-512" hashValue="feH6AC+cA4tuHJ9sr61jCgdzv9MtQPeiYVukGh0gNOl66XS6h1wH3B9Mt7SGhndjcMEgmIhjuAW8WKr2GjrVSA==" saltValue="2HAX1L+wqv7eUzkAMbizoQ==" spinCount="100000" sheet="1" objects="1" scenarios="1"/>
  <conditionalFormatting sqref="A6:A21">
    <cfRule type="expression" dxfId="223" priority="5" stopIfTrue="1">
      <formula>MOD(ROW(),2)=0</formula>
    </cfRule>
    <cfRule type="expression" dxfId="222" priority="6" stopIfTrue="1">
      <formula>MOD(ROW(),2)&lt;&gt;0</formula>
    </cfRule>
  </conditionalFormatting>
  <conditionalFormatting sqref="B6:M21">
    <cfRule type="expression" dxfId="221" priority="7" stopIfTrue="1">
      <formula>MOD(ROW(),2)=0</formula>
    </cfRule>
    <cfRule type="expression" dxfId="220" priority="8" stopIfTrue="1">
      <formula>MOD(ROW(),2)&lt;&gt;0</formula>
    </cfRule>
  </conditionalFormatting>
  <conditionalFormatting sqref="A26:A70">
    <cfRule type="expression" dxfId="219" priority="1" stopIfTrue="1">
      <formula>MOD(ROW(),2)=0</formula>
    </cfRule>
    <cfRule type="expression" dxfId="218" priority="2" stopIfTrue="1">
      <formula>MOD(ROW(),2)&lt;&gt;0</formula>
    </cfRule>
  </conditionalFormatting>
  <conditionalFormatting sqref="B26:U70">
    <cfRule type="expression" dxfId="217" priority="3" stopIfTrue="1">
      <formula>MOD(ROW(),2)=0</formula>
    </cfRule>
    <cfRule type="expression" dxfId="216" priority="4" stopIfTrue="1">
      <formula>MOD(ROW(),2)&lt;&gt;0</formula>
    </cfRule>
  </conditionalFormatting>
  <pageMargins left="0.7" right="0.7" top="0.75" bottom="0.75" header="0.3" footer="0.3"/>
  <tableParts count="1">
    <tablePart r:id="rId1"/>
  </tablePart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1ED83-26C4-41DE-8265-AE79E45A7273}">
  <sheetPr codeName="Sheet106"/>
  <dimension ref="A1:U70"/>
  <sheetViews>
    <sheetView showGridLines="0" workbookViewId="0">
      <selection activeCell="A6" sqref="A6"/>
    </sheetView>
  </sheetViews>
  <sheetFormatPr defaultRowHeight="12.6"/>
  <cols>
    <col min="1" max="1" width="31.5703125" customWidth="1"/>
    <col min="2" max="21" width="22.5703125" customWidth="1"/>
  </cols>
  <sheetData>
    <row r="1" spans="1:13" s="1" customFormat="1" ht="20.100000000000001">
      <c r="A1" s="2" t="s">
        <v>0</v>
      </c>
    </row>
    <row r="2" spans="1:13" s="1" customFormat="1" ht="15.6">
      <c r="A2" s="30" t="s">
        <v>1</v>
      </c>
      <c r="B2" s="3" t="str">
        <f>wb_title</f>
        <v>TPS_S - Consolidated Factor Spreadsheet</v>
      </c>
    </row>
    <row r="3" spans="1:13" s="1" customFormat="1" ht="15.6">
      <c r="A3" s="30" t="s">
        <v>2</v>
      </c>
      <c r="B3" s="3" t="str">
        <f>TABLE_FACTOR_TYPE_1 &amp; " - x-" &amp; TABLE_SERIES_NUMBER_1</f>
        <v>Added pension - x-719</v>
      </c>
    </row>
    <row r="6" spans="1:13">
      <c r="A6" s="61" t="s">
        <v>552</v>
      </c>
      <c r="B6" s="62" t="s">
        <v>553</v>
      </c>
      <c r="C6" s="62"/>
      <c r="D6" s="62"/>
      <c r="E6" s="62"/>
      <c r="F6" s="62"/>
      <c r="G6" s="62"/>
      <c r="H6" s="62"/>
      <c r="I6" s="62"/>
      <c r="J6" s="62"/>
      <c r="K6" s="62"/>
      <c r="L6" s="62"/>
      <c r="M6" s="62"/>
    </row>
    <row r="7" spans="1:13">
      <c r="A7" s="61" t="s">
        <v>554</v>
      </c>
      <c r="B7" s="62" t="s">
        <v>162</v>
      </c>
      <c r="C7" s="62"/>
      <c r="D7" s="62"/>
      <c r="E7" s="62"/>
      <c r="F7" s="62"/>
      <c r="G7" s="62"/>
      <c r="H7" s="62"/>
      <c r="I7" s="62"/>
      <c r="J7" s="62"/>
      <c r="K7" s="62"/>
      <c r="L7" s="62"/>
      <c r="M7" s="62"/>
    </row>
    <row r="8" spans="1:13">
      <c r="A8" s="61" t="s">
        <v>149</v>
      </c>
      <c r="B8" s="62" t="s">
        <v>171</v>
      </c>
      <c r="C8" s="62"/>
      <c r="D8" s="62"/>
      <c r="E8" s="62"/>
      <c r="F8" s="62"/>
      <c r="G8" s="62"/>
      <c r="H8" s="62"/>
      <c r="I8" s="62"/>
      <c r="J8" s="62"/>
      <c r="K8" s="62"/>
      <c r="L8" s="62"/>
      <c r="M8" s="62"/>
    </row>
    <row r="9" spans="1:13">
      <c r="A9" s="61" t="s">
        <v>150</v>
      </c>
      <c r="B9" s="62" t="s">
        <v>427</v>
      </c>
      <c r="C9" s="62"/>
      <c r="D9" s="62"/>
      <c r="E9" s="62"/>
      <c r="F9" s="62"/>
      <c r="G9" s="62"/>
      <c r="H9" s="62"/>
      <c r="I9" s="62"/>
      <c r="J9" s="62"/>
      <c r="K9" s="62"/>
      <c r="L9" s="62"/>
      <c r="M9" s="62"/>
    </row>
    <row r="10" spans="1:13">
      <c r="A10" s="61" t="s">
        <v>6</v>
      </c>
      <c r="B10" s="62" t="s">
        <v>480</v>
      </c>
      <c r="C10" s="62"/>
      <c r="D10" s="62"/>
      <c r="E10" s="62"/>
      <c r="F10" s="62"/>
      <c r="G10" s="62"/>
      <c r="H10" s="62"/>
      <c r="I10" s="62"/>
      <c r="J10" s="62"/>
      <c r="K10" s="62"/>
      <c r="L10" s="62"/>
      <c r="M10" s="62"/>
    </row>
    <row r="11" spans="1:13">
      <c r="A11" s="61" t="s">
        <v>151</v>
      </c>
      <c r="B11" s="62" t="s">
        <v>241</v>
      </c>
      <c r="C11" s="62"/>
      <c r="D11" s="62"/>
      <c r="E11" s="62"/>
      <c r="F11" s="62"/>
      <c r="G11" s="62"/>
      <c r="H11" s="62"/>
      <c r="I11" s="62"/>
      <c r="J11" s="62"/>
      <c r="K11" s="62"/>
      <c r="L11" s="62"/>
      <c r="M11" s="62"/>
    </row>
    <row r="12" spans="1:13">
      <c r="A12" s="61" t="s">
        <v>152</v>
      </c>
      <c r="B12" s="62" t="s">
        <v>429</v>
      </c>
      <c r="C12" s="62"/>
      <c r="D12" s="62"/>
      <c r="E12" s="62"/>
      <c r="F12" s="62"/>
      <c r="G12" s="62"/>
      <c r="H12" s="62"/>
      <c r="I12" s="62"/>
      <c r="J12" s="62"/>
      <c r="K12" s="62"/>
      <c r="L12" s="62"/>
      <c r="M12" s="62"/>
    </row>
    <row r="13" spans="1:13">
      <c r="A13" s="61" t="s">
        <v>555</v>
      </c>
      <c r="B13" s="62">
        <v>1</v>
      </c>
      <c r="C13" s="62"/>
      <c r="D13" s="62"/>
      <c r="E13" s="62"/>
      <c r="F13" s="62"/>
      <c r="G13" s="62"/>
      <c r="H13" s="62"/>
      <c r="I13" s="62"/>
      <c r="J13" s="62"/>
      <c r="K13" s="62"/>
      <c r="L13" s="62"/>
      <c r="M13" s="62"/>
    </row>
    <row r="14" spans="1:13">
      <c r="A14" s="61" t="s">
        <v>154</v>
      </c>
      <c r="B14" s="62">
        <v>719</v>
      </c>
      <c r="C14" s="62"/>
      <c r="D14" s="62"/>
      <c r="E14" s="62"/>
      <c r="F14" s="62"/>
      <c r="G14" s="62"/>
      <c r="H14" s="62"/>
      <c r="I14" s="62"/>
      <c r="J14" s="62"/>
      <c r="K14" s="62"/>
      <c r="L14" s="62"/>
      <c r="M14" s="62"/>
    </row>
    <row r="15" spans="1:13">
      <c r="A15" s="61" t="s">
        <v>556</v>
      </c>
      <c r="B15" s="62" t="s">
        <v>481</v>
      </c>
      <c r="C15" s="62"/>
      <c r="D15" s="62"/>
      <c r="E15" s="62"/>
      <c r="F15" s="62"/>
      <c r="G15" s="62"/>
      <c r="H15" s="62"/>
      <c r="I15" s="62"/>
      <c r="J15" s="62"/>
      <c r="K15" s="62"/>
      <c r="L15" s="62"/>
      <c r="M15" s="62"/>
    </row>
    <row r="16" spans="1:13">
      <c r="A16" s="61" t="s">
        <v>156</v>
      </c>
      <c r="B16" s="62" t="s">
        <v>482</v>
      </c>
      <c r="C16" s="62"/>
      <c r="D16" s="62"/>
      <c r="E16" s="62"/>
      <c r="F16" s="62"/>
      <c r="G16" s="62"/>
      <c r="H16" s="62"/>
      <c r="I16" s="62"/>
      <c r="J16" s="62"/>
      <c r="K16" s="62"/>
      <c r="L16" s="62"/>
      <c r="M16" s="62"/>
    </row>
    <row r="17" spans="1:21">
      <c r="A17" s="63" t="s">
        <v>557</v>
      </c>
      <c r="B17" s="62"/>
      <c r="C17" s="62"/>
      <c r="D17" s="62"/>
      <c r="E17" s="62"/>
      <c r="F17" s="62"/>
      <c r="G17" s="62"/>
      <c r="H17" s="62"/>
      <c r="I17" s="62"/>
      <c r="J17" s="62"/>
      <c r="K17" s="62"/>
      <c r="L17" s="62"/>
      <c r="M17" s="62"/>
    </row>
    <row r="18" spans="1:21">
      <c r="A18" s="61" t="s">
        <v>158</v>
      </c>
      <c r="B18" s="64">
        <v>45216</v>
      </c>
      <c r="C18" s="64"/>
      <c r="D18" s="64"/>
      <c r="E18" s="64"/>
      <c r="F18" s="64"/>
      <c r="G18" s="64"/>
      <c r="H18" s="64"/>
      <c r="I18" s="64"/>
      <c r="J18" s="64"/>
      <c r="K18" s="64"/>
      <c r="L18" s="64"/>
      <c r="M18" s="64"/>
    </row>
    <row r="19" spans="1:21">
      <c r="A19" s="61" t="s">
        <v>159</v>
      </c>
      <c r="B19" s="64">
        <v>45383</v>
      </c>
      <c r="C19" s="64"/>
      <c r="D19" s="64"/>
      <c r="E19" s="64"/>
      <c r="F19" s="64"/>
      <c r="G19" s="64"/>
      <c r="H19" s="64"/>
      <c r="I19" s="64"/>
      <c r="J19" s="64"/>
      <c r="K19" s="64"/>
      <c r="L19" s="64"/>
      <c r="M19" s="64"/>
    </row>
    <row r="20" spans="1:21">
      <c r="A20" s="61" t="s">
        <v>160</v>
      </c>
      <c r="B20" s="62" t="s">
        <v>170</v>
      </c>
      <c r="C20" s="62"/>
      <c r="D20" s="62"/>
      <c r="E20" s="62"/>
      <c r="F20" s="62"/>
      <c r="G20" s="62"/>
      <c r="H20" s="62"/>
      <c r="I20" s="62"/>
      <c r="J20" s="62"/>
      <c r="K20" s="62"/>
      <c r="L20" s="62"/>
      <c r="M20" s="62"/>
    </row>
    <row r="21" spans="1:21">
      <c r="A21" s="61" t="s">
        <v>558</v>
      </c>
      <c r="B21" s="62" t="s">
        <v>83</v>
      </c>
      <c r="C21" s="62"/>
      <c r="D21" s="62"/>
      <c r="E21" s="62"/>
      <c r="F21" s="62"/>
      <c r="G21" s="62"/>
      <c r="H21" s="62"/>
      <c r="I21" s="62"/>
      <c r="J21" s="62"/>
      <c r="K21" s="62"/>
      <c r="L21" s="62"/>
      <c r="M21" s="62"/>
    </row>
    <row r="23" spans="1:21">
      <c r="A23" s="23" t="str">
        <f>HYPERLINK("#'Factor List'!A1", "Back to Factor List")</f>
        <v>Back to Factor List</v>
      </c>
      <c r="B23" s="23" t="str">
        <f>HYPERLINK("#'Assumptions'!A1", "Assumptions")</f>
        <v>Assumptions</v>
      </c>
    </row>
    <row r="26" spans="1:21" ht="12.95">
      <c r="A26" s="46" t="s">
        <v>559</v>
      </c>
      <c r="B26" s="46">
        <v>1</v>
      </c>
      <c r="C26" s="46">
        <v>2</v>
      </c>
      <c r="D26" s="46">
        <v>3</v>
      </c>
      <c r="E26" s="46">
        <v>4</v>
      </c>
      <c r="F26" s="46">
        <v>5</v>
      </c>
      <c r="G26" s="46">
        <v>6</v>
      </c>
      <c r="H26" s="46">
        <v>7</v>
      </c>
      <c r="I26" s="46">
        <v>8</v>
      </c>
      <c r="J26" s="46">
        <v>9</v>
      </c>
      <c r="K26" s="46">
        <v>10</v>
      </c>
      <c r="L26" s="46">
        <v>11</v>
      </c>
      <c r="M26" s="46">
        <v>12</v>
      </c>
      <c r="N26" s="46">
        <v>13</v>
      </c>
      <c r="O26" s="46">
        <v>14</v>
      </c>
      <c r="P26" s="46">
        <v>15</v>
      </c>
      <c r="Q26" s="46">
        <v>16</v>
      </c>
      <c r="R26" s="46">
        <v>17</v>
      </c>
      <c r="S26" s="46">
        <v>18</v>
      </c>
      <c r="T26" s="46">
        <v>19</v>
      </c>
      <c r="U26" s="46">
        <v>20</v>
      </c>
    </row>
    <row r="27" spans="1:21">
      <c r="A27" s="42">
        <v>20</v>
      </c>
      <c r="B27" s="50">
        <v>250.2</v>
      </c>
      <c r="C27" s="50">
        <v>127.4</v>
      </c>
      <c r="D27" s="50">
        <v>86.5</v>
      </c>
      <c r="E27" s="50">
        <v>66</v>
      </c>
      <c r="F27" s="50">
        <v>53.8</v>
      </c>
      <c r="G27" s="50">
        <v>45.6</v>
      </c>
      <c r="H27" s="50">
        <v>39.799999999999997</v>
      </c>
      <c r="I27" s="50">
        <v>35.4</v>
      </c>
      <c r="J27" s="50">
        <v>32.1</v>
      </c>
      <c r="K27" s="50">
        <v>29.4</v>
      </c>
      <c r="L27" s="50">
        <v>27.2</v>
      </c>
      <c r="M27" s="50">
        <v>25.3</v>
      </c>
      <c r="N27" s="50">
        <v>23.8</v>
      </c>
      <c r="O27" s="50">
        <v>22.5</v>
      </c>
      <c r="P27" s="50">
        <v>21.3</v>
      </c>
      <c r="Q27" s="50">
        <v>20.3</v>
      </c>
      <c r="R27" s="50">
        <v>19.399999999999999</v>
      </c>
      <c r="S27" s="50">
        <v>18.7</v>
      </c>
      <c r="T27" s="50">
        <v>18</v>
      </c>
      <c r="U27" s="50">
        <v>17.399999999999999</v>
      </c>
    </row>
    <row r="28" spans="1:21">
      <c r="A28" s="42">
        <v>21</v>
      </c>
      <c r="B28" s="50">
        <v>253.6</v>
      </c>
      <c r="C28" s="50">
        <v>129.19999999999999</v>
      </c>
      <c r="D28" s="50">
        <v>87.7</v>
      </c>
      <c r="E28" s="50">
        <v>66.900000000000006</v>
      </c>
      <c r="F28" s="50">
        <v>54.5</v>
      </c>
      <c r="G28" s="50">
        <v>46.3</v>
      </c>
      <c r="H28" s="50">
        <v>40.4</v>
      </c>
      <c r="I28" s="50">
        <v>35.9</v>
      </c>
      <c r="J28" s="50">
        <v>32.5</v>
      </c>
      <c r="K28" s="50">
        <v>29.8</v>
      </c>
      <c r="L28" s="50">
        <v>27.5</v>
      </c>
      <c r="M28" s="50">
        <v>25.7</v>
      </c>
      <c r="N28" s="50">
        <v>24.1</v>
      </c>
      <c r="O28" s="50">
        <v>22.8</v>
      </c>
      <c r="P28" s="50">
        <v>21.6</v>
      </c>
      <c r="Q28" s="50">
        <v>20.6</v>
      </c>
      <c r="R28" s="50">
        <v>19.7</v>
      </c>
      <c r="S28" s="50">
        <v>18.899999999999999</v>
      </c>
      <c r="T28" s="50">
        <v>18.2</v>
      </c>
      <c r="U28" s="50">
        <v>17.600000000000001</v>
      </c>
    </row>
    <row r="29" spans="1:21">
      <c r="A29" s="42">
        <v>22</v>
      </c>
      <c r="B29" s="50">
        <v>257.10000000000002</v>
      </c>
      <c r="C29" s="50">
        <v>130.9</v>
      </c>
      <c r="D29" s="50">
        <v>88.9</v>
      </c>
      <c r="E29" s="50">
        <v>67.900000000000006</v>
      </c>
      <c r="F29" s="50">
        <v>55.3</v>
      </c>
      <c r="G29" s="50">
        <v>46.9</v>
      </c>
      <c r="H29" s="50">
        <v>40.9</v>
      </c>
      <c r="I29" s="50">
        <v>36.4</v>
      </c>
      <c r="J29" s="50">
        <v>32.9</v>
      </c>
      <c r="K29" s="50">
        <v>30.2</v>
      </c>
      <c r="L29" s="50">
        <v>27.9</v>
      </c>
      <c r="M29" s="50">
        <v>26</v>
      </c>
      <c r="N29" s="50">
        <v>24.4</v>
      </c>
      <c r="O29" s="50">
        <v>23.1</v>
      </c>
      <c r="P29" s="50">
        <v>21.9</v>
      </c>
      <c r="Q29" s="50">
        <v>20.9</v>
      </c>
      <c r="R29" s="50">
        <v>20</v>
      </c>
      <c r="S29" s="50">
        <v>19.2</v>
      </c>
      <c r="T29" s="50">
        <v>18.5</v>
      </c>
      <c r="U29" s="50">
        <v>17.8</v>
      </c>
    </row>
    <row r="30" spans="1:21">
      <c r="A30" s="42">
        <v>23</v>
      </c>
      <c r="B30" s="50">
        <v>260.60000000000002</v>
      </c>
      <c r="C30" s="50">
        <v>132.69999999999999</v>
      </c>
      <c r="D30" s="50">
        <v>90.1</v>
      </c>
      <c r="E30" s="50">
        <v>68.8</v>
      </c>
      <c r="F30" s="50">
        <v>56</v>
      </c>
      <c r="G30" s="50">
        <v>47.5</v>
      </c>
      <c r="H30" s="50">
        <v>41.5</v>
      </c>
      <c r="I30" s="50">
        <v>36.9</v>
      </c>
      <c r="J30" s="50">
        <v>33.4</v>
      </c>
      <c r="K30" s="50">
        <v>30.6</v>
      </c>
      <c r="L30" s="50">
        <v>28.3</v>
      </c>
      <c r="M30" s="50">
        <v>26.4</v>
      </c>
      <c r="N30" s="50">
        <v>24.8</v>
      </c>
      <c r="O30" s="50">
        <v>23.4</v>
      </c>
      <c r="P30" s="50">
        <v>22.2</v>
      </c>
      <c r="Q30" s="50">
        <v>21.2</v>
      </c>
      <c r="R30" s="50">
        <v>20.3</v>
      </c>
      <c r="S30" s="50">
        <v>19.5</v>
      </c>
      <c r="T30" s="50">
        <v>18.7</v>
      </c>
      <c r="U30" s="50">
        <v>18.100000000000001</v>
      </c>
    </row>
    <row r="31" spans="1:21">
      <c r="A31" s="42">
        <v>24</v>
      </c>
      <c r="B31" s="50">
        <v>264.2</v>
      </c>
      <c r="C31" s="50">
        <v>134.5</v>
      </c>
      <c r="D31" s="50">
        <v>91.3</v>
      </c>
      <c r="E31" s="50">
        <v>69.7</v>
      </c>
      <c r="F31" s="50">
        <v>56.8</v>
      </c>
      <c r="G31" s="50">
        <v>48.2</v>
      </c>
      <c r="H31" s="50">
        <v>42</v>
      </c>
      <c r="I31" s="50">
        <v>37.4</v>
      </c>
      <c r="J31" s="50">
        <v>33.9</v>
      </c>
      <c r="K31" s="50">
        <v>31</v>
      </c>
      <c r="L31" s="50">
        <v>28.7</v>
      </c>
      <c r="M31" s="50">
        <v>26.7</v>
      </c>
      <c r="N31" s="50">
        <v>25.1</v>
      </c>
      <c r="O31" s="50">
        <v>23.7</v>
      </c>
      <c r="P31" s="50">
        <v>22.5</v>
      </c>
      <c r="Q31" s="50">
        <v>21.5</v>
      </c>
      <c r="R31" s="50">
        <v>20.5</v>
      </c>
      <c r="S31" s="50">
        <v>19.7</v>
      </c>
      <c r="T31" s="50">
        <v>19</v>
      </c>
      <c r="U31" s="50">
        <v>18.3</v>
      </c>
    </row>
    <row r="32" spans="1:21">
      <c r="A32" s="42">
        <v>25</v>
      </c>
      <c r="B32" s="50">
        <v>267.8</v>
      </c>
      <c r="C32" s="50">
        <v>136.4</v>
      </c>
      <c r="D32" s="50">
        <v>92.6</v>
      </c>
      <c r="E32" s="50">
        <v>70.7</v>
      </c>
      <c r="F32" s="50">
        <v>57.6</v>
      </c>
      <c r="G32" s="50">
        <v>48.8</v>
      </c>
      <c r="H32" s="50">
        <v>42.6</v>
      </c>
      <c r="I32" s="50">
        <v>37.9</v>
      </c>
      <c r="J32" s="50">
        <v>34.299999999999997</v>
      </c>
      <c r="K32" s="50">
        <v>31.4</v>
      </c>
      <c r="L32" s="50">
        <v>29.1</v>
      </c>
      <c r="M32" s="50">
        <v>27.1</v>
      </c>
      <c r="N32" s="50">
        <v>25.5</v>
      </c>
      <c r="O32" s="50">
        <v>24</v>
      </c>
      <c r="P32" s="50">
        <v>22.8</v>
      </c>
      <c r="Q32" s="50">
        <v>21.8</v>
      </c>
      <c r="R32" s="50">
        <v>20.8</v>
      </c>
      <c r="S32" s="50">
        <v>20</v>
      </c>
      <c r="T32" s="50">
        <v>19.3</v>
      </c>
      <c r="U32" s="50">
        <v>18.600000000000001</v>
      </c>
    </row>
    <row r="33" spans="1:21">
      <c r="A33" s="42">
        <v>26</v>
      </c>
      <c r="B33" s="50">
        <v>271.39999999999998</v>
      </c>
      <c r="C33" s="50">
        <v>138.19999999999999</v>
      </c>
      <c r="D33" s="50">
        <v>93.8</v>
      </c>
      <c r="E33" s="50">
        <v>71.599999999999994</v>
      </c>
      <c r="F33" s="50">
        <v>58.4</v>
      </c>
      <c r="G33" s="50">
        <v>49.5</v>
      </c>
      <c r="H33" s="50">
        <v>43.2</v>
      </c>
      <c r="I33" s="50">
        <v>38.5</v>
      </c>
      <c r="J33" s="50">
        <v>34.799999999999997</v>
      </c>
      <c r="K33" s="50">
        <v>31.9</v>
      </c>
      <c r="L33" s="50">
        <v>29.5</v>
      </c>
      <c r="M33" s="50">
        <v>27.5</v>
      </c>
      <c r="N33" s="50">
        <v>25.8</v>
      </c>
      <c r="O33" s="50">
        <v>24.4</v>
      </c>
      <c r="P33" s="50">
        <v>23.1</v>
      </c>
      <c r="Q33" s="50">
        <v>22.1</v>
      </c>
      <c r="R33" s="50">
        <v>21.1</v>
      </c>
      <c r="S33" s="50">
        <v>20.3</v>
      </c>
      <c r="T33" s="50">
        <v>19.5</v>
      </c>
      <c r="U33" s="50">
        <v>18.899999999999999</v>
      </c>
    </row>
    <row r="34" spans="1:21">
      <c r="A34" s="42">
        <v>27</v>
      </c>
      <c r="B34" s="50">
        <v>275.10000000000002</v>
      </c>
      <c r="C34" s="50">
        <v>140.1</v>
      </c>
      <c r="D34" s="50">
        <v>95.1</v>
      </c>
      <c r="E34" s="50">
        <v>72.599999999999994</v>
      </c>
      <c r="F34" s="50">
        <v>59.2</v>
      </c>
      <c r="G34" s="50">
        <v>50.2</v>
      </c>
      <c r="H34" s="50">
        <v>43.8</v>
      </c>
      <c r="I34" s="50">
        <v>39</v>
      </c>
      <c r="J34" s="50">
        <v>35.299999999999997</v>
      </c>
      <c r="K34" s="50">
        <v>32.299999999999997</v>
      </c>
      <c r="L34" s="50">
        <v>29.9</v>
      </c>
      <c r="M34" s="50">
        <v>27.9</v>
      </c>
      <c r="N34" s="50">
        <v>26.2</v>
      </c>
      <c r="O34" s="50">
        <v>24.7</v>
      </c>
      <c r="P34" s="50">
        <v>23.5</v>
      </c>
      <c r="Q34" s="50">
        <v>22.4</v>
      </c>
      <c r="R34" s="50">
        <v>21.4</v>
      </c>
      <c r="S34" s="50">
        <v>20.6</v>
      </c>
      <c r="T34" s="50">
        <v>19.8</v>
      </c>
      <c r="U34" s="50">
        <v>19.100000000000001</v>
      </c>
    </row>
    <row r="35" spans="1:21">
      <c r="A35" s="42">
        <v>28</v>
      </c>
      <c r="B35" s="50">
        <v>278.8</v>
      </c>
      <c r="C35" s="50">
        <v>142</v>
      </c>
      <c r="D35" s="50">
        <v>96.4</v>
      </c>
      <c r="E35" s="50">
        <v>73.599999999999994</v>
      </c>
      <c r="F35" s="50">
        <v>60</v>
      </c>
      <c r="G35" s="50">
        <v>50.9</v>
      </c>
      <c r="H35" s="50">
        <v>44.4</v>
      </c>
      <c r="I35" s="50">
        <v>39.5</v>
      </c>
      <c r="J35" s="50">
        <v>35.799999999999997</v>
      </c>
      <c r="K35" s="50">
        <v>32.700000000000003</v>
      </c>
      <c r="L35" s="50">
        <v>30.3</v>
      </c>
      <c r="M35" s="50">
        <v>28.2</v>
      </c>
      <c r="N35" s="50">
        <v>26.5</v>
      </c>
      <c r="O35" s="50">
        <v>25.1</v>
      </c>
      <c r="P35" s="50">
        <v>23.8</v>
      </c>
      <c r="Q35" s="50">
        <v>22.7</v>
      </c>
      <c r="R35" s="50">
        <v>21.7</v>
      </c>
      <c r="S35" s="50">
        <v>20.8</v>
      </c>
      <c r="T35" s="50">
        <v>20.100000000000001</v>
      </c>
      <c r="U35" s="50">
        <v>19.399999999999999</v>
      </c>
    </row>
    <row r="36" spans="1:21">
      <c r="A36" s="42">
        <v>29</v>
      </c>
      <c r="B36" s="50">
        <v>282.60000000000002</v>
      </c>
      <c r="C36" s="50">
        <v>143.9</v>
      </c>
      <c r="D36" s="50">
        <v>97.7</v>
      </c>
      <c r="E36" s="50">
        <v>74.599999999999994</v>
      </c>
      <c r="F36" s="50">
        <v>60.8</v>
      </c>
      <c r="G36" s="50">
        <v>51.6</v>
      </c>
      <c r="H36" s="50">
        <v>45</v>
      </c>
      <c r="I36" s="50">
        <v>40.1</v>
      </c>
      <c r="J36" s="50">
        <v>36.200000000000003</v>
      </c>
      <c r="K36" s="50">
        <v>33.200000000000003</v>
      </c>
      <c r="L36" s="50">
        <v>30.7</v>
      </c>
      <c r="M36" s="50">
        <v>28.6</v>
      </c>
      <c r="N36" s="50">
        <v>26.9</v>
      </c>
      <c r="O36" s="50">
        <v>25.4</v>
      </c>
      <c r="P36" s="50">
        <v>24.1</v>
      </c>
      <c r="Q36" s="50">
        <v>23</v>
      </c>
      <c r="R36" s="50">
        <v>22</v>
      </c>
      <c r="S36" s="50">
        <v>21.1</v>
      </c>
      <c r="T36" s="50">
        <v>20.399999999999999</v>
      </c>
      <c r="U36" s="50">
        <v>19.7</v>
      </c>
    </row>
    <row r="37" spans="1:21">
      <c r="A37" s="42">
        <v>30</v>
      </c>
      <c r="B37" s="50">
        <v>286.39999999999998</v>
      </c>
      <c r="C37" s="50">
        <v>145.9</v>
      </c>
      <c r="D37" s="50">
        <v>99</v>
      </c>
      <c r="E37" s="50">
        <v>75.599999999999994</v>
      </c>
      <c r="F37" s="50">
        <v>61.6</v>
      </c>
      <c r="G37" s="50">
        <v>52.3</v>
      </c>
      <c r="H37" s="50">
        <v>45.6</v>
      </c>
      <c r="I37" s="50">
        <v>40.6</v>
      </c>
      <c r="J37" s="50">
        <v>36.700000000000003</v>
      </c>
      <c r="K37" s="50">
        <v>33.6</v>
      </c>
      <c r="L37" s="50">
        <v>31.1</v>
      </c>
      <c r="M37" s="50">
        <v>29</v>
      </c>
      <c r="N37" s="50">
        <v>27.3</v>
      </c>
      <c r="O37" s="50">
        <v>25.7</v>
      </c>
      <c r="P37" s="50">
        <v>24.4</v>
      </c>
      <c r="Q37" s="50">
        <v>23.3</v>
      </c>
      <c r="R37" s="50">
        <v>22.3</v>
      </c>
      <c r="S37" s="50">
        <v>21.4</v>
      </c>
      <c r="T37" s="50">
        <v>20.6</v>
      </c>
      <c r="U37" s="50">
        <v>19.899999999999999</v>
      </c>
    </row>
    <row r="38" spans="1:21">
      <c r="A38" s="42">
        <v>31</v>
      </c>
      <c r="B38" s="50">
        <v>290.3</v>
      </c>
      <c r="C38" s="50">
        <v>147.80000000000001</v>
      </c>
      <c r="D38" s="50">
        <v>100.4</v>
      </c>
      <c r="E38" s="50">
        <v>76.599999999999994</v>
      </c>
      <c r="F38" s="50">
        <v>62.4</v>
      </c>
      <c r="G38" s="50">
        <v>53</v>
      </c>
      <c r="H38" s="50">
        <v>46.2</v>
      </c>
      <c r="I38" s="50">
        <v>41.2</v>
      </c>
      <c r="J38" s="50">
        <v>37.200000000000003</v>
      </c>
      <c r="K38" s="50">
        <v>34.1</v>
      </c>
      <c r="L38" s="50">
        <v>31.5</v>
      </c>
      <c r="M38" s="50">
        <v>29.4</v>
      </c>
      <c r="N38" s="50">
        <v>27.6</v>
      </c>
      <c r="O38" s="50">
        <v>26.1</v>
      </c>
      <c r="P38" s="50">
        <v>24.8</v>
      </c>
      <c r="Q38" s="50">
        <v>23.6</v>
      </c>
      <c r="R38" s="50">
        <v>22.6</v>
      </c>
      <c r="S38" s="50">
        <v>21.7</v>
      </c>
      <c r="T38" s="50">
        <v>20.9</v>
      </c>
      <c r="U38" s="50">
        <v>20.2</v>
      </c>
    </row>
    <row r="39" spans="1:21">
      <c r="A39" s="42">
        <v>32</v>
      </c>
      <c r="B39" s="50">
        <v>294.2</v>
      </c>
      <c r="C39" s="50">
        <v>149.80000000000001</v>
      </c>
      <c r="D39" s="50">
        <v>101.7</v>
      </c>
      <c r="E39" s="50">
        <v>77.7</v>
      </c>
      <c r="F39" s="50">
        <v>63.3</v>
      </c>
      <c r="G39" s="50">
        <v>53.7</v>
      </c>
      <c r="H39" s="50">
        <v>46.8</v>
      </c>
      <c r="I39" s="50">
        <v>41.7</v>
      </c>
      <c r="J39" s="50">
        <v>37.700000000000003</v>
      </c>
      <c r="K39" s="50">
        <v>34.6</v>
      </c>
      <c r="L39" s="50">
        <v>32</v>
      </c>
      <c r="M39" s="50">
        <v>29.8</v>
      </c>
      <c r="N39" s="50">
        <v>28</v>
      </c>
      <c r="O39" s="50">
        <v>26.5</v>
      </c>
      <c r="P39" s="50">
        <v>25.1</v>
      </c>
      <c r="Q39" s="50">
        <v>24</v>
      </c>
      <c r="R39" s="50">
        <v>22.9</v>
      </c>
      <c r="S39" s="50">
        <v>22</v>
      </c>
      <c r="T39" s="50">
        <v>21.2</v>
      </c>
      <c r="U39" s="50">
        <v>20.5</v>
      </c>
    </row>
    <row r="40" spans="1:21">
      <c r="A40" s="42">
        <v>33</v>
      </c>
      <c r="B40" s="50">
        <v>298.10000000000002</v>
      </c>
      <c r="C40" s="50">
        <v>151.80000000000001</v>
      </c>
      <c r="D40" s="50">
        <v>103.1</v>
      </c>
      <c r="E40" s="50">
        <v>78.7</v>
      </c>
      <c r="F40" s="50">
        <v>64.099999999999994</v>
      </c>
      <c r="G40" s="50">
        <v>54.4</v>
      </c>
      <c r="H40" s="50">
        <v>47.5</v>
      </c>
      <c r="I40" s="50">
        <v>42.3</v>
      </c>
      <c r="J40" s="50">
        <v>38.299999999999997</v>
      </c>
      <c r="K40" s="50">
        <v>35</v>
      </c>
      <c r="L40" s="50">
        <v>32.4</v>
      </c>
      <c r="M40" s="50">
        <v>30.2</v>
      </c>
      <c r="N40" s="50">
        <v>28.4</v>
      </c>
      <c r="O40" s="50">
        <v>26.8</v>
      </c>
      <c r="P40" s="50">
        <v>25.5</v>
      </c>
      <c r="Q40" s="50">
        <v>24.3</v>
      </c>
      <c r="R40" s="50">
        <v>23.3</v>
      </c>
      <c r="S40" s="50">
        <v>22.3</v>
      </c>
      <c r="T40" s="50">
        <v>21.5</v>
      </c>
      <c r="U40" s="50">
        <v>20.8</v>
      </c>
    </row>
    <row r="41" spans="1:21">
      <c r="A41" s="42">
        <v>34</v>
      </c>
      <c r="B41" s="50">
        <v>302.10000000000002</v>
      </c>
      <c r="C41" s="50">
        <v>153.80000000000001</v>
      </c>
      <c r="D41" s="50">
        <v>104.5</v>
      </c>
      <c r="E41" s="50">
        <v>79.8</v>
      </c>
      <c r="F41" s="50">
        <v>65</v>
      </c>
      <c r="G41" s="50">
        <v>55.1</v>
      </c>
      <c r="H41" s="50">
        <v>48.1</v>
      </c>
      <c r="I41" s="50">
        <v>42.9</v>
      </c>
      <c r="J41" s="50">
        <v>38.799999999999997</v>
      </c>
      <c r="K41" s="50">
        <v>35.5</v>
      </c>
      <c r="L41" s="50">
        <v>32.9</v>
      </c>
      <c r="M41" s="50">
        <v>30.6</v>
      </c>
      <c r="N41" s="50">
        <v>28.8</v>
      </c>
      <c r="O41" s="50">
        <v>27.2</v>
      </c>
      <c r="P41" s="50">
        <v>25.8</v>
      </c>
      <c r="Q41" s="50">
        <v>24.6</v>
      </c>
      <c r="R41" s="50">
        <v>23.6</v>
      </c>
      <c r="S41" s="50">
        <v>22.7</v>
      </c>
      <c r="T41" s="50">
        <v>21.8</v>
      </c>
      <c r="U41" s="50">
        <v>21.1</v>
      </c>
    </row>
    <row r="42" spans="1:21">
      <c r="A42" s="42">
        <v>35</v>
      </c>
      <c r="B42" s="50">
        <v>306.10000000000002</v>
      </c>
      <c r="C42" s="50">
        <v>155.9</v>
      </c>
      <c r="D42" s="50">
        <v>105.9</v>
      </c>
      <c r="E42" s="50">
        <v>80.8</v>
      </c>
      <c r="F42" s="50">
        <v>65.900000000000006</v>
      </c>
      <c r="G42" s="50">
        <v>55.9</v>
      </c>
      <c r="H42" s="50">
        <v>48.8</v>
      </c>
      <c r="I42" s="50">
        <v>43.4</v>
      </c>
      <c r="J42" s="50">
        <v>39.299999999999997</v>
      </c>
      <c r="K42" s="50">
        <v>36</v>
      </c>
      <c r="L42" s="50">
        <v>33.299999999999997</v>
      </c>
      <c r="M42" s="50">
        <v>31.1</v>
      </c>
      <c r="N42" s="50">
        <v>29.2</v>
      </c>
      <c r="O42" s="50">
        <v>27.6</v>
      </c>
      <c r="P42" s="50">
        <v>26.2</v>
      </c>
      <c r="Q42" s="50">
        <v>25</v>
      </c>
      <c r="R42" s="50">
        <v>23.9</v>
      </c>
      <c r="S42" s="50">
        <v>23</v>
      </c>
      <c r="T42" s="50">
        <v>22.1</v>
      </c>
      <c r="U42" s="50">
        <v>21.4</v>
      </c>
    </row>
    <row r="43" spans="1:21">
      <c r="A43" s="42">
        <v>36</v>
      </c>
      <c r="B43" s="50">
        <v>310.2</v>
      </c>
      <c r="C43" s="50">
        <v>158</v>
      </c>
      <c r="D43" s="50">
        <v>107.3</v>
      </c>
      <c r="E43" s="50">
        <v>81.900000000000006</v>
      </c>
      <c r="F43" s="50">
        <v>66.7</v>
      </c>
      <c r="G43" s="50">
        <v>56.6</v>
      </c>
      <c r="H43" s="50">
        <v>49.4</v>
      </c>
      <c r="I43" s="50">
        <v>44</v>
      </c>
      <c r="J43" s="50">
        <v>39.799999999999997</v>
      </c>
      <c r="K43" s="50">
        <v>36.5</v>
      </c>
      <c r="L43" s="50">
        <v>33.799999999999997</v>
      </c>
      <c r="M43" s="50">
        <v>31.5</v>
      </c>
      <c r="N43" s="50">
        <v>29.6</v>
      </c>
      <c r="O43" s="50">
        <v>28</v>
      </c>
      <c r="P43" s="50">
        <v>26.5</v>
      </c>
      <c r="Q43" s="50">
        <v>25.3</v>
      </c>
      <c r="R43" s="50">
        <v>24.3</v>
      </c>
      <c r="S43" s="50">
        <v>23.3</v>
      </c>
      <c r="T43" s="50">
        <v>22.5</v>
      </c>
      <c r="U43" s="50">
        <v>21.7</v>
      </c>
    </row>
    <row r="44" spans="1:21">
      <c r="A44" s="42">
        <v>37</v>
      </c>
      <c r="B44" s="50">
        <v>314.3</v>
      </c>
      <c r="C44" s="50">
        <v>160.1</v>
      </c>
      <c r="D44" s="50">
        <v>108.7</v>
      </c>
      <c r="E44" s="50">
        <v>83</v>
      </c>
      <c r="F44" s="50">
        <v>67.599999999999994</v>
      </c>
      <c r="G44" s="50">
        <v>57.4</v>
      </c>
      <c r="H44" s="50">
        <v>50.1</v>
      </c>
      <c r="I44" s="50">
        <v>44.6</v>
      </c>
      <c r="J44" s="50">
        <v>40.4</v>
      </c>
      <c r="K44" s="50">
        <v>37</v>
      </c>
      <c r="L44" s="50">
        <v>34.200000000000003</v>
      </c>
      <c r="M44" s="50">
        <v>31.9</v>
      </c>
      <c r="N44" s="50">
        <v>30</v>
      </c>
      <c r="O44" s="50">
        <v>28.3</v>
      </c>
      <c r="P44" s="50">
        <v>26.9</v>
      </c>
      <c r="Q44" s="50">
        <v>25.7</v>
      </c>
      <c r="R44" s="50">
        <v>24.6</v>
      </c>
      <c r="S44" s="50">
        <v>23.6</v>
      </c>
      <c r="T44" s="50">
        <v>22.8</v>
      </c>
      <c r="U44" s="50">
        <v>22</v>
      </c>
    </row>
    <row r="45" spans="1:21">
      <c r="A45" s="42">
        <v>38</v>
      </c>
      <c r="B45" s="50">
        <v>318.5</v>
      </c>
      <c r="C45" s="50">
        <v>162.19999999999999</v>
      </c>
      <c r="D45" s="50">
        <v>110.1</v>
      </c>
      <c r="E45" s="50">
        <v>84.1</v>
      </c>
      <c r="F45" s="50">
        <v>68.5</v>
      </c>
      <c r="G45" s="50">
        <v>58.2</v>
      </c>
      <c r="H45" s="50">
        <v>50.8</v>
      </c>
      <c r="I45" s="50">
        <v>45.2</v>
      </c>
      <c r="J45" s="50">
        <v>40.9</v>
      </c>
      <c r="K45" s="50">
        <v>37.5</v>
      </c>
      <c r="L45" s="50">
        <v>34.700000000000003</v>
      </c>
      <c r="M45" s="50">
        <v>32.4</v>
      </c>
      <c r="N45" s="50">
        <v>30.4</v>
      </c>
      <c r="O45" s="50">
        <v>28.7</v>
      </c>
      <c r="P45" s="50">
        <v>27.3</v>
      </c>
      <c r="Q45" s="50">
        <v>26.1</v>
      </c>
      <c r="R45" s="50">
        <v>25</v>
      </c>
      <c r="S45" s="50">
        <v>24</v>
      </c>
      <c r="T45" s="50">
        <v>23.1</v>
      </c>
      <c r="U45" s="50">
        <v>22.4</v>
      </c>
    </row>
    <row r="46" spans="1:21">
      <c r="A46" s="42">
        <v>39</v>
      </c>
      <c r="B46" s="50">
        <v>322.7</v>
      </c>
      <c r="C46" s="50">
        <v>164.4</v>
      </c>
      <c r="D46" s="50">
        <v>111.6</v>
      </c>
      <c r="E46" s="50">
        <v>85.3</v>
      </c>
      <c r="F46" s="50">
        <v>69.5</v>
      </c>
      <c r="G46" s="50">
        <v>58.9</v>
      </c>
      <c r="H46" s="50">
        <v>51.4</v>
      </c>
      <c r="I46" s="50">
        <v>45.8</v>
      </c>
      <c r="J46" s="50">
        <v>41.5</v>
      </c>
      <c r="K46" s="50">
        <v>38</v>
      </c>
      <c r="L46" s="50">
        <v>35.200000000000003</v>
      </c>
      <c r="M46" s="50">
        <v>32.799999999999997</v>
      </c>
      <c r="N46" s="50">
        <v>30.8</v>
      </c>
      <c r="O46" s="50">
        <v>29.2</v>
      </c>
      <c r="P46" s="50">
        <v>27.7</v>
      </c>
      <c r="Q46" s="50">
        <v>26.4</v>
      </c>
      <c r="R46" s="50">
        <v>25.3</v>
      </c>
      <c r="S46" s="50">
        <v>24.3</v>
      </c>
      <c r="T46" s="50">
        <v>23.5</v>
      </c>
      <c r="U46" s="50">
        <v>22.7</v>
      </c>
    </row>
    <row r="47" spans="1:21">
      <c r="A47" s="42">
        <v>40</v>
      </c>
      <c r="B47" s="50">
        <v>327</v>
      </c>
      <c r="C47" s="50">
        <v>166.5</v>
      </c>
      <c r="D47" s="50">
        <v>113.1</v>
      </c>
      <c r="E47" s="50">
        <v>86.4</v>
      </c>
      <c r="F47" s="50">
        <v>70.400000000000006</v>
      </c>
      <c r="G47" s="50">
        <v>59.7</v>
      </c>
      <c r="H47" s="50">
        <v>52.1</v>
      </c>
      <c r="I47" s="50">
        <v>46.5</v>
      </c>
      <c r="J47" s="50">
        <v>42</v>
      </c>
      <c r="K47" s="50">
        <v>38.5</v>
      </c>
      <c r="L47" s="50">
        <v>35.700000000000003</v>
      </c>
      <c r="M47" s="50">
        <v>33.299999999999997</v>
      </c>
      <c r="N47" s="50">
        <v>31.3</v>
      </c>
      <c r="O47" s="50">
        <v>29.6</v>
      </c>
      <c r="P47" s="50">
        <v>28.1</v>
      </c>
      <c r="Q47" s="50">
        <v>26.8</v>
      </c>
      <c r="R47" s="50">
        <v>25.7</v>
      </c>
      <c r="S47" s="50">
        <v>24.7</v>
      </c>
      <c r="T47" s="50">
        <v>23.8</v>
      </c>
      <c r="U47" s="50">
        <v>23</v>
      </c>
    </row>
    <row r="48" spans="1:21">
      <c r="A48" s="42">
        <v>41</v>
      </c>
      <c r="B48" s="50">
        <v>331.3</v>
      </c>
      <c r="C48" s="50">
        <v>168.7</v>
      </c>
      <c r="D48" s="50">
        <v>114.6</v>
      </c>
      <c r="E48" s="50">
        <v>87.5</v>
      </c>
      <c r="F48" s="50">
        <v>71.3</v>
      </c>
      <c r="G48" s="50">
        <v>60.5</v>
      </c>
      <c r="H48" s="50">
        <v>52.9</v>
      </c>
      <c r="I48" s="50">
        <v>47.1</v>
      </c>
      <c r="J48" s="50">
        <v>42.6</v>
      </c>
      <c r="K48" s="50">
        <v>39.1</v>
      </c>
      <c r="L48" s="50">
        <v>36.200000000000003</v>
      </c>
      <c r="M48" s="50">
        <v>33.799999999999997</v>
      </c>
      <c r="N48" s="50">
        <v>31.7</v>
      </c>
      <c r="O48" s="50">
        <v>30</v>
      </c>
      <c r="P48" s="50">
        <v>28.5</v>
      </c>
      <c r="Q48" s="50">
        <v>27.2</v>
      </c>
      <c r="R48" s="50">
        <v>26.1</v>
      </c>
      <c r="S48" s="50">
        <v>25.1</v>
      </c>
      <c r="T48" s="50">
        <v>24.2</v>
      </c>
      <c r="U48" s="50">
        <v>23.4</v>
      </c>
    </row>
    <row r="49" spans="1:21">
      <c r="A49" s="42">
        <v>42</v>
      </c>
      <c r="B49" s="50">
        <v>335.6</v>
      </c>
      <c r="C49" s="50">
        <v>171</v>
      </c>
      <c r="D49" s="50">
        <v>116.1</v>
      </c>
      <c r="E49" s="50">
        <v>88.7</v>
      </c>
      <c r="F49" s="50">
        <v>72.3</v>
      </c>
      <c r="G49" s="50">
        <v>61.4</v>
      </c>
      <c r="H49" s="50">
        <v>53.6</v>
      </c>
      <c r="I49" s="50">
        <v>47.7</v>
      </c>
      <c r="J49" s="50">
        <v>43.2</v>
      </c>
      <c r="K49" s="50">
        <v>39.6</v>
      </c>
      <c r="L49" s="50">
        <v>36.700000000000003</v>
      </c>
      <c r="M49" s="50">
        <v>34.200000000000003</v>
      </c>
      <c r="N49" s="50">
        <v>32.200000000000003</v>
      </c>
      <c r="O49" s="50">
        <v>30.4</v>
      </c>
      <c r="P49" s="50">
        <v>28.9</v>
      </c>
      <c r="Q49" s="50">
        <v>27.6</v>
      </c>
      <c r="R49" s="50">
        <v>26.5</v>
      </c>
      <c r="S49" s="50">
        <v>25.5</v>
      </c>
      <c r="T49" s="50">
        <v>24.6</v>
      </c>
      <c r="U49" s="50">
        <v>23.8</v>
      </c>
    </row>
    <row r="50" spans="1:21">
      <c r="A50" s="42">
        <v>43</v>
      </c>
      <c r="B50" s="50">
        <v>340</v>
      </c>
      <c r="C50" s="50">
        <v>173.2</v>
      </c>
      <c r="D50" s="50">
        <v>117.7</v>
      </c>
      <c r="E50" s="50">
        <v>89.9</v>
      </c>
      <c r="F50" s="50">
        <v>73.3</v>
      </c>
      <c r="G50" s="50">
        <v>62.2</v>
      </c>
      <c r="H50" s="50">
        <v>54.3</v>
      </c>
      <c r="I50" s="50">
        <v>48.4</v>
      </c>
      <c r="J50" s="50">
        <v>43.8</v>
      </c>
      <c r="K50" s="50">
        <v>40.200000000000003</v>
      </c>
      <c r="L50" s="50">
        <v>37.200000000000003</v>
      </c>
      <c r="M50" s="50">
        <v>34.700000000000003</v>
      </c>
      <c r="N50" s="50">
        <v>32.700000000000003</v>
      </c>
      <c r="O50" s="50">
        <v>30.9</v>
      </c>
      <c r="P50" s="50">
        <v>29.4</v>
      </c>
      <c r="Q50" s="50">
        <v>28</v>
      </c>
      <c r="R50" s="50">
        <v>26.9</v>
      </c>
      <c r="S50" s="50">
        <v>25.9</v>
      </c>
      <c r="T50" s="50">
        <v>24.9</v>
      </c>
      <c r="U50" s="50">
        <v>24.1</v>
      </c>
    </row>
    <row r="51" spans="1:21">
      <c r="A51" s="42">
        <v>44</v>
      </c>
      <c r="B51" s="50">
        <v>344.5</v>
      </c>
      <c r="C51" s="50">
        <v>175.5</v>
      </c>
      <c r="D51" s="50">
        <v>119.2</v>
      </c>
      <c r="E51" s="50">
        <v>91.1</v>
      </c>
      <c r="F51" s="50">
        <v>74.3</v>
      </c>
      <c r="G51" s="50">
        <v>63.1</v>
      </c>
      <c r="H51" s="50">
        <v>55.1</v>
      </c>
      <c r="I51" s="50">
        <v>49.1</v>
      </c>
      <c r="J51" s="50">
        <v>44.5</v>
      </c>
      <c r="K51" s="50">
        <v>40.799999999999997</v>
      </c>
      <c r="L51" s="50">
        <v>37.700000000000003</v>
      </c>
      <c r="M51" s="50">
        <v>35.299999999999997</v>
      </c>
      <c r="N51" s="50">
        <v>33.200000000000003</v>
      </c>
      <c r="O51" s="50">
        <v>31.4</v>
      </c>
      <c r="P51" s="50">
        <v>29.8</v>
      </c>
      <c r="Q51" s="50">
        <v>28.5</v>
      </c>
      <c r="R51" s="50">
        <v>27.3</v>
      </c>
      <c r="S51" s="50">
        <v>26.3</v>
      </c>
      <c r="T51" s="50">
        <v>25.3</v>
      </c>
      <c r="U51" s="50">
        <v>24.5</v>
      </c>
    </row>
    <row r="52" spans="1:21">
      <c r="A52" s="42">
        <v>45</v>
      </c>
      <c r="B52" s="50">
        <v>349</v>
      </c>
      <c r="C52" s="50">
        <v>177.8</v>
      </c>
      <c r="D52" s="50">
        <v>120.8</v>
      </c>
      <c r="E52" s="50">
        <v>92.3</v>
      </c>
      <c r="F52" s="50">
        <v>75.3</v>
      </c>
      <c r="G52" s="50">
        <v>63.9</v>
      </c>
      <c r="H52" s="50">
        <v>55.8</v>
      </c>
      <c r="I52" s="50">
        <v>49.8</v>
      </c>
      <c r="J52" s="50">
        <v>45.1</v>
      </c>
      <c r="K52" s="50">
        <v>41.3</v>
      </c>
      <c r="L52" s="50">
        <v>38.299999999999997</v>
      </c>
      <c r="M52" s="50">
        <v>35.799999999999997</v>
      </c>
      <c r="N52" s="50">
        <v>33.6</v>
      </c>
      <c r="O52" s="50">
        <v>31.8</v>
      </c>
      <c r="P52" s="50">
        <v>30.3</v>
      </c>
      <c r="Q52" s="50">
        <v>28.9</v>
      </c>
      <c r="R52" s="50">
        <v>27.7</v>
      </c>
      <c r="S52" s="50">
        <v>26.7</v>
      </c>
      <c r="T52" s="50">
        <v>25.8</v>
      </c>
      <c r="U52" s="50"/>
    </row>
    <row r="53" spans="1:21">
      <c r="A53" s="42">
        <v>46</v>
      </c>
      <c r="B53" s="50">
        <v>353.5</v>
      </c>
      <c r="C53" s="50">
        <v>180.1</v>
      </c>
      <c r="D53" s="50">
        <v>122.4</v>
      </c>
      <c r="E53" s="50">
        <v>93.6</v>
      </c>
      <c r="F53" s="50">
        <v>76.3</v>
      </c>
      <c r="G53" s="50">
        <v>64.8</v>
      </c>
      <c r="H53" s="50">
        <v>56.6</v>
      </c>
      <c r="I53" s="50">
        <v>50.5</v>
      </c>
      <c r="J53" s="50">
        <v>45.7</v>
      </c>
      <c r="K53" s="50">
        <v>41.9</v>
      </c>
      <c r="L53" s="50">
        <v>38.9</v>
      </c>
      <c r="M53" s="50">
        <v>36.299999999999997</v>
      </c>
      <c r="N53" s="50">
        <v>34.200000000000003</v>
      </c>
      <c r="O53" s="50">
        <v>32.299999999999997</v>
      </c>
      <c r="P53" s="50">
        <v>30.7</v>
      </c>
      <c r="Q53" s="50">
        <v>29.4</v>
      </c>
      <c r="R53" s="50">
        <v>28.2</v>
      </c>
      <c r="S53" s="50">
        <v>27.1</v>
      </c>
      <c r="T53" s="50"/>
      <c r="U53" s="50"/>
    </row>
    <row r="54" spans="1:21">
      <c r="A54" s="42">
        <v>47</v>
      </c>
      <c r="B54" s="50">
        <v>358</v>
      </c>
      <c r="C54" s="50">
        <v>182.5</v>
      </c>
      <c r="D54" s="50">
        <v>124</v>
      </c>
      <c r="E54" s="50">
        <v>94.8</v>
      </c>
      <c r="F54" s="50">
        <v>77.3</v>
      </c>
      <c r="G54" s="50">
        <v>65.7</v>
      </c>
      <c r="H54" s="50">
        <v>57.4</v>
      </c>
      <c r="I54" s="50">
        <v>51.2</v>
      </c>
      <c r="J54" s="50">
        <v>46.4</v>
      </c>
      <c r="K54" s="50">
        <v>42.6</v>
      </c>
      <c r="L54" s="50">
        <v>39.4</v>
      </c>
      <c r="M54" s="50">
        <v>36.799999999999997</v>
      </c>
      <c r="N54" s="50">
        <v>34.700000000000003</v>
      </c>
      <c r="O54" s="50">
        <v>32.799999999999997</v>
      </c>
      <c r="P54" s="50">
        <v>31.2</v>
      </c>
      <c r="Q54" s="50">
        <v>29.8</v>
      </c>
      <c r="R54" s="50">
        <v>28.6</v>
      </c>
      <c r="S54" s="50"/>
      <c r="T54" s="50"/>
      <c r="U54" s="50"/>
    </row>
    <row r="55" spans="1:21">
      <c r="A55" s="42">
        <v>48</v>
      </c>
      <c r="B55" s="50">
        <v>362.6</v>
      </c>
      <c r="C55" s="50">
        <v>184.9</v>
      </c>
      <c r="D55" s="50">
        <v>125.7</v>
      </c>
      <c r="E55" s="50">
        <v>96.1</v>
      </c>
      <c r="F55" s="50">
        <v>78.400000000000006</v>
      </c>
      <c r="G55" s="50">
        <v>66.599999999999994</v>
      </c>
      <c r="H55" s="50">
        <v>58.2</v>
      </c>
      <c r="I55" s="50">
        <v>51.9</v>
      </c>
      <c r="J55" s="50">
        <v>47.1</v>
      </c>
      <c r="K55" s="50">
        <v>43.2</v>
      </c>
      <c r="L55" s="50">
        <v>40</v>
      </c>
      <c r="M55" s="50">
        <v>37.4</v>
      </c>
      <c r="N55" s="50">
        <v>35.200000000000003</v>
      </c>
      <c r="O55" s="50">
        <v>33.299999999999997</v>
      </c>
      <c r="P55" s="50">
        <v>31.7</v>
      </c>
      <c r="Q55" s="50">
        <v>30.3</v>
      </c>
      <c r="R55" s="50"/>
      <c r="S55" s="50"/>
      <c r="T55" s="50"/>
      <c r="U55" s="50"/>
    </row>
    <row r="56" spans="1:21">
      <c r="A56" s="42">
        <v>49</v>
      </c>
      <c r="B56" s="50">
        <v>367.3</v>
      </c>
      <c r="C56" s="50">
        <v>187.3</v>
      </c>
      <c r="D56" s="50">
        <v>127.3</v>
      </c>
      <c r="E56" s="50">
        <v>97.4</v>
      </c>
      <c r="F56" s="50">
        <v>79.400000000000006</v>
      </c>
      <c r="G56" s="50">
        <v>67.5</v>
      </c>
      <c r="H56" s="50">
        <v>59</v>
      </c>
      <c r="I56" s="50">
        <v>52.7</v>
      </c>
      <c r="J56" s="50">
        <v>47.7</v>
      </c>
      <c r="K56" s="50">
        <v>43.8</v>
      </c>
      <c r="L56" s="50">
        <v>40.6</v>
      </c>
      <c r="M56" s="50">
        <v>38</v>
      </c>
      <c r="N56" s="50">
        <v>35.700000000000003</v>
      </c>
      <c r="O56" s="50">
        <v>33.799999999999997</v>
      </c>
      <c r="P56" s="50">
        <v>32.200000000000003</v>
      </c>
      <c r="Q56" s="50"/>
      <c r="R56" s="50"/>
      <c r="S56" s="50"/>
      <c r="T56" s="50"/>
      <c r="U56" s="50"/>
    </row>
    <row r="57" spans="1:21">
      <c r="A57" s="42">
        <v>50</v>
      </c>
      <c r="B57" s="50">
        <v>371.9</v>
      </c>
      <c r="C57" s="50">
        <v>189.7</v>
      </c>
      <c r="D57" s="50">
        <v>129</v>
      </c>
      <c r="E57" s="50">
        <v>98.7</v>
      </c>
      <c r="F57" s="50">
        <v>80.5</v>
      </c>
      <c r="G57" s="50">
        <v>68.400000000000006</v>
      </c>
      <c r="H57" s="50">
        <v>59.8</v>
      </c>
      <c r="I57" s="50">
        <v>53.4</v>
      </c>
      <c r="J57" s="50">
        <v>48.4</v>
      </c>
      <c r="K57" s="50">
        <v>44.4</v>
      </c>
      <c r="L57" s="50">
        <v>41.2</v>
      </c>
      <c r="M57" s="50">
        <v>38.5</v>
      </c>
      <c r="N57" s="50">
        <v>36.299999999999997</v>
      </c>
      <c r="O57" s="50">
        <v>34.4</v>
      </c>
      <c r="P57" s="50"/>
      <c r="Q57" s="50"/>
      <c r="R57" s="50"/>
      <c r="S57" s="50"/>
      <c r="T57" s="50"/>
      <c r="U57" s="50"/>
    </row>
    <row r="58" spans="1:21">
      <c r="A58" s="42">
        <v>51</v>
      </c>
      <c r="B58" s="50">
        <v>376.6</v>
      </c>
      <c r="C58" s="50">
        <v>192.1</v>
      </c>
      <c r="D58" s="50">
        <v>130.69999999999999</v>
      </c>
      <c r="E58" s="50">
        <v>100</v>
      </c>
      <c r="F58" s="50">
        <v>81.599999999999994</v>
      </c>
      <c r="G58" s="50">
        <v>69.400000000000006</v>
      </c>
      <c r="H58" s="50">
        <v>60.7</v>
      </c>
      <c r="I58" s="50">
        <v>54.2</v>
      </c>
      <c r="J58" s="50">
        <v>49.1</v>
      </c>
      <c r="K58" s="50">
        <v>45.1</v>
      </c>
      <c r="L58" s="50">
        <v>41.8</v>
      </c>
      <c r="M58" s="50">
        <v>39.1</v>
      </c>
      <c r="N58" s="50">
        <v>36.799999999999997</v>
      </c>
      <c r="O58" s="50"/>
      <c r="P58" s="50"/>
      <c r="Q58" s="50"/>
      <c r="R58" s="50"/>
      <c r="S58" s="50"/>
      <c r="T58" s="50"/>
      <c r="U58" s="50"/>
    </row>
    <row r="59" spans="1:21">
      <c r="A59" s="42">
        <v>52</v>
      </c>
      <c r="B59" s="50">
        <v>381.4</v>
      </c>
      <c r="C59" s="50">
        <v>194.6</v>
      </c>
      <c r="D59" s="50">
        <v>132.4</v>
      </c>
      <c r="E59" s="50">
        <v>101.3</v>
      </c>
      <c r="F59" s="50">
        <v>82.7</v>
      </c>
      <c r="G59" s="50">
        <v>70.3</v>
      </c>
      <c r="H59" s="50">
        <v>61.5</v>
      </c>
      <c r="I59" s="50">
        <v>54.9</v>
      </c>
      <c r="J59" s="50">
        <v>49.8</v>
      </c>
      <c r="K59" s="50">
        <v>45.8</v>
      </c>
      <c r="L59" s="50">
        <v>42.4</v>
      </c>
      <c r="M59" s="50">
        <v>39.700000000000003</v>
      </c>
      <c r="N59" s="50"/>
      <c r="O59" s="50"/>
      <c r="P59" s="50"/>
      <c r="Q59" s="50"/>
      <c r="R59" s="50"/>
      <c r="S59" s="50"/>
      <c r="T59" s="50"/>
      <c r="U59" s="50"/>
    </row>
    <row r="60" spans="1:21">
      <c r="A60" s="42">
        <v>53</v>
      </c>
      <c r="B60" s="50">
        <v>386.2</v>
      </c>
      <c r="C60" s="50">
        <v>197.1</v>
      </c>
      <c r="D60" s="50">
        <v>134.1</v>
      </c>
      <c r="E60" s="50">
        <v>102.7</v>
      </c>
      <c r="F60" s="50">
        <v>83.8</v>
      </c>
      <c r="G60" s="50">
        <v>71.3</v>
      </c>
      <c r="H60" s="50">
        <v>62.4</v>
      </c>
      <c r="I60" s="50">
        <v>55.7</v>
      </c>
      <c r="J60" s="50">
        <v>50.5</v>
      </c>
      <c r="K60" s="50">
        <v>46.4</v>
      </c>
      <c r="L60" s="50">
        <v>43.1</v>
      </c>
      <c r="M60" s="50"/>
      <c r="N60" s="50"/>
      <c r="O60" s="50"/>
      <c r="P60" s="50"/>
      <c r="Q60" s="50"/>
      <c r="R60" s="50"/>
      <c r="S60" s="50"/>
      <c r="T60" s="50"/>
      <c r="U60" s="50"/>
    </row>
    <row r="61" spans="1:21">
      <c r="A61" s="42">
        <v>54</v>
      </c>
      <c r="B61" s="50">
        <v>391.1</v>
      </c>
      <c r="C61" s="50">
        <v>199.6</v>
      </c>
      <c r="D61" s="50">
        <v>135.9</v>
      </c>
      <c r="E61" s="50">
        <v>104</v>
      </c>
      <c r="F61" s="50">
        <v>85</v>
      </c>
      <c r="G61" s="50">
        <v>72.3</v>
      </c>
      <c r="H61" s="50">
        <v>63.2</v>
      </c>
      <c r="I61" s="50">
        <v>56.5</v>
      </c>
      <c r="J61" s="50">
        <v>51.3</v>
      </c>
      <c r="K61" s="50">
        <v>47.1</v>
      </c>
      <c r="L61" s="50"/>
      <c r="M61" s="50"/>
      <c r="N61" s="50"/>
      <c r="O61" s="50"/>
      <c r="P61" s="50"/>
      <c r="Q61" s="50"/>
      <c r="R61" s="50"/>
      <c r="S61" s="50"/>
      <c r="T61" s="50"/>
      <c r="U61" s="50"/>
    </row>
    <row r="62" spans="1:21">
      <c r="A62" s="42">
        <v>55</v>
      </c>
      <c r="B62" s="50">
        <v>396</v>
      </c>
      <c r="C62" s="50">
        <v>202.2</v>
      </c>
      <c r="D62" s="50">
        <v>137.6</v>
      </c>
      <c r="E62" s="50">
        <v>105.4</v>
      </c>
      <c r="F62" s="50">
        <v>86.1</v>
      </c>
      <c r="G62" s="50">
        <v>73.3</v>
      </c>
      <c r="H62" s="50">
        <v>64.099999999999994</v>
      </c>
      <c r="I62" s="50">
        <v>57.3</v>
      </c>
      <c r="J62" s="50">
        <v>52</v>
      </c>
      <c r="K62" s="50"/>
      <c r="L62" s="50"/>
      <c r="M62" s="50"/>
      <c r="N62" s="50"/>
      <c r="O62" s="50"/>
      <c r="P62" s="50"/>
      <c r="Q62" s="50"/>
      <c r="R62" s="50"/>
      <c r="S62" s="50"/>
      <c r="T62" s="50"/>
      <c r="U62" s="50"/>
    </row>
    <row r="63" spans="1:21">
      <c r="A63" s="42">
        <v>56</v>
      </c>
      <c r="B63" s="50">
        <v>401.1</v>
      </c>
      <c r="C63" s="50">
        <v>204.8</v>
      </c>
      <c r="D63" s="50">
        <v>139.5</v>
      </c>
      <c r="E63" s="50">
        <v>106.8</v>
      </c>
      <c r="F63" s="50">
        <v>87.3</v>
      </c>
      <c r="G63" s="50">
        <v>74.3</v>
      </c>
      <c r="H63" s="50">
        <v>65</v>
      </c>
      <c r="I63" s="50">
        <v>58.1</v>
      </c>
      <c r="J63" s="50"/>
      <c r="K63" s="50"/>
      <c r="L63" s="50"/>
      <c r="M63" s="50"/>
      <c r="N63" s="50"/>
      <c r="O63" s="50"/>
      <c r="P63" s="50"/>
      <c r="Q63" s="50"/>
      <c r="R63" s="50"/>
      <c r="S63" s="50"/>
      <c r="T63" s="50"/>
      <c r="U63" s="50"/>
    </row>
    <row r="64" spans="1:21">
      <c r="A64" s="42">
        <v>57</v>
      </c>
      <c r="B64" s="50">
        <v>406.2</v>
      </c>
      <c r="C64" s="50">
        <v>207.5</v>
      </c>
      <c r="D64" s="50">
        <v>141.30000000000001</v>
      </c>
      <c r="E64" s="50">
        <v>108.3</v>
      </c>
      <c r="F64" s="50">
        <v>88.5</v>
      </c>
      <c r="G64" s="50">
        <v>75.3</v>
      </c>
      <c r="H64" s="50">
        <v>66</v>
      </c>
      <c r="I64" s="50"/>
      <c r="J64" s="50"/>
      <c r="K64" s="50"/>
      <c r="L64" s="50"/>
      <c r="M64" s="50"/>
      <c r="N64" s="50"/>
      <c r="O64" s="50"/>
      <c r="P64" s="50"/>
      <c r="Q64" s="50"/>
      <c r="R64" s="50"/>
      <c r="S64" s="50"/>
      <c r="T64" s="50"/>
      <c r="U64" s="50"/>
    </row>
    <row r="65" spans="1:21">
      <c r="A65" s="42">
        <v>58</v>
      </c>
      <c r="B65" s="50">
        <v>411.6</v>
      </c>
      <c r="C65" s="50">
        <v>210.3</v>
      </c>
      <c r="D65" s="50">
        <v>143.30000000000001</v>
      </c>
      <c r="E65" s="50">
        <v>109.8</v>
      </c>
      <c r="F65" s="50">
        <v>89.8</v>
      </c>
      <c r="G65" s="50">
        <v>76.400000000000006</v>
      </c>
      <c r="H65" s="50"/>
      <c r="I65" s="50"/>
      <c r="J65" s="50"/>
      <c r="K65" s="50"/>
      <c r="L65" s="50"/>
      <c r="M65" s="50"/>
      <c r="N65" s="50"/>
      <c r="O65" s="50"/>
      <c r="P65" s="50"/>
      <c r="Q65" s="50"/>
      <c r="R65" s="50"/>
      <c r="S65" s="50"/>
      <c r="T65" s="50"/>
      <c r="U65" s="50"/>
    </row>
    <row r="66" spans="1:21">
      <c r="A66" s="42">
        <v>59</v>
      </c>
      <c r="B66" s="50">
        <v>415.2</v>
      </c>
      <c r="C66" s="50">
        <v>212.2</v>
      </c>
      <c r="D66" s="50">
        <v>144.6</v>
      </c>
      <c r="E66" s="50">
        <v>110.9</v>
      </c>
      <c r="F66" s="50">
        <v>90.6</v>
      </c>
      <c r="G66" s="50"/>
      <c r="H66" s="50"/>
      <c r="I66" s="50"/>
      <c r="J66" s="50"/>
      <c r="K66" s="50"/>
      <c r="L66" s="50"/>
      <c r="M66" s="50"/>
      <c r="N66" s="50"/>
      <c r="O66" s="50"/>
      <c r="P66" s="50"/>
      <c r="Q66" s="50"/>
      <c r="R66" s="50"/>
      <c r="S66" s="50"/>
      <c r="T66" s="50"/>
      <c r="U66" s="50"/>
    </row>
    <row r="67" spans="1:21">
      <c r="A67" s="42">
        <v>60</v>
      </c>
      <c r="B67" s="50">
        <v>416.7</v>
      </c>
      <c r="C67" s="50">
        <v>213</v>
      </c>
      <c r="D67" s="50">
        <v>145.19999999999999</v>
      </c>
      <c r="E67" s="50">
        <v>111.3</v>
      </c>
      <c r="F67" s="50"/>
      <c r="G67" s="50"/>
      <c r="H67" s="50"/>
      <c r="I67" s="50"/>
      <c r="J67" s="50"/>
      <c r="K67" s="50"/>
      <c r="L67" s="50"/>
      <c r="M67" s="50"/>
      <c r="N67" s="50"/>
      <c r="O67" s="50"/>
      <c r="P67" s="50"/>
      <c r="Q67" s="50"/>
      <c r="R67" s="50"/>
      <c r="S67" s="50"/>
      <c r="T67" s="50"/>
      <c r="U67" s="50"/>
    </row>
    <row r="68" spans="1:21">
      <c r="A68" s="42">
        <v>61</v>
      </c>
      <c r="B68" s="50">
        <v>418.2</v>
      </c>
      <c r="C68" s="50">
        <v>213.8</v>
      </c>
      <c r="D68" s="50">
        <v>145.80000000000001</v>
      </c>
      <c r="E68" s="50"/>
      <c r="F68" s="50"/>
      <c r="G68" s="50"/>
      <c r="H68" s="50"/>
      <c r="I68" s="50"/>
      <c r="J68" s="50"/>
      <c r="K68" s="50"/>
      <c r="L68" s="50"/>
      <c r="M68" s="50"/>
      <c r="N68" s="50"/>
      <c r="O68" s="50"/>
      <c r="P68" s="50"/>
      <c r="Q68" s="50"/>
      <c r="R68" s="50"/>
      <c r="S68" s="50"/>
      <c r="T68" s="50"/>
      <c r="U68" s="50"/>
    </row>
    <row r="69" spans="1:21">
      <c r="A69" s="42">
        <v>62</v>
      </c>
      <c r="B69" s="50">
        <v>420.3</v>
      </c>
      <c r="C69" s="50">
        <v>214.9</v>
      </c>
      <c r="D69" s="50"/>
      <c r="E69" s="50"/>
      <c r="F69" s="50"/>
      <c r="G69" s="50"/>
      <c r="H69" s="50"/>
      <c r="I69" s="50"/>
      <c r="J69" s="50"/>
      <c r="K69" s="50"/>
      <c r="L69" s="50"/>
      <c r="M69" s="50"/>
      <c r="N69" s="50"/>
      <c r="O69" s="50"/>
      <c r="P69" s="50"/>
      <c r="Q69" s="50"/>
      <c r="R69" s="50"/>
      <c r="S69" s="50"/>
      <c r="T69" s="50"/>
      <c r="U69" s="50"/>
    </row>
    <row r="70" spans="1:21">
      <c r="A70" s="42">
        <v>63</v>
      </c>
      <c r="B70" s="50">
        <v>422</v>
      </c>
      <c r="C70" s="50"/>
      <c r="D70" s="50"/>
      <c r="E70" s="50"/>
      <c r="F70" s="50"/>
      <c r="G70" s="50"/>
      <c r="H70" s="50"/>
      <c r="I70" s="50"/>
      <c r="J70" s="50"/>
      <c r="K70" s="50"/>
      <c r="L70" s="50"/>
      <c r="M70" s="50"/>
      <c r="N70" s="50"/>
      <c r="O70" s="50"/>
      <c r="P70" s="50"/>
      <c r="Q70" s="50"/>
      <c r="R70" s="50"/>
      <c r="S70" s="50"/>
      <c r="T70" s="50"/>
      <c r="U70" s="50"/>
    </row>
  </sheetData>
  <sheetProtection algorithmName="SHA-512" hashValue="zD8+Q9xTXVHtfhptnCL5k+HW7x+jfaEYLaSac0DSlpavKDFYU9Q2Ftwr7ymBs3mtxMvadgbUycTMegnvPyLGYg==" saltValue="FHQy+hoYSUSkIg+ptnTjHg==" spinCount="100000" sheet="1" objects="1" scenarios="1"/>
  <conditionalFormatting sqref="A6:A21">
    <cfRule type="expression" dxfId="211" priority="5" stopIfTrue="1">
      <formula>MOD(ROW(),2)=0</formula>
    </cfRule>
    <cfRule type="expression" dxfId="210" priority="6" stopIfTrue="1">
      <formula>MOD(ROW(),2)&lt;&gt;0</formula>
    </cfRule>
  </conditionalFormatting>
  <conditionalFormatting sqref="B6:M21">
    <cfRule type="expression" dxfId="209" priority="7" stopIfTrue="1">
      <formula>MOD(ROW(),2)=0</formula>
    </cfRule>
    <cfRule type="expression" dxfId="208" priority="8" stopIfTrue="1">
      <formula>MOD(ROW(),2)&lt;&gt;0</formula>
    </cfRule>
  </conditionalFormatting>
  <conditionalFormatting sqref="A26:A70">
    <cfRule type="expression" dxfId="207" priority="1" stopIfTrue="1">
      <formula>MOD(ROW(),2)=0</formula>
    </cfRule>
    <cfRule type="expression" dxfId="206" priority="2" stopIfTrue="1">
      <formula>MOD(ROW(),2)&lt;&gt;0</formula>
    </cfRule>
  </conditionalFormatting>
  <conditionalFormatting sqref="B26:U70">
    <cfRule type="expression" dxfId="205" priority="3" stopIfTrue="1">
      <formula>MOD(ROW(),2)=0</formula>
    </cfRule>
    <cfRule type="expression" dxfId="204" priority="4" stopIfTrue="1">
      <formula>MOD(ROW(),2)&lt;&gt;0</formula>
    </cfRule>
  </conditionalFormatting>
  <pageMargins left="0.7" right="0.7" top="0.75" bottom="0.75" header="0.3" footer="0.3"/>
  <tableParts count="1">
    <tablePart r:id="rId1"/>
  </tablePart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4B1A3-2996-423E-9C6F-28C226F6E3CD}">
  <sheetPr codeName="Sheet107"/>
  <dimension ref="A1:C66"/>
  <sheetViews>
    <sheetView showGridLines="0" workbookViewId="0">
      <selection activeCell="A6" sqref="A6"/>
    </sheetView>
  </sheetViews>
  <sheetFormatPr defaultRowHeight="12.6"/>
  <cols>
    <col min="1" max="1" width="31.5703125" customWidth="1"/>
    <col min="2" max="3" width="22.5703125" customWidth="1"/>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Added pension - x-720</v>
      </c>
    </row>
    <row r="6" spans="1:3">
      <c r="A6" s="61" t="s">
        <v>552</v>
      </c>
      <c r="B6" s="62" t="s">
        <v>553</v>
      </c>
      <c r="C6" s="62"/>
    </row>
    <row r="7" spans="1:3">
      <c r="A7" s="61" t="s">
        <v>554</v>
      </c>
      <c r="B7" s="62" t="s">
        <v>162</v>
      </c>
      <c r="C7" s="62"/>
    </row>
    <row r="8" spans="1:3">
      <c r="A8" s="61" t="s">
        <v>149</v>
      </c>
      <c r="B8" s="62" t="s">
        <v>171</v>
      </c>
      <c r="C8" s="62"/>
    </row>
    <row r="9" spans="1:3">
      <c r="A9" s="61" t="s">
        <v>150</v>
      </c>
      <c r="B9" s="62" t="s">
        <v>427</v>
      </c>
      <c r="C9" s="62"/>
    </row>
    <row r="10" spans="1:3" ht="62.45">
      <c r="A10" s="61" t="s">
        <v>6</v>
      </c>
      <c r="B10" s="62" t="s">
        <v>483</v>
      </c>
      <c r="C10" s="62"/>
    </row>
    <row r="11" spans="1:3">
      <c r="A11" s="61" t="s">
        <v>151</v>
      </c>
      <c r="B11" s="62" t="s">
        <v>241</v>
      </c>
      <c r="C11" s="62"/>
    </row>
    <row r="12" spans="1:3">
      <c r="A12" s="61" t="s">
        <v>152</v>
      </c>
      <c r="B12" s="62" t="s">
        <v>429</v>
      </c>
      <c r="C12" s="62"/>
    </row>
    <row r="13" spans="1:3">
      <c r="A13" s="61" t="s">
        <v>555</v>
      </c>
      <c r="B13" s="62">
        <v>1</v>
      </c>
      <c r="C13" s="62"/>
    </row>
    <row r="14" spans="1:3">
      <c r="A14" s="61" t="s">
        <v>154</v>
      </c>
      <c r="B14" s="62">
        <v>720</v>
      </c>
      <c r="C14" s="62"/>
    </row>
    <row r="15" spans="1:3">
      <c r="A15" s="61" t="s">
        <v>556</v>
      </c>
      <c r="B15" s="62" t="s">
        <v>484</v>
      </c>
      <c r="C15" s="62"/>
    </row>
    <row r="16" spans="1:3">
      <c r="A16" s="61" t="s">
        <v>156</v>
      </c>
      <c r="B16" s="62" t="s">
        <v>485</v>
      </c>
      <c r="C16" s="62"/>
    </row>
    <row r="17" spans="1:3">
      <c r="A17" s="63" t="s">
        <v>557</v>
      </c>
      <c r="B17" s="62"/>
      <c r="C17" s="62"/>
    </row>
    <row r="18" spans="1:3">
      <c r="A18" s="61" t="s">
        <v>158</v>
      </c>
      <c r="B18" s="64">
        <v>45216</v>
      </c>
      <c r="C18" s="64"/>
    </row>
    <row r="19" spans="1:3">
      <c r="A19" s="61" t="s">
        <v>159</v>
      </c>
      <c r="B19" s="64">
        <v>45383</v>
      </c>
      <c r="C19" s="64"/>
    </row>
    <row r="20" spans="1:3">
      <c r="A20" s="61" t="s">
        <v>160</v>
      </c>
      <c r="B20" s="62" t="s">
        <v>170</v>
      </c>
      <c r="C20" s="62"/>
    </row>
    <row r="21" spans="1:3">
      <c r="A21" s="61" t="s">
        <v>558</v>
      </c>
      <c r="B21" s="62" t="s">
        <v>83</v>
      </c>
      <c r="C21" s="62"/>
    </row>
    <row r="23" spans="1:3">
      <c r="A23" s="23" t="str">
        <f>HYPERLINK("#'Factor List'!A1", "Back to Factor List")</f>
        <v>Back to Factor List</v>
      </c>
      <c r="B23" s="23" t="str">
        <f>HYPERLINK("#'Assumptions'!A1", "Assumptions")</f>
        <v>Assumptions</v>
      </c>
    </row>
    <row r="26" spans="1:3" ht="26.1">
      <c r="A26" s="46" t="s">
        <v>559</v>
      </c>
      <c r="B26" s="46" t="s">
        <v>581</v>
      </c>
      <c r="C26" s="46" t="s">
        <v>582</v>
      </c>
    </row>
    <row r="27" spans="1:3">
      <c r="A27" s="42">
        <v>20</v>
      </c>
      <c r="B27" s="49">
        <v>3320</v>
      </c>
      <c r="C27" s="49">
        <v>3550</v>
      </c>
    </row>
    <row r="28" spans="1:3">
      <c r="A28" s="42">
        <v>21</v>
      </c>
      <c r="B28" s="49">
        <v>3370</v>
      </c>
      <c r="C28" s="49">
        <v>3600</v>
      </c>
    </row>
    <row r="29" spans="1:3">
      <c r="A29" s="42">
        <v>22</v>
      </c>
      <c r="B29" s="49">
        <v>3410</v>
      </c>
      <c r="C29" s="49">
        <v>3650</v>
      </c>
    </row>
    <row r="30" spans="1:3">
      <c r="A30" s="42">
        <v>23</v>
      </c>
      <c r="B30" s="49">
        <v>3460</v>
      </c>
      <c r="C30" s="49">
        <v>3700</v>
      </c>
    </row>
    <row r="31" spans="1:3">
      <c r="A31" s="42">
        <v>24</v>
      </c>
      <c r="B31" s="49">
        <v>3510</v>
      </c>
      <c r="C31" s="49">
        <v>3760</v>
      </c>
    </row>
    <row r="32" spans="1:3">
      <c r="A32" s="42">
        <v>25</v>
      </c>
      <c r="B32" s="49">
        <v>3560</v>
      </c>
      <c r="C32" s="49">
        <v>3810</v>
      </c>
    </row>
    <row r="33" spans="1:3">
      <c r="A33" s="42">
        <v>26</v>
      </c>
      <c r="B33" s="49">
        <v>3610</v>
      </c>
      <c r="C33" s="49">
        <v>3860</v>
      </c>
    </row>
    <row r="34" spans="1:3">
      <c r="A34" s="42">
        <v>27</v>
      </c>
      <c r="B34" s="49">
        <v>3660</v>
      </c>
      <c r="C34" s="49">
        <v>3920</v>
      </c>
    </row>
    <row r="35" spans="1:3">
      <c r="A35" s="42">
        <v>28</v>
      </c>
      <c r="B35" s="49">
        <v>3710</v>
      </c>
      <c r="C35" s="49">
        <v>3970</v>
      </c>
    </row>
    <row r="36" spans="1:3">
      <c r="A36" s="42">
        <v>29</v>
      </c>
      <c r="B36" s="49">
        <v>3760</v>
      </c>
      <c r="C36" s="49">
        <v>4020</v>
      </c>
    </row>
    <row r="37" spans="1:3">
      <c r="A37" s="42">
        <v>30</v>
      </c>
      <c r="B37" s="49">
        <v>3810</v>
      </c>
      <c r="C37" s="49">
        <v>4080</v>
      </c>
    </row>
    <row r="38" spans="1:3">
      <c r="A38" s="42">
        <v>31</v>
      </c>
      <c r="B38" s="49">
        <v>3870</v>
      </c>
      <c r="C38" s="49">
        <v>4140</v>
      </c>
    </row>
    <row r="39" spans="1:3">
      <c r="A39" s="42">
        <v>32</v>
      </c>
      <c r="B39" s="49">
        <v>3920</v>
      </c>
      <c r="C39" s="49">
        <v>4190</v>
      </c>
    </row>
    <row r="40" spans="1:3">
      <c r="A40" s="42">
        <v>33</v>
      </c>
      <c r="B40" s="49">
        <v>3980</v>
      </c>
      <c r="C40" s="49">
        <v>4250</v>
      </c>
    </row>
    <row r="41" spans="1:3">
      <c r="A41" s="42">
        <v>34</v>
      </c>
      <c r="B41" s="49">
        <v>4030</v>
      </c>
      <c r="C41" s="49">
        <v>4310</v>
      </c>
    </row>
    <row r="42" spans="1:3">
      <c r="A42" s="42">
        <v>35</v>
      </c>
      <c r="B42" s="49">
        <v>4090</v>
      </c>
      <c r="C42" s="49">
        <v>4370</v>
      </c>
    </row>
    <row r="43" spans="1:3">
      <c r="A43" s="42">
        <v>36</v>
      </c>
      <c r="B43" s="49">
        <v>4140</v>
      </c>
      <c r="C43" s="49">
        <v>4430</v>
      </c>
    </row>
    <row r="44" spans="1:3">
      <c r="A44" s="42">
        <v>37</v>
      </c>
      <c r="B44" s="49">
        <v>4200</v>
      </c>
      <c r="C44" s="49">
        <v>4490</v>
      </c>
    </row>
    <row r="45" spans="1:3">
      <c r="A45" s="42">
        <v>38</v>
      </c>
      <c r="B45" s="49">
        <v>4260</v>
      </c>
      <c r="C45" s="49">
        <v>4550</v>
      </c>
    </row>
    <row r="46" spans="1:3">
      <c r="A46" s="42">
        <v>39</v>
      </c>
      <c r="B46" s="49">
        <v>4320</v>
      </c>
      <c r="C46" s="49">
        <v>4610</v>
      </c>
    </row>
    <row r="47" spans="1:3">
      <c r="A47" s="42">
        <v>40</v>
      </c>
      <c r="B47" s="49">
        <v>4380</v>
      </c>
      <c r="C47" s="49">
        <v>4680</v>
      </c>
    </row>
    <row r="48" spans="1:3">
      <c r="A48" s="42">
        <v>41</v>
      </c>
      <c r="B48" s="49">
        <v>4440</v>
      </c>
      <c r="C48" s="49">
        <v>4740</v>
      </c>
    </row>
    <row r="49" spans="1:3">
      <c r="A49" s="42">
        <v>42</v>
      </c>
      <c r="B49" s="49">
        <v>4500</v>
      </c>
      <c r="C49" s="49">
        <v>4810</v>
      </c>
    </row>
    <row r="50" spans="1:3">
      <c r="A50" s="42">
        <v>43</v>
      </c>
      <c r="B50" s="49">
        <v>4560</v>
      </c>
      <c r="C50" s="49">
        <v>4870</v>
      </c>
    </row>
    <row r="51" spans="1:3">
      <c r="A51" s="42">
        <v>44</v>
      </c>
      <c r="B51" s="49">
        <v>4620</v>
      </c>
      <c r="C51" s="49">
        <v>4940</v>
      </c>
    </row>
    <row r="52" spans="1:3">
      <c r="A52" s="42">
        <v>45</v>
      </c>
      <c r="B52" s="49">
        <v>4690</v>
      </c>
      <c r="C52" s="49">
        <v>5010</v>
      </c>
    </row>
    <row r="53" spans="1:3">
      <c r="A53" s="42">
        <v>46</v>
      </c>
      <c r="B53" s="49">
        <v>4750</v>
      </c>
      <c r="C53" s="49">
        <v>5070</v>
      </c>
    </row>
    <row r="54" spans="1:3">
      <c r="A54" s="42">
        <v>47</v>
      </c>
      <c r="B54" s="49">
        <v>4820</v>
      </c>
      <c r="C54" s="49">
        <v>5140</v>
      </c>
    </row>
    <row r="55" spans="1:3">
      <c r="A55" s="42">
        <v>48</v>
      </c>
      <c r="B55" s="49">
        <v>4890</v>
      </c>
      <c r="C55" s="49">
        <v>5210</v>
      </c>
    </row>
    <row r="56" spans="1:3">
      <c r="A56" s="42">
        <v>49</v>
      </c>
      <c r="B56" s="49">
        <v>4950</v>
      </c>
      <c r="C56" s="49">
        <v>5280</v>
      </c>
    </row>
    <row r="57" spans="1:3">
      <c r="A57" s="42">
        <v>50</v>
      </c>
      <c r="B57" s="49">
        <v>5020</v>
      </c>
      <c r="C57" s="49">
        <v>5350</v>
      </c>
    </row>
    <row r="58" spans="1:3">
      <c r="A58" s="42">
        <v>51</v>
      </c>
      <c r="B58" s="49">
        <v>5090</v>
      </c>
      <c r="C58" s="49">
        <v>5430</v>
      </c>
    </row>
    <row r="59" spans="1:3">
      <c r="A59" s="42">
        <v>52</v>
      </c>
      <c r="B59" s="49">
        <v>5160</v>
      </c>
      <c r="C59" s="49">
        <v>5500</v>
      </c>
    </row>
    <row r="60" spans="1:3">
      <c r="A60" s="42">
        <v>53</v>
      </c>
      <c r="B60" s="49">
        <v>5240</v>
      </c>
      <c r="C60" s="49">
        <v>5570</v>
      </c>
    </row>
    <row r="61" spans="1:3">
      <c r="A61" s="42">
        <v>54</v>
      </c>
      <c r="B61" s="49">
        <v>5290</v>
      </c>
      <c r="C61" s="49">
        <v>5620</v>
      </c>
    </row>
    <row r="62" spans="1:3">
      <c r="A62" s="42">
        <v>55</v>
      </c>
      <c r="B62" s="49">
        <v>5310</v>
      </c>
      <c r="C62" s="49">
        <v>5640</v>
      </c>
    </row>
    <row r="63" spans="1:3">
      <c r="A63" s="42">
        <v>56</v>
      </c>
      <c r="B63" s="49">
        <v>5330</v>
      </c>
      <c r="C63" s="49">
        <v>5660</v>
      </c>
    </row>
    <row r="64" spans="1:3">
      <c r="A64" s="42">
        <v>57</v>
      </c>
      <c r="B64" s="49">
        <v>5360</v>
      </c>
      <c r="C64" s="49">
        <v>5690</v>
      </c>
    </row>
    <row r="65" spans="1:3">
      <c r="A65" s="42">
        <v>58</v>
      </c>
      <c r="B65" s="49">
        <v>5380</v>
      </c>
      <c r="C65" s="49">
        <v>5710</v>
      </c>
    </row>
    <row r="66" spans="1:3">
      <c r="A66" s="42">
        <v>59</v>
      </c>
      <c r="B66" s="49">
        <v>5410</v>
      </c>
      <c r="C66" s="49">
        <v>5740</v>
      </c>
    </row>
  </sheetData>
  <sheetProtection algorithmName="SHA-512" hashValue="Si0b1Kmz/YGyb1K0kj4PCrZwyycWD1YdYJRql//TIFZivm6j6AZnXU6fP8g5nq1QEteUO63x/cfGrsZoSGHHoQ==" saltValue="ZoNV5bQ4qJp743j85P28+Q==" spinCount="100000" sheet="1" objects="1" scenarios="1"/>
  <conditionalFormatting sqref="A6:A21">
    <cfRule type="expression" dxfId="199" priority="5" stopIfTrue="1">
      <formula>MOD(ROW(),2)=0</formula>
    </cfRule>
    <cfRule type="expression" dxfId="198" priority="6" stopIfTrue="1">
      <formula>MOD(ROW(),2)&lt;&gt;0</formula>
    </cfRule>
  </conditionalFormatting>
  <conditionalFormatting sqref="B6:C21">
    <cfRule type="expression" dxfId="197" priority="7" stopIfTrue="1">
      <formula>MOD(ROW(),2)=0</formula>
    </cfRule>
    <cfRule type="expression" dxfId="196" priority="8" stopIfTrue="1">
      <formula>MOD(ROW(),2)&lt;&gt;0</formula>
    </cfRule>
  </conditionalFormatting>
  <conditionalFormatting sqref="A26:A66">
    <cfRule type="expression" dxfId="195" priority="1" stopIfTrue="1">
      <formula>MOD(ROW(),2)=0</formula>
    </cfRule>
    <cfRule type="expression" dxfId="194" priority="2" stopIfTrue="1">
      <formula>MOD(ROW(),2)&lt;&gt;0</formula>
    </cfRule>
  </conditionalFormatting>
  <conditionalFormatting sqref="B26:C66">
    <cfRule type="expression" dxfId="193" priority="3" stopIfTrue="1">
      <formula>MOD(ROW(),2)=0</formula>
    </cfRule>
    <cfRule type="expression" dxfId="192" priority="4" stopIfTrue="1">
      <formula>MOD(ROW(),2)&lt;&gt;0</formula>
    </cfRule>
  </conditionalFormatting>
  <pageMargins left="0.7" right="0.7" top="0.75" bottom="0.75" header="0.3" footer="0.3"/>
  <tableParts count="1">
    <tablePart r:id="rId1"/>
  </tableParts>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0FB8B-BF52-4FDE-94FD-E8CBF355F730}">
  <sheetPr codeName="Sheet108"/>
  <dimension ref="A1:C71"/>
  <sheetViews>
    <sheetView showGridLines="0" workbookViewId="0">
      <selection activeCell="A6" sqref="A6"/>
    </sheetView>
  </sheetViews>
  <sheetFormatPr defaultRowHeight="12.6"/>
  <cols>
    <col min="1" max="1" width="31.5703125" customWidth="1"/>
    <col min="2" max="3" width="22.5703125" customWidth="1"/>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Added pension - x-721</v>
      </c>
    </row>
    <row r="6" spans="1:3">
      <c r="A6" s="61" t="s">
        <v>552</v>
      </c>
      <c r="B6" s="62" t="s">
        <v>553</v>
      </c>
      <c r="C6" s="62"/>
    </row>
    <row r="7" spans="1:3">
      <c r="A7" s="61" t="s">
        <v>554</v>
      </c>
      <c r="B7" s="62" t="s">
        <v>162</v>
      </c>
      <c r="C7" s="62"/>
    </row>
    <row r="8" spans="1:3">
      <c r="A8" s="61" t="s">
        <v>149</v>
      </c>
      <c r="B8" s="62" t="s">
        <v>171</v>
      </c>
      <c r="C8" s="62"/>
    </row>
    <row r="9" spans="1:3">
      <c r="A9" s="61" t="s">
        <v>150</v>
      </c>
      <c r="B9" s="62" t="s">
        <v>427</v>
      </c>
      <c r="C9" s="62"/>
    </row>
    <row r="10" spans="1:3" ht="62.45">
      <c r="A10" s="61" t="s">
        <v>6</v>
      </c>
      <c r="B10" s="62" t="s">
        <v>486</v>
      </c>
      <c r="C10" s="62"/>
    </row>
    <row r="11" spans="1:3">
      <c r="A11" s="61" t="s">
        <v>151</v>
      </c>
      <c r="B11" s="62" t="s">
        <v>241</v>
      </c>
      <c r="C11" s="62"/>
    </row>
    <row r="12" spans="1:3">
      <c r="A12" s="61" t="s">
        <v>152</v>
      </c>
      <c r="B12" s="62" t="s">
        <v>429</v>
      </c>
      <c r="C12" s="62"/>
    </row>
    <row r="13" spans="1:3">
      <c r="A13" s="61" t="s">
        <v>555</v>
      </c>
      <c r="B13" s="62">
        <v>1</v>
      </c>
      <c r="C13" s="62"/>
    </row>
    <row r="14" spans="1:3">
      <c r="A14" s="61" t="s">
        <v>154</v>
      </c>
      <c r="B14" s="62">
        <v>721</v>
      </c>
      <c r="C14" s="62"/>
    </row>
    <row r="15" spans="1:3">
      <c r="A15" s="61" t="s">
        <v>556</v>
      </c>
      <c r="B15" s="62" t="s">
        <v>487</v>
      </c>
      <c r="C15" s="62"/>
    </row>
    <row r="16" spans="1:3">
      <c r="A16" s="61" t="s">
        <v>156</v>
      </c>
      <c r="B16" s="62" t="s">
        <v>488</v>
      </c>
      <c r="C16" s="62"/>
    </row>
    <row r="17" spans="1:3">
      <c r="A17" s="63" t="s">
        <v>557</v>
      </c>
      <c r="B17" s="62"/>
      <c r="C17" s="62"/>
    </row>
    <row r="18" spans="1:3">
      <c r="A18" s="61" t="s">
        <v>158</v>
      </c>
      <c r="B18" s="64">
        <v>45216</v>
      </c>
      <c r="C18" s="64"/>
    </row>
    <row r="19" spans="1:3">
      <c r="A19" s="61" t="s">
        <v>159</v>
      </c>
      <c r="B19" s="64">
        <v>45383</v>
      </c>
      <c r="C19" s="64"/>
    </row>
    <row r="20" spans="1:3">
      <c r="A20" s="61" t="s">
        <v>160</v>
      </c>
      <c r="B20" s="62" t="s">
        <v>170</v>
      </c>
      <c r="C20" s="62"/>
    </row>
    <row r="21" spans="1:3">
      <c r="A21" s="61" t="s">
        <v>558</v>
      </c>
      <c r="B21" s="62" t="s">
        <v>83</v>
      </c>
      <c r="C21" s="62"/>
    </row>
    <row r="23" spans="1:3">
      <c r="A23" s="23" t="str">
        <f>HYPERLINK("#'Factor List'!A1", "Back to Factor List")</f>
        <v>Back to Factor List</v>
      </c>
      <c r="B23" s="23" t="str">
        <f>HYPERLINK("#'Assumptions'!A1", "Assumptions")</f>
        <v>Assumptions</v>
      </c>
    </row>
    <row r="26" spans="1:3" ht="26.1">
      <c r="A26" s="46" t="s">
        <v>559</v>
      </c>
      <c r="B26" s="46" t="s">
        <v>581</v>
      </c>
      <c r="C26" s="46" t="s">
        <v>582</v>
      </c>
    </row>
    <row r="27" spans="1:3">
      <c r="A27" s="42">
        <v>20</v>
      </c>
      <c r="B27" s="49">
        <v>2710</v>
      </c>
      <c r="C27" s="49">
        <v>2950</v>
      </c>
    </row>
    <row r="28" spans="1:3">
      <c r="A28" s="42">
        <v>21</v>
      </c>
      <c r="B28" s="49">
        <v>2750</v>
      </c>
      <c r="C28" s="49">
        <v>2990</v>
      </c>
    </row>
    <row r="29" spans="1:3">
      <c r="A29" s="42">
        <v>22</v>
      </c>
      <c r="B29" s="49">
        <v>2790</v>
      </c>
      <c r="C29" s="49">
        <v>3030</v>
      </c>
    </row>
    <row r="30" spans="1:3">
      <c r="A30" s="42">
        <v>23</v>
      </c>
      <c r="B30" s="49">
        <v>2830</v>
      </c>
      <c r="C30" s="49">
        <v>3070</v>
      </c>
    </row>
    <row r="31" spans="1:3">
      <c r="A31" s="42">
        <v>24</v>
      </c>
      <c r="B31" s="49">
        <v>2860</v>
      </c>
      <c r="C31" s="49">
        <v>3110</v>
      </c>
    </row>
    <row r="32" spans="1:3">
      <c r="A32" s="42">
        <v>25</v>
      </c>
      <c r="B32" s="49">
        <v>2900</v>
      </c>
      <c r="C32" s="49">
        <v>3150</v>
      </c>
    </row>
    <row r="33" spans="1:3">
      <c r="A33" s="42">
        <v>26</v>
      </c>
      <c r="B33" s="49">
        <v>2940</v>
      </c>
      <c r="C33" s="49">
        <v>3200</v>
      </c>
    </row>
    <row r="34" spans="1:3">
      <c r="A34" s="42">
        <v>27</v>
      </c>
      <c r="B34" s="49">
        <v>2980</v>
      </c>
      <c r="C34" s="49">
        <v>3240</v>
      </c>
    </row>
    <row r="35" spans="1:3">
      <c r="A35" s="42">
        <v>28</v>
      </c>
      <c r="B35" s="49">
        <v>3020</v>
      </c>
      <c r="C35" s="49">
        <v>3290</v>
      </c>
    </row>
    <row r="36" spans="1:3">
      <c r="A36" s="42">
        <v>29</v>
      </c>
      <c r="B36" s="49">
        <v>3060</v>
      </c>
      <c r="C36" s="49">
        <v>3330</v>
      </c>
    </row>
    <row r="37" spans="1:3">
      <c r="A37" s="42">
        <v>30</v>
      </c>
      <c r="B37" s="49">
        <v>3100</v>
      </c>
      <c r="C37" s="49">
        <v>3370</v>
      </c>
    </row>
    <row r="38" spans="1:3">
      <c r="A38" s="42">
        <v>31</v>
      </c>
      <c r="B38" s="49">
        <v>3150</v>
      </c>
      <c r="C38" s="49">
        <v>3420</v>
      </c>
    </row>
    <row r="39" spans="1:3">
      <c r="A39" s="42">
        <v>32</v>
      </c>
      <c r="B39" s="49">
        <v>3190</v>
      </c>
      <c r="C39" s="49">
        <v>3470</v>
      </c>
    </row>
    <row r="40" spans="1:3">
      <c r="A40" s="42">
        <v>33</v>
      </c>
      <c r="B40" s="49">
        <v>3230</v>
      </c>
      <c r="C40" s="49">
        <v>3510</v>
      </c>
    </row>
    <row r="41" spans="1:3">
      <c r="A41" s="42">
        <v>34</v>
      </c>
      <c r="B41" s="49">
        <v>3280</v>
      </c>
      <c r="C41" s="49">
        <v>3560</v>
      </c>
    </row>
    <row r="42" spans="1:3">
      <c r="A42" s="42">
        <v>35</v>
      </c>
      <c r="B42" s="49">
        <v>3320</v>
      </c>
      <c r="C42" s="49">
        <v>3610</v>
      </c>
    </row>
    <row r="43" spans="1:3">
      <c r="A43" s="42">
        <v>36</v>
      </c>
      <c r="B43" s="49">
        <v>3360</v>
      </c>
      <c r="C43" s="49">
        <v>3650</v>
      </c>
    </row>
    <row r="44" spans="1:3">
      <c r="A44" s="42">
        <v>37</v>
      </c>
      <c r="B44" s="49">
        <v>3410</v>
      </c>
      <c r="C44" s="49">
        <v>3700</v>
      </c>
    </row>
    <row r="45" spans="1:3">
      <c r="A45" s="42">
        <v>38</v>
      </c>
      <c r="B45" s="49">
        <v>3450</v>
      </c>
      <c r="C45" s="49">
        <v>3750</v>
      </c>
    </row>
    <row r="46" spans="1:3">
      <c r="A46" s="42">
        <v>39</v>
      </c>
      <c r="B46" s="49">
        <v>3500</v>
      </c>
      <c r="C46" s="49">
        <v>3800</v>
      </c>
    </row>
    <row r="47" spans="1:3">
      <c r="A47" s="42">
        <v>40</v>
      </c>
      <c r="B47" s="49">
        <v>3550</v>
      </c>
      <c r="C47" s="49">
        <v>3850</v>
      </c>
    </row>
    <row r="48" spans="1:3">
      <c r="A48" s="42">
        <v>41</v>
      </c>
      <c r="B48" s="49">
        <v>3590</v>
      </c>
      <c r="C48" s="49">
        <v>3900</v>
      </c>
    </row>
    <row r="49" spans="1:3">
      <c r="A49" s="42">
        <v>42</v>
      </c>
      <c r="B49" s="49">
        <v>3640</v>
      </c>
      <c r="C49" s="49">
        <v>3950</v>
      </c>
    </row>
    <row r="50" spans="1:3">
      <c r="A50" s="42">
        <v>43</v>
      </c>
      <c r="B50" s="49">
        <v>3690</v>
      </c>
      <c r="C50" s="49">
        <v>4000</v>
      </c>
    </row>
    <row r="51" spans="1:3">
      <c r="A51" s="42">
        <v>44</v>
      </c>
      <c r="B51" s="49">
        <v>3740</v>
      </c>
      <c r="C51" s="49">
        <v>4060</v>
      </c>
    </row>
    <row r="52" spans="1:3">
      <c r="A52" s="42">
        <v>45</v>
      </c>
      <c r="B52" s="49">
        <v>3790</v>
      </c>
      <c r="C52" s="49">
        <v>4110</v>
      </c>
    </row>
    <row r="53" spans="1:3">
      <c r="A53" s="42">
        <v>46</v>
      </c>
      <c r="B53" s="49">
        <v>3840</v>
      </c>
      <c r="C53" s="49">
        <v>4160</v>
      </c>
    </row>
    <row r="54" spans="1:3">
      <c r="A54" s="42">
        <v>47</v>
      </c>
      <c r="B54" s="49">
        <v>3890</v>
      </c>
      <c r="C54" s="49">
        <v>4210</v>
      </c>
    </row>
    <row r="55" spans="1:3">
      <c r="A55" s="42">
        <v>48</v>
      </c>
      <c r="B55" s="49">
        <v>3940</v>
      </c>
      <c r="C55" s="49">
        <v>4270</v>
      </c>
    </row>
    <row r="56" spans="1:3">
      <c r="A56" s="42">
        <v>49</v>
      </c>
      <c r="B56" s="49">
        <v>3990</v>
      </c>
      <c r="C56" s="49">
        <v>4320</v>
      </c>
    </row>
    <row r="57" spans="1:3">
      <c r="A57" s="42">
        <v>50</v>
      </c>
      <c r="B57" s="49">
        <v>4040</v>
      </c>
      <c r="C57" s="49">
        <v>4380</v>
      </c>
    </row>
    <row r="58" spans="1:3">
      <c r="A58" s="42">
        <v>51</v>
      </c>
      <c r="B58" s="49">
        <v>4090</v>
      </c>
      <c r="C58" s="49">
        <v>4430</v>
      </c>
    </row>
    <row r="59" spans="1:3">
      <c r="A59" s="42">
        <v>52</v>
      </c>
      <c r="B59" s="49">
        <v>4150</v>
      </c>
      <c r="C59" s="49">
        <v>4490</v>
      </c>
    </row>
    <row r="60" spans="1:3">
      <c r="A60" s="42">
        <v>53</v>
      </c>
      <c r="B60" s="49">
        <v>4200</v>
      </c>
      <c r="C60" s="49">
        <v>4540</v>
      </c>
    </row>
    <row r="61" spans="1:3">
      <c r="A61" s="42">
        <v>54</v>
      </c>
      <c r="B61" s="49">
        <v>4260</v>
      </c>
      <c r="C61" s="49">
        <v>4600</v>
      </c>
    </row>
    <row r="62" spans="1:3">
      <c r="A62" s="42">
        <v>55</v>
      </c>
      <c r="B62" s="49">
        <v>4310</v>
      </c>
      <c r="C62" s="49">
        <v>4650</v>
      </c>
    </row>
    <row r="63" spans="1:3">
      <c r="A63" s="42">
        <v>56</v>
      </c>
      <c r="B63" s="49">
        <v>4370</v>
      </c>
      <c r="C63" s="49">
        <v>4710</v>
      </c>
    </row>
    <row r="64" spans="1:3">
      <c r="A64" s="42">
        <v>57</v>
      </c>
      <c r="B64" s="49">
        <v>4430</v>
      </c>
      <c r="C64" s="49">
        <v>4770</v>
      </c>
    </row>
    <row r="65" spans="1:3">
      <c r="A65" s="42">
        <v>58</v>
      </c>
      <c r="B65" s="49">
        <v>4490</v>
      </c>
      <c r="C65" s="49">
        <v>4830</v>
      </c>
    </row>
    <row r="66" spans="1:3">
      <c r="A66" s="42">
        <v>59</v>
      </c>
      <c r="B66" s="49">
        <v>4530</v>
      </c>
      <c r="C66" s="49">
        <v>4880</v>
      </c>
    </row>
    <row r="67" spans="1:3">
      <c r="A67" s="42">
        <v>60</v>
      </c>
      <c r="B67" s="49">
        <v>4550</v>
      </c>
      <c r="C67" s="49">
        <v>4890</v>
      </c>
    </row>
    <row r="68" spans="1:3">
      <c r="A68" s="42">
        <v>61</v>
      </c>
      <c r="B68" s="49">
        <v>4570</v>
      </c>
      <c r="C68" s="49">
        <v>4910</v>
      </c>
    </row>
    <row r="69" spans="1:3">
      <c r="A69" s="42">
        <v>62</v>
      </c>
      <c r="B69" s="49">
        <v>4590</v>
      </c>
      <c r="C69" s="49">
        <v>4930</v>
      </c>
    </row>
    <row r="70" spans="1:3">
      <c r="A70" s="42">
        <v>63</v>
      </c>
      <c r="B70" s="49">
        <v>4620</v>
      </c>
      <c r="C70" s="49">
        <v>4950</v>
      </c>
    </row>
    <row r="71" spans="1:3">
      <c r="A71" s="42">
        <v>64</v>
      </c>
      <c r="B71" s="49">
        <v>4650</v>
      </c>
      <c r="C71" s="49">
        <v>4980</v>
      </c>
    </row>
  </sheetData>
  <sheetProtection algorithmName="SHA-512" hashValue="IrfuMlAELwH3pi0P5AIWgtFTcAhjLhKWBeWLOnag/D6OIwF+G+aq7kdFAMxumWsHsjXS1BpIDJ5zSL+An9fdLQ==" saltValue="9g+DSN9qFvOk3LhtsM7ykw==" spinCount="100000" sheet="1" objects="1" scenarios="1"/>
  <conditionalFormatting sqref="A6:A21">
    <cfRule type="expression" dxfId="187" priority="5" stopIfTrue="1">
      <formula>MOD(ROW(),2)=0</formula>
    </cfRule>
    <cfRule type="expression" dxfId="186" priority="6" stopIfTrue="1">
      <formula>MOD(ROW(),2)&lt;&gt;0</formula>
    </cfRule>
  </conditionalFormatting>
  <conditionalFormatting sqref="B6:C21">
    <cfRule type="expression" dxfId="185" priority="7" stopIfTrue="1">
      <formula>MOD(ROW(),2)=0</formula>
    </cfRule>
    <cfRule type="expression" dxfId="184" priority="8" stopIfTrue="1">
      <formula>MOD(ROW(),2)&lt;&gt;0</formula>
    </cfRule>
  </conditionalFormatting>
  <conditionalFormatting sqref="A26:A71">
    <cfRule type="expression" dxfId="183" priority="1" stopIfTrue="1">
      <formula>MOD(ROW(),2)=0</formula>
    </cfRule>
    <cfRule type="expression" dxfId="182" priority="2" stopIfTrue="1">
      <formula>MOD(ROW(),2)&lt;&gt;0</formula>
    </cfRule>
  </conditionalFormatting>
  <conditionalFormatting sqref="B26:C71">
    <cfRule type="expression" dxfId="181" priority="3" stopIfTrue="1">
      <formula>MOD(ROW(),2)=0</formula>
    </cfRule>
    <cfRule type="expression" dxfId="180" priority="4" stopIfTrue="1">
      <formula>MOD(ROW(),2)&lt;&gt;0</formula>
    </cfRule>
  </conditionalFormatting>
  <pageMargins left="0.7" right="0.7" top="0.75" bottom="0.75" header="0.3" footer="0.3"/>
  <tableParts count="1">
    <tablePart r:id="rId1"/>
  </tableParts>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A4D1C-E335-4556-9AAF-85B2ECB0D726}">
  <sheetPr codeName="Sheet109"/>
  <dimension ref="A1:B78"/>
  <sheetViews>
    <sheetView showGridLines="0" topLeftCell="A3" workbookViewId="0">
      <selection activeCell="A6" sqref="A6"/>
    </sheetView>
  </sheetViews>
  <sheetFormatPr defaultColWidth="8.7109375" defaultRowHeight="12.6"/>
  <cols>
    <col min="1" max="1" width="31.5703125" style="67" customWidth="1"/>
    <col min="2" max="2" width="40.5703125" style="67" customWidth="1"/>
    <col min="3" max="16384" width="8.7109375" style="67"/>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Buy out - x-722</v>
      </c>
    </row>
    <row r="4" spans="1:2" customFormat="1"/>
    <row r="5" spans="1:2" customFormat="1"/>
    <row r="6" spans="1:2" customFormat="1">
      <c r="A6" s="61" t="s">
        <v>552</v>
      </c>
      <c r="B6" s="62" t="s">
        <v>553</v>
      </c>
    </row>
    <row r="7" spans="1:2" customFormat="1">
      <c r="A7" s="61" t="s">
        <v>554</v>
      </c>
      <c r="B7" s="62" t="s">
        <v>162</v>
      </c>
    </row>
    <row r="8" spans="1:2" customFormat="1">
      <c r="A8" s="61" t="s">
        <v>149</v>
      </c>
      <c r="B8" s="62" t="s">
        <v>163</v>
      </c>
    </row>
    <row r="9" spans="1:2" customFormat="1">
      <c r="A9" s="61" t="s">
        <v>150</v>
      </c>
      <c r="B9" s="62" t="s">
        <v>489</v>
      </c>
    </row>
    <row r="10" spans="1:2" customFormat="1" ht="24.95">
      <c r="A10" s="61" t="s">
        <v>6</v>
      </c>
      <c r="B10" s="62" t="s">
        <v>490</v>
      </c>
    </row>
    <row r="11" spans="1:2" customFormat="1">
      <c r="A11" s="61" t="s">
        <v>151</v>
      </c>
      <c r="B11" s="62" t="s">
        <v>241</v>
      </c>
    </row>
    <row r="12" spans="1:2" customFormat="1" ht="37.5">
      <c r="A12" s="61" t="s">
        <v>152</v>
      </c>
      <c r="B12" s="62" t="s">
        <v>491</v>
      </c>
    </row>
    <row r="13" spans="1:2" customFormat="1">
      <c r="A13" s="61" t="s">
        <v>555</v>
      </c>
      <c r="B13" s="62">
        <v>0</v>
      </c>
    </row>
    <row r="14" spans="1:2" customFormat="1">
      <c r="A14" s="61" t="s">
        <v>154</v>
      </c>
      <c r="B14" s="62">
        <v>722</v>
      </c>
    </row>
    <row r="15" spans="1:2" customFormat="1">
      <c r="A15" s="61" t="s">
        <v>556</v>
      </c>
      <c r="B15" s="62" t="s">
        <v>492</v>
      </c>
    </row>
    <row r="16" spans="1:2" customFormat="1">
      <c r="A16" s="61" t="s">
        <v>156</v>
      </c>
      <c r="B16" s="62" t="s">
        <v>493</v>
      </c>
    </row>
    <row r="17" spans="1:2" customFormat="1">
      <c r="A17" s="63" t="s">
        <v>557</v>
      </c>
      <c r="B17" s="62"/>
    </row>
    <row r="18" spans="1:2" customFormat="1">
      <c r="A18" s="61" t="s">
        <v>158</v>
      </c>
      <c r="B18" s="64">
        <v>45216</v>
      </c>
    </row>
    <row r="19" spans="1:2" customFormat="1">
      <c r="A19" s="61" t="s">
        <v>159</v>
      </c>
      <c r="B19" s="64">
        <v>45383</v>
      </c>
    </row>
    <row r="20" spans="1:2" customFormat="1">
      <c r="A20" s="61" t="s">
        <v>160</v>
      </c>
      <c r="B20" s="62" t="s">
        <v>170</v>
      </c>
    </row>
    <row r="21" spans="1:2" customFormat="1">
      <c r="A21" s="61" t="s">
        <v>558</v>
      </c>
      <c r="B21" s="62" t="s">
        <v>83</v>
      </c>
    </row>
    <row r="22" spans="1:2" customFormat="1"/>
    <row r="23" spans="1:2" customFormat="1">
      <c r="A23" s="23" t="str">
        <f>HYPERLINK("#'Factor List'!A1", "Back to Factor List")</f>
        <v>Back to Factor List</v>
      </c>
      <c r="B23" s="23" t="str">
        <f>HYPERLINK("#'Assumptions'!A1", "Assumptions")</f>
        <v>Assumptions</v>
      </c>
    </row>
    <row r="24" spans="1:2" customFormat="1"/>
    <row r="26" spans="1:2" ht="39">
      <c r="A26" s="71" t="s">
        <v>559</v>
      </c>
      <c r="B26" s="71" t="s">
        <v>583</v>
      </c>
    </row>
    <row r="27" spans="1:2">
      <c r="A27" s="72">
        <v>16</v>
      </c>
      <c r="B27" s="47">
        <v>0.94</v>
      </c>
    </row>
    <row r="28" spans="1:2">
      <c r="A28" s="72">
        <v>17</v>
      </c>
      <c r="B28" s="47">
        <v>0.94</v>
      </c>
    </row>
    <row r="29" spans="1:2">
      <c r="A29" s="72">
        <v>18</v>
      </c>
      <c r="B29" s="47">
        <v>0.94</v>
      </c>
    </row>
    <row r="30" spans="1:2">
      <c r="A30" s="72">
        <v>19</v>
      </c>
      <c r="B30" s="47">
        <v>0.94</v>
      </c>
    </row>
    <row r="31" spans="1:2">
      <c r="A31" s="72">
        <v>20</v>
      </c>
      <c r="B31" s="47">
        <v>0.94</v>
      </c>
    </row>
    <row r="32" spans="1:2">
      <c r="A32" s="72">
        <v>21</v>
      </c>
      <c r="B32" s="47">
        <v>0.93</v>
      </c>
    </row>
    <row r="33" spans="1:2">
      <c r="A33" s="72">
        <v>22</v>
      </c>
      <c r="B33" s="47">
        <v>0.93</v>
      </c>
    </row>
    <row r="34" spans="1:2">
      <c r="A34" s="72">
        <v>23</v>
      </c>
      <c r="B34" s="47">
        <v>0.93</v>
      </c>
    </row>
    <row r="35" spans="1:2">
      <c r="A35" s="72">
        <v>24</v>
      </c>
      <c r="B35" s="47">
        <v>0.93</v>
      </c>
    </row>
    <row r="36" spans="1:2">
      <c r="A36" s="72">
        <v>25</v>
      </c>
      <c r="B36" s="47">
        <v>0.93</v>
      </c>
    </row>
    <row r="37" spans="1:2">
      <c r="A37" s="72">
        <v>26</v>
      </c>
      <c r="B37" s="47">
        <v>0.93</v>
      </c>
    </row>
    <row r="38" spans="1:2">
      <c r="A38" s="72">
        <v>27</v>
      </c>
      <c r="B38" s="47">
        <v>0.93</v>
      </c>
    </row>
    <row r="39" spans="1:2">
      <c r="A39" s="72">
        <v>28</v>
      </c>
      <c r="B39" s="47">
        <v>0.93</v>
      </c>
    </row>
    <row r="40" spans="1:2">
      <c r="A40" s="72">
        <v>29</v>
      </c>
      <c r="B40" s="47">
        <v>0.93</v>
      </c>
    </row>
    <row r="41" spans="1:2">
      <c r="A41" s="72">
        <v>30</v>
      </c>
      <c r="B41" s="47">
        <v>0.92</v>
      </c>
    </row>
    <row r="42" spans="1:2">
      <c r="A42" s="72">
        <v>31</v>
      </c>
      <c r="B42" s="47">
        <v>0.92</v>
      </c>
    </row>
    <row r="43" spans="1:2">
      <c r="A43" s="72">
        <v>32</v>
      </c>
      <c r="B43" s="47">
        <v>0.92</v>
      </c>
    </row>
    <row r="44" spans="1:2">
      <c r="A44" s="72">
        <v>33</v>
      </c>
      <c r="B44" s="47">
        <v>0.92</v>
      </c>
    </row>
    <row r="45" spans="1:2">
      <c r="A45" s="72">
        <v>34</v>
      </c>
      <c r="B45" s="47">
        <v>0.92</v>
      </c>
    </row>
    <row r="46" spans="1:2">
      <c r="A46" s="72">
        <v>35</v>
      </c>
      <c r="B46" s="47">
        <v>0.92</v>
      </c>
    </row>
    <row r="47" spans="1:2">
      <c r="A47" s="72">
        <v>36</v>
      </c>
      <c r="B47" s="47">
        <v>0.92</v>
      </c>
    </row>
    <row r="48" spans="1:2">
      <c r="A48" s="72">
        <v>37</v>
      </c>
      <c r="B48" s="47">
        <v>0.92</v>
      </c>
    </row>
    <row r="49" spans="1:2">
      <c r="A49" s="72">
        <v>38</v>
      </c>
      <c r="B49" s="47">
        <v>0.92</v>
      </c>
    </row>
    <row r="50" spans="1:2">
      <c r="A50" s="72">
        <v>39</v>
      </c>
      <c r="B50" s="47">
        <v>0.92</v>
      </c>
    </row>
    <row r="51" spans="1:2">
      <c r="A51" s="72">
        <v>40</v>
      </c>
      <c r="B51" s="47">
        <v>0.92</v>
      </c>
    </row>
    <row r="52" spans="1:2">
      <c r="A52" s="72">
        <v>41</v>
      </c>
      <c r="B52" s="47">
        <v>0.91</v>
      </c>
    </row>
    <row r="53" spans="1:2">
      <c r="A53" s="72">
        <v>42</v>
      </c>
      <c r="B53" s="47">
        <v>0.91</v>
      </c>
    </row>
    <row r="54" spans="1:2">
      <c r="A54" s="72">
        <v>43</v>
      </c>
      <c r="B54" s="47">
        <v>0.91</v>
      </c>
    </row>
    <row r="55" spans="1:2">
      <c r="A55" s="72">
        <v>44</v>
      </c>
      <c r="B55" s="47">
        <v>0.91</v>
      </c>
    </row>
    <row r="56" spans="1:2">
      <c r="A56" s="72">
        <v>45</v>
      </c>
      <c r="B56" s="47">
        <v>0.91</v>
      </c>
    </row>
    <row r="57" spans="1:2">
      <c r="A57" s="72">
        <v>46</v>
      </c>
      <c r="B57" s="47">
        <v>0.91</v>
      </c>
    </row>
    <row r="58" spans="1:2">
      <c r="A58" s="72">
        <v>47</v>
      </c>
      <c r="B58" s="47">
        <v>0.91</v>
      </c>
    </row>
    <row r="59" spans="1:2">
      <c r="A59" s="72">
        <v>48</v>
      </c>
      <c r="B59" s="47">
        <v>0.91</v>
      </c>
    </row>
    <row r="60" spans="1:2">
      <c r="A60" s="72">
        <v>49</v>
      </c>
      <c r="B60" s="47">
        <v>0.91</v>
      </c>
    </row>
    <row r="61" spans="1:2">
      <c r="A61" s="72">
        <v>50</v>
      </c>
      <c r="B61" s="47">
        <v>0.91</v>
      </c>
    </row>
    <row r="62" spans="1:2">
      <c r="A62" s="72">
        <v>51</v>
      </c>
      <c r="B62" s="47">
        <v>0.91</v>
      </c>
    </row>
    <row r="63" spans="1:2">
      <c r="A63" s="72">
        <v>52</v>
      </c>
      <c r="B63" s="47">
        <v>0.91</v>
      </c>
    </row>
    <row r="64" spans="1:2">
      <c r="A64" s="72">
        <v>53</v>
      </c>
      <c r="B64" s="47">
        <v>0.91</v>
      </c>
    </row>
    <row r="65" spans="1:2">
      <c r="A65" s="72">
        <v>54</v>
      </c>
      <c r="B65" s="47">
        <v>0.91</v>
      </c>
    </row>
    <row r="66" spans="1:2">
      <c r="A66" s="72">
        <v>55</v>
      </c>
      <c r="B66" s="47">
        <v>0.92</v>
      </c>
    </row>
    <row r="67" spans="1:2">
      <c r="A67" s="72">
        <v>56</v>
      </c>
      <c r="B67" s="47">
        <v>0.92</v>
      </c>
    </row>
    <row r="68" spans="1:2">
      <c r="A68" s="72">
        <v>57</v>
      </c>
      <c r="B68" s="47">
        <v>0.92</v>
      </c>
    </row>
    <row r="69" spans="1:2">
      <c r="A69" s="72">
        <v>58</v>
      </c>
      <c r="B69" s="47">
        <v>0.92</v>
      </c>
    </row>
    <row r="70" spans="1:2">
      <c r="A70" s="72">
        <v>59</v>
      </c>
      <c r="B70" s="47">
        <v>0.92</v>
      </c>
    </row>
    <row r="71" spans="1:2">
      <c r="A71" s="72">
        <v>60</v>
      </c>
      <c r="B71" s="47">
        <v>0.92</v>
      </c>
    </row>
    <row r="72" spans="1:2">
      <c r="A72" s="72">
        <v>61</v>
      </c>
      <c r="B72" s="47">
        <v>0.92</v>
      </c>
    </row>
    <row r="73" spans="1:2">
      <c r="A73" s="72">
        <v>62</v>
      </c>
      <c r="B73" s="47">
        <v>0.93</v>
      </c>
    </row>
    <row r="74" spans="1:2">
      <c r="A74" s="72">
        <v>63</v>
      </c>
      <c r="B74" s="47">
        <v>0.93</v>
      </c>
    </row>
    <row r="75" spans="1:2">
      <c r="A75" s="72">
        <v>64</v>
      </c>
      <c r="B75" s="47">
        <v>0.93</v>
      </c>
    </row>
    <row r="76" spans="1:2">
      <c r="A76" s="72">
        <v>65</v>
      </c>
      <c r="B76" s="47" t="s">
        <v>562</v>
      </c>
    </row>
    <row r="77" spans="1:2">
      <c r="A77" s="72">
        <v>66</v>
      </c>
      <c r="B77" s="47" t="s">
        <v>562</v>
      </c>
    </row>
    <row r="78" spans="1:2">
      <c r="A78" s="72">
        <v>67</v>
      </c>
      <c r="B78" s="47" t="s">
        <v>562</v>
      </c>
    </row>
  </sheetData>
  <sheetProtection algorithmName="SHA-512" hashValue="k+w/jRikIYcH+Y1yBTQW+KR9QMcTjBkOFLxzHRqXNE/6mlJ6jHV0y4dRrgfAOSMWfcbxkVqDQR4mMbVbVLvGwQ==" saltValue="fTHQ1LOjiHmewFPePGLBiw==" spinCount="100000" sheet="1" objects="1" scenarios="1"/>
  <conditionalFormatting sqref="A6:A21">
    <cfRule type="expression" dxfId="175" priority="5" stopIfTrue="1">
      <formula>MOD(ROW(),2)=0</formula>
    </cfRule>
    <cfRule type="expression" dxfId="174" priority="6" stopIfTrue="1">
      <formula>MOD(ROW(),2)&lt;&gt;0</formula>
    </cfRule>
  </conditionalFormatting>
  <conditionalFormatting sqref="B6:B21">
    <cfRule type="expression" dxfId="173" priority="7" stopIfTrue="1">
      <formula>MOD(ROW(),2)=0</formula>
    </cfRule>
    <cfRule type="expression" dxfId="172" priority="8" stopIfTrue="1">
      <formula>MOD(ROW(),2)&lt;&gt;0</formula>
    </cfRule>
  </conditionalFormatting>
  <conditionalFormatting sqref="A26:A78">
    <cfRule type="expression" dxfId="171" priority="1" stopIfTrue="1">
      <formula>MOD(ROW(),2)=0</formula>
    </cfRule>
    <cfRule type="expression" dxfId="170" priority="2" stopIfTrue="1">
      <formula>MOD(ROW(),2)&lt;&gt;0</formula>
    </cfRule>
  </conditionalFormatting>
  <conditionalFormatting sqref="B26:B78">
    <cfRule type="expression" dxfId="169" priority="3" stopIfTrue="1">
      <formula>MOD(ROW(),2)=0</formula>
    </cfRule>
    <cfRule type="expression" dxfId="168" priority="4" stopIfTrue="1">
      <formula>MOD(ROW(),2)&lt;&gt;0</formula>
    </cfRule>
  </conditionalFormatting>
  <pageMargins left="0.7" right="0.7" top="0.75" bottom="0.75" header="0.3" footer="0.3"/>
  <tableParts count="1">
    <tablePart r:id="rId1"/>
  </tableParts>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4F323-268C-4D59-A89A-2EC5CB34DAC5}">
  <sheetPr codeName="Sheet110"/>
  <dimension ref="A1:B79"/>
  <sheetViews>
    <sheetView showGridLines="0" workbookViewId="0">
      <selection activeCell="A6" sqref="A6"/>
    </sheetView>
  </sheetViews>
  <sheetFormatPr defaultColWidth="8.7109375" defaultRowHeight="12.6"/>
  <cols>
    <col min="1" max="1" width="31.5703125" style="67" customWidth="1"/>
    <col min="2" max="2" width="40.5703125" style="67" customWidth="1"/>
    <col min="3" max="16384" width="8.7109375" style="67"/>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Buy out - x-723</v>
      </c>
    </row>
    <row r="4" spans="1:2" customFormat="1"/>
    <row r="5" spans="1:2" customFormat="1"/>
    <row r="6" spans="1:2" customFormat="1">
      <c r="A6" s="61" t="s">
        <v>552</v>
      </c>
      <c r="B6" s="62" t="s">
        <v>553</v>
      </c>
    </row>
    <row r="7" spans="1:2" customFormat="1">
      <c r="A7" s="61" t="s">
        <v>554</v>
      </c>
      <c r="B7" s="62" t="s">
        <v>162</v>
      </c>
    </row>
    <row r="8" spans="1:2" customFormat="1">
      <c r="A8" s="61" t="s">
        <v>149</v>
      </c>
      <c r="B8" s="62" t="s">
        <v>163</v>
      </c>
    </row>
    <row r="9" spans="1:2" customFormat="1">
      <c r="A9" s="61" t="s">
        <v>150</v>
      </c>
      <c r="B9" s="62" t="s">
        <v>489</v>
      </c>
    </row>
    <row r="10" spans="1:2" customFormat="1" ht="24.95">
      <c r="A10" s="61" t="s">
        <v>6</v>
      </c>
      <c r="B10" s="62" t="s">
        <v>494</v>
      </c>
    </row>
    <row r="11" spans="1:2" customFormat="1">
      <c r="A11" s="61" t="s">
        <v>151</v>
      </c>
      <c r="B11" s="62" t="s">
        <v>241</v>
      </c>
    </row>
    <row r="12" spans="1:2" customFormat="1" ht="37.5">
      <c r="A12" s="61" t="s">
        <v>152</v>
      </c>
      <c r="B12" s="62" t="s">
        <v>495</v>
      </c>
    </row>
    <row r="13" spans="1:2" customFormat="1">
      <c r="A13" s="61" t="s">
        <v>555</v>
      </c>
      <c r="B13" s="62">
        <v>0</v>
      </c>
    </row>
    <row r="14" spans="1:2" customFormat="1">
      <c r="A14" s="61" t="s">
        <v>154</v>
      </c>
      <c r="B14" s="62">
        <v>723</v>
      </c>
    </row>
    <row r="15" spans="1:2" customFormat="1">
      <c r="A15" s="61" t="s">
        <v>556</v>
      </c>
      <c r="B15" s="62" t="s">
        <v>496</v>
      </c>
    </row>
    <row r="16" spans="1:2" customFormat="1">
      <c r="A16" s="61" t="s">
        <v>156</v>
      </c>
      <c r="B16" s="62" t="s">
        <v>497</v>
      </c>
    </row>
    <row r="17" spans="1:2" customFormat="1">
      <c r="A17" s="63" t="s">
        <v>557</v>
      </c>
      <c r="B17" s="62"/>
    </row>
    <row r="18" spans="1:2" customFormat="1">
      <c r="A18" s="61" t="s">
        <v>158</v>
      </c>
      <c r="B18" s="64">
        <v>45216</v>
      </c>
    </row>
    <row r="19" spans="1:2" customFormat="1">
      <c r="A19" s="61" t="s">
        <v>159</v>
      </c>
      <c r="B19" s="64">
        <v>45383</v>
      </c>
    </row>
    <row r="20" spans="1:2" customFormat="1">
      <c r="A20" s="61" t="s">
        <v>160</v>
      </c>
      <c r="B20" s="62" t="s">
        <v>170</v>
      </c>
    </row>
    <row r="21" spans="1:2" customFormat="1">
      <c r="A21" s="61" t="s">
        <v>558</v>
      </c>
      <c r="B21" s="62" t="s">
        <v>83</v>
      </c>
    </row>
    <row r="22" spans="1:2" customFormat="1"/>
    <row r="23" spans="1:2" customFormat="1">
      <c r="A23" s="23" t="str">
        <f>HYPERLINK("#'Factor List'!A1", "Back to Factor List")</f>
        <v>Back to Factor List</v>
      </c>
      <c r="B23" s="23" t="str">
        <f>HYPERLINK("#'Assumptions'!A1", "Assumptions")</f>
        <v>Assumptions</v>
      </c>
    </row>
    <row r="24" spans="1:2" customFormat="1"/>
    <row r="26" spans="1:2" ht="39">
      <c r="A26" s="71" t="s">
        <v>584</v>
      </c>
      <c r="B26" s="71" t="s">
        <v>585</v>
      </c>
    </row>
    <row r="27" spans="1:2">
      <c r="A27" s="72">
        <v>0</v>
      </c>
      <c r="B27" s="81">
        <v>0</v>
      </c>
    </row>
    <row r="28" spans="1:2">
      <c r="A28" s="72">
        <v>1</v>
      </c>
      <c r="B28" s="81">
        <v>1.7999999999999999E-2</v>
      </c>
    </row>
    <row r="29" spans="1:2">
      <c r="A29" s="72">
        <v>2</v>
      </c>
      <c r="B29" s="81">
        <v>3.5999999999999997E-2</v>
      </c>
    </row>
    <row r="30" spans="1:2">
      <c r="A30" s="72">
        <v>3</v>
      </c>
      <c r="B30" s="81">
        <v>5.5E-2</v>
      </c>
    </row>
    <row r="31" spans="1:2">
      <c r="A31" s="72">
        <v>4</v>
      </c>
      <c r="B31" s="81">
        <v>7.4999999999999997E-2</v>
      </c>
    </row>
    <row r="32" spans="1:2">
      <c r="A32" s="72">
        <v>5</v>
      </c>
      <c r="B32" s="81">
        <v>9.5000000000000001E-2</v>
      </c>
    </row>
    <row r="33" spans="1:2">
      <c r="A33" s="72">
        <v>6</v>
      </c>
      <c r="B33" s="81">
        <v>0.11600000000000001</v>
      </c>
    </row>
    <row r="34" spans="1:2">
      <c r="A34" s="72">
        <v>7</v>
      </c>
      <c r="B34" s="81">
        <v>0.13800000000000001</v>
      </c>
    </row>
    <row r="35" spans="1:2">
      <c r="A35" s="72">
        <v>8</v>
      </c>
      <c r="B35" s="81">
        <v>0.16</v>
      </c>
    </row>
    <row r="36" spans="1:2">
      <c r="A36" s="72">
        <v>9</v>
      </c>
      <c r="B36" s="81">
        <v>0.184</v>
      </c>
    </row>
    <row r="37" spans="1:2">
      <c r="A37" s="72">
        <v>10</v>
      </c>
      <c r="B37" s="81">
        <v>0.20699999999999999</v>
      </c>
    </row>
    <row r="38" spans="1:2">
      <c r="A38" s="72">
        <v>11</v>
      </c>
      <c r="B38" s="81">
        <v>0.23200000000000001</v>
      </c>
    </row>
    <row r="39" spans="1:2">
      <c r="A39" s="72">
        <v>12</v>
      </c>
      <c r="B39" s="81">
        <v>0.25700000000000001</v>
      </c>
    </row>
    <row r="40" spans="1:2">
      <c r="A40" s="72">
        <v>13</v>
      </c>
      <c r="B40" s="81">
        <v>0.28399999999999997</v>
      </c>
    </row>
    <row r="41" spans="1:2">
      <c r="A41" s="72">
        <v>14</v>
      </c>
      <c r="B41" s="81">
        <v>0.311</v>
      </c>
    </row>
    <row r="42" spans="1:2">
      <c r="A42" s="72">
        <v>15</v>
      </c>
      <c r="B42" s="81">
        <v>0.33800000000000002</v>
      </c>
    </row>
    <row r="43" spans="1:2">
      <c r="A43" s="72">
        <v>16</v>
      </c>
      <c r="B43" s="81">
        <v>0.36699999999999999</v>
      </c>
    </row>
    <row r="44" spans="1:2">
      <c r="A44" s="72">
        <v>17</v>
      </c>
      <c r="B44" s="81">
        <v>0.39700000000000002</v>
      </c>
    </row>
    <row r="45" spans="1:2">
      <c r="A45" s="72">
        <v>18</v>
      </c>
      <c r="B45" s="81">
        <v>0.42699999999999999</v>
      </c>
    </row>
    <row r="46" spans="1:2">
      <c r="A46" s="72">
        <v>19</v>
      </c>
      <c r="B46" s="81">
        <v>0.45900000000000002</v>
      </c>
    </row>
    <row r="47" spans="1:2">
      <c r="A47" s="72">
        <v>20</v>
      </c>
      <c r="B47" s="81">
        <v>0.49099999999999999</v>
      </c>
    </row>
    <row r="48" spans="1:2">
      <c r="A48" s="72">
        <v>21</v>
      </c>
      <c r="B48" s="81">
        <v>0.52400000000000002</v>
      </c>
    </row>
    <row r="49" spans="1:2">
      <c r="A49" s="72">
        <v>22</v>
      </c>
      <c r="B49" s="81">
        <v>0.55900000000000005</v>
      </c>
    </row>
    <row r="50" spans="1:2">
      <c r="A50" s="72">
        <v>23</v>
      </c>
      <c r="B50" s="81">
        <v>0.59399999999999997</v>
      </c>
    </row>
    <row r="51" spans="1:2">
      <c r="A51" s="72">
        <v>24</v>
      </c>
      <c r="B51" s="81">
        <v>0.63</v>
      </c>
    </row>
    <row r="52" spans="1:2">
      <c r="A52" s="72">
        <v>25</v>
      </c>
      <c r="B52" s="81">
        <v>0.66800000000000004</v>
      </c>
    </row>
    <row r="53" spans="1:2">
      <c r="A53" s="72">
        <v>26</v>
      </c>
      <c r="B53" s="81">
        <v>0.70599999999999996</v>
      </c>
    </row>
    <row r="54" spans="1:2">
      <c r="A54" s="72">
        <v>27</v>
      </c>
      <c r="B54" s="81">
        <v>0.746</v>
      </c>
    </row>
    <row r="55" spans="1:2">
      <c r="A55" s="72">
        <v>28</v>
      </c>
      <c r="B55" s="81">
        <v>0.78700000000000003</v>
      </c>
    </row>
    <row r="56" spans="1:2">
      <c r="A56" s="72">
        <v>29</v>
      </c>
      <c r="B56" s="81">
        <v>0.82799999999999996</v>
      </c>
    </row>
    <row r="57" spans="1:2">
      <c r="A57" s="72">
        <v>30</v>
      </c>
      <c r="B57" s="81">
        <v>0.872</v>
      </c>
    </row>
    <row r="58" spans="1:2">
      <c r="A58" s="72">
        <v>31</v>
      </c>
      <c r="B58" s="81">
        <v>0.91600000000000004</v>
      </c>
    </row>
    <row r="59" spans="1:2">
      <c r="A59" s="72">
        <v>32</v>
      </c>
      <c r="B59" s="81">
        <v>0.96199999999999997</v>
      </c>
    </row>
    <row r="60" spans="1:2">
      <c r="A60" s="72">
        <v>33</v>
      </c>
      <c r="B60" s="81">
        <v>1.008</v>
      </c>
    </row>
    <row r="61" spans="1:2">
      <c r="A61" s="72">
        <v>34</v>
      </c>
      <c r="B61" s="81">
        <v>1.0569999999999999</v>
      </c>
    </row>
    <row r="62" spans="1:2">
      <c r="A62" s="72">
        <v>35</v>
      </c>
      <c r="B62" s="81">
        <v>1.1060000000000001</v>
      </c>
    </row>
    <row r="63" spans="1:2">
      <c r="A63" s="72">
        <v>36</v>
      </c>
      <c r="B63" s="81">
        <v>1.157</v>
      </c>
    </row>
    <row r="64" spans="1:2">
      <c r="A64" s="72">
        <v>37</v>
      </c>
      <c r="B64" s="81">
        <v>1.21</v>
      </c>
    </row>
    <row r="65" spans="1:2">
      <c r="A65" s="72">
        <v>38</v>
      </c>
      <c r="B65" s="81">
        <v>1.2629999999999999</v>
      </c>
    </row>
    <row r="66" spans="1:2">
      <c r="A66" s="72">
        <v>39</v>
      </c>
      <c r="B66" s="81">
        <v>1.319</v>
      </c>
    </row>
    <row r="67" spans="1:2">
      <c r="A67" s="72">
        <v>40</v>
      </c>
      <c r="B67" s="81">
        <v>1.375</v>
      </c>
    </row>
    <row r="68" spans="1:2">
      <c r="A68" s="72">
        <v>41</v>
      </c>
      <c r="B68" s="81">
        <v>1.4339999999999999</v>
      </c>
    </row>
    <row r="69" spans="1:2">
      <c r="A69" s="72">
        <v>42</v>
      </c>
      <c r="B69" s="81">
        <v>1.494</v>
      </c>
    </row>
    <row r="70" spans="1:2">
      <c r="A70" s="72">
        <v>43</v>
      </c>
      <c r="B70" s="81">
        <v>1.5549999999999999</v>
      </c>
    </row>
    <row r="71" spans="1:2">
      <c r="A71" s="72">
        <v>44</v>
      </c>
      <c r="B71" s="81">
        <v>1.619</v>
      </c>
    </row>
    <row r="72" spans="1:2">
      <c r="A72" s="72">
        <v>45</v>
      </c>
      <c r="B72" s="81">
        <v>1.6830000000000001</v>
      </c>
    </row>
    <row r="73" spans="1:2">
      <c r="A73" s="72">
        <v>46</v>
      </c>
      <c r="B73" s="81">
        <v>1.75</v>
      </c>
    </row>
    <row r="74" spans="1:2">
      <c r="A74" s="72">
        <v>47</v>
      </c>
      <c r="B74" s="81">
        <v>1.819</v>
      </c>
    </row>
    <row r="75" spans="1:2">
      <c r="A75" s="72">
        <v>48</v>
      </c>
      <c r="B75" s="81">
        <v>1.889</v>
      </c>
    </row>
    <row r="76" spans="1:2">
      <c r="A76" s="72">
        <v>49</v>
      </c>
      <c r="B76" s="81">
        <v>1.9610000000000001</v>
      </c>
    </row>
    <row r="77" spans="1:2">
      <c r="A77" s="72">
        <v>50</v>
      </c>
      <c r="B77" s="81">
        <v>2.0350000000000001</v>
      </c>
    </row>
    <row r="78" spans="1:2">
      <c r="A78" s="72">
        <v>51</v>
      </c>
      <c r="B78" s="81">
        <v>2.1110000000000002</v>
      </c>
    </row>
    <row r="79" spans="1:2">
      <c r="A79" s="72">
        <v>52</v>
      </c>
      <c r="B79" s="81">
        <v>2.1890000000000001</v>
      </c>
    </row>
  </sheetData>
  <sheetProtection algorithmName="SHA-512" hashValue="idsAeA+iu7Uh7jKQC8vu7SRoDbR5KiYRLT2Ms2Js6SqaGHXb0GbYoEKZvxx+otbqF2BzkE1Cm5fFR3hbffTdRQ==" saltValue="zuaxib26aN6HPxQjBvXKGg==" spinCount="100000" sheet="1" objects="1" scenarios="1"/>
  <conditionalFormatting sqref="A6:A21">
    <cfRule type="expression" dxfId="163" priority="5" stopIfTrue="1">
      <formula>MOD(ROW(),2)=0</formula>
    </cfRule>
    <cfRule type="expression" dxfId="162" priority="6" stopIfTrue="1">
      <formula>MOD(ROW(),2)&lt;&gt;0</formula>
    </cfRule>
  </conditionalFormatting>
  <conditionalFormatting sqref="B6:B21">
    <cfRule type="expression" dxfId="161" priority="7" stopIfTrue="1">
      <formula>MOD(ROW(),2)=0</formula>
    </cfRule>
    <cfRule type="expression" dxfId="160" priority="8" stopIfTrue="1">
      <formula>MOD(ROW(),2)&lt;&gt;0</formula>
    </cfRule>
  </conditionalFormatting>
  <conditionalFormatting sqref="A26:A79">
    <cfRule type="expression" dxfId="159" priority="1" stopIfTrue="1">
      <formula>MOD(ROW(),2)=0</formula>
    </cfRule>
    <cfRule type="expression" dxfId="158" priority="2" stopIfTrue="1">
      <formula>MOD(ROW(),2)&lt;&gt;0</formula>
    </cfRule>
  </conditionalFormatting>
  <conditionalFormatting sqref="B26:B79">
    <cfRule type="expression" dxfId="157" priority="3" stopIfTrue="1">
      <formula>MOD(ROW(),2)=0</formula>
    </cfRule>
    <cfRule type="expression" dxfId="156" priority="4" stopIfTrue="1">
      <formula>MOD(ROW(),2)&lt;&gt;0</formula>
    </cfRule>
  </conditionalFormatting>
  <pageMargins left="0.7" right="0.7" top="0.75" bottom="0.75" header="0.3" footer="0.3"/>
  <tableParts count="1">
    <tablePart r:id="rId1"/>
  </tableParts>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A784B-C490-44A2-A261-6120660A1097}">
  <sheetPr codeName="Sheet111"/>
  <dimension ref="A1:C78"/>
  <sheetViews>
    <sheetView showGridLines="0" workbookViewId="0">
      <selection activeCell="A6" sqref="A6"/>
    </sheetView>
  </sheetViews>
  <sheetFormatPr defaultColWidth="8.7109375" defaultRowHeight="12.6"/>
  <cols>
    <col min="1" max="1" width="31.5703125" style="67" customWidth="1"/>
    <col min="2" max="3" width="22.5703125" style="67" customWidth="1"/>
    <col min="4" max="16384" width="8.7109375" style="67"/>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Faster accrual - x-724</v>
      </c>
    </row>
    <row r="4" spans="1:3" customFormat="1"/>
    <row r="5" spans="1:3" customFormat="1"/>
    <row r="6" spans="1:3" customFormat="1">
      <c r="A6" s="61" t="s">
        <v>552</v>
      </c>
      <c r="B6" s="62" t="s">
        <v>553</v>
      </c>
      <c r="C6" s="62"/>
    </row>
    <row r="7" spans="1:3" customFormat="1">
      <c r="A7" s="61" t="s">
        <v>554</v>
      </c>
      <c r="B7" s="62" t="s">
        <v>162</v>
      </c>
      <c r="C7" s="62"/>
    </row>
    <row r="8" spans="1:3" customFormat="1">
      <c r="A8" s="61" t="s">
        <v>149</v>
      </c>
      <c r="B8" s="62" t="s">
        <v>163</v>
      </c>
      <c r="C8" s="62"/>
    </row>
    <row r="9" spans="1:3" customFormat="1">
      <c r="A9" s="61" t="s">
        <v>150</v>
      </c>
      <c r="B9" s="62" t="s">
        <v>498</v>
      </c>
      <c r="C9" s="62"/>
    </row>
    <row r="10" spans="1:3" customFormat="1" ht="50.1">
      <c r="A10" s="61" t="s">
        <v>6</v>
      </c>
      <c r="B10" s="62" t="s">
        <v>499</v>
      </c>
      <c r="C10" s="62"/>
    </row>
    <row r="11" spans="1:3" customFormat="1">
      <c r="A11" s="61" t="s">
        <v>151</v>
      </c>
      <c r="B11" s="62" t="s">
        <v>241</v>
      </c>
      <c r="C11" s="62"/>
    </row>
    <row r="12" spans="1:3" customFormat="1">
      <c r="A12" s="61" t="s">
        <v>152</v>
      </c>
      <c r="B12" s="62" t="s">
        <v>500</v>
      </c>
      <c r="C12" s="62"/>
    </row>
    <row r="13" spans="1:3" customFormat="1">
      <c r="A13" s="61" t="s">
        <v>555</v>
      </c>
      <c r="B13" s="62">
        <v>0</v>
      </c>
      <c r="C13" s="62"/>
    </row>
    <row r="14" spans="1:3" customFormat="1">
      <c r="A14" s="61" t="s">
        <v>154</v>
      </c>
      <c r="B14" s="62">
        <v>724</v>
      </c>
      <c r="C14" s="62"/>
    </row>
    <row r="15" spans="1:3" customFormat="1">
      <c r="A15" s="61" t="s">
        <v>556</v>
      </c>
      <c r="B15" s="62" t="s">
        <v>501</v>
      </c>
      <c r="C15" s="62"/>
    </row>
    <row r="16" spans="1:3" customFormat="1">
      <c r="A16" s="61" t="s">
        <v>156</v>
      </c>
      <c r="B16" s="62" t="s">
        <v>502</v>
      </c>
      <c r="C16" s="62"/>
    </row>
    <row r="17" spans="1:3" customFormat="1">
      <c r="A17" s="63" t="s">
        <v>557</v>
      </c>
      <c r="B17" s="62"/>
      <c r="C17" s="62"/>
    </row>
    <row r="18" spans="1:3" customFormat="1">
      <c r="A18" s="61" t="s">
        <v>158</v>
      </c>
      <c r="B18" s="64">
        <v>45216</v>
      </c>
      <c r="C18" s="64"/>
    </row>
    <row r="19" spans="1:3" customFormat="1">
      <c r="A19" s="61" t="s">
        <v>159</v>
      </c>
      <c r="B19" s="64">
        <v>45383</v>
      </c>
      <c r="C19" s="64"/>
    </row>
    <row r="20" spans="1:3" customFormat="1">
      <c r="A20" s="61" t="s">
        <v>160</v>
      </c>
      <c r="B20" s="62" t="s">
        <v>170</v>
      </c>
      <c r="C20" s="62"/>
    </row>
    <row r="21" spans="1:3" customFormat="1">
      <c r="A21" s="61" t="s">
        <v>558</v>
      </c>
      <c r="B21" s="62" t="s">
        <v>83</v>
      </c>
      <c r="C21" s="62"/>
    </row>
    <row r="22" spans="1:3" customFormat="1"/>
    <row r="23" spans="1:3" customFormat="1">
      <c r="A23" s="23" t="str">
        <f>HYPERLINK("#'Factor List'!A1", "Back to Factor List")</f>
        <v>Back to Factor List</v>
      </c>
      <c r="B23" s="23" t="str">
        <f>HYPERLINK("#'Assumptions'!A1", "Assumptions")</f>
        <v>Assumptions</v>
      </c>
    </row>
    <row r="24" spans="1:3" customFormat="1"/>
    <row r="26" spans="1:3" ht="39">
      <c r="A26" s="71" t="s">
        <v>559</v>
      </c>
      <c r="B26" s="71" t="s">
        <v>586</v>
      </c>
      <c r="C26" s="71" t="s">
        <v>587</v>
      </c>
    </row>
    <row r="27" spans="1:3">
      <c r="A27" s="72">
        <v>16</v>
      </c>
      <c r="B27" s="80">
        <v>9.0399999999999991</v>
      </c>
      <c r="C27" s="80">
        <v>0.26</v>
      </c>
    </row>
    <row r="28" spans="1:3">
      <c r="A28" s="72">
        <v>17</v>
      </c>
      <c r="B28" s="80">
        <v>9.0500000000000007</v>
      </c>
      <c r="C28" s="80">
        <v>0.26</v>
      </c>
    </row>
    <row r="29" spans="1:3">
      <c r="A29" s="72">
        <v>18</v>
      </c>
      <c r="B29" s="80">
        <v>9.0500000000000007</v>
      </c>
      <c r="C29" s="80">
        <v>0.26</v>
      </c>
    </row>
    <row r="30" spans="1:3">
      <c r="A30" s="72">
        <v>19</v>
      </c>
      <c r="B30" s="80">
        <v>9.0500000000000007</v>
      </c>
      <c r="C30" s="80">
        <v>0.26</v>
      </c>
    </row>
    <row r="31" spans="1:3">
      <c r="A31" s="72">
        <v>20</v>
      </c>
      <c r="B31" s="80">
        <v>9.0500000000000007</v>
      </c>
      <c r="C31" s="80">
        <v>0.26</v>
      </c>
    </row>
    <row r="32" spans="1:3">
      <c r="A32" s="72">
        <v>21</v>
      </c>
      <c r="B32" s="80">
        <v>9.0399999999999991</v>
      </c>
      <c r="C32" s="80">
        <v>0.26</v>
      </c>
    </row>
    <row r="33" spans="1:3">
      <c r="A33" s="72">
        <v>22</v>
      </c>
      <c r="B33" s="80">
        <v>9.0299999999999994</v>
      </c>
      <c r="C33" s="80">
        <v>0.26</v>
      </c>
    </row>
    <row r="34" spans="1:3">
      <c r="A34" s="72">
        <v>23</v>
      </c>
      <c r="B34" s="80">
        <v>9.02</v>
      </c>
      <c r="C34" s="80">
        <v>0.26</v>
      </c>
    </row>
    <row r="35" spans="1:3">
      <c r="A35" s="72">
        <v>24</v>
      </c>
      <c r="B35" s="80">
        <v>9.01</v>
      </c>
      <c r="C35" s="80">
        <v>0.26</v>
      </c>
    </row>
    <row r="36" spans="1:3">
      <c r="A36" s="72">
        <v>25</v>
      </c>
      <c r="B36" s="80">
        <v>9</v>
      </c>
      <c r="C36" s="80">
        <v>0.26</v>
      </c>
    </row>
    <row r="37" spans="1:3">
      <c r="A37" s="72">
        <v>26</v>
      </c>
      <c r="B37" s="80">
        <v>8.99</v>
      </c>
      <c r="C37" s="80">
        <v>0.26</v>
      </c>
    </row>
    <row r="38" spans="1:3">
      <c r="A38" s="72">
        <v>27</v>
      </c>
      <c r="B38" s="80">
        <v>8.98</v>
      </c>
      <c r="C38" s="80">
        <v>0.26</v>
      </c>
    </row>
    <row r="39" spans="1:3">
      <c r="A39" s="72">
        <v>28</v>
      </c>
      <c r="B39" s="80">
        <v>8.9700000000000006</v>
      </c>
      <c r="C39" s="80">
        <v>0.26</v>
      </c>
    </row>
    <row r="40" spans="1:3">
      <c r="A40" s="72">
        <v>29</v>
      </c>
      <c r="B40" s="80">
        <v>8.9600000000000009</v>
      </c>
      <c r="C40" s="80">
        <v>0.27</v>
      </c>
    </row>
    <row r="41" spans="1:3">
      <c r="A41" s="72">
        <v>30</v>
      </c>
      <c r="B41" s="80">
        <v>8.9499999999999993</v>
      </c>
      <c r="C41" s="80">
        <v>0.27</v>
      </c>
    </row>
    <row r="42" spans="1:3">
      <c r="A42" s="72">
        <v>31</v>
      </c>
      <c r="B42" s="80">
        <v>8.94</v>
      </c>
      <c r="C42" s="80">
        <v>0.27</v>
      </c>
    </row>
    <row r="43" spans="1:3">
      <c r="A43" s="72">
        <v>32</v>
      </c>
      <c r="B43" s="80">
        <v>8.93</v>
      </c>
      <c r="C43" s="80">
        <v>0.27</v>
      </c>
    </row>
    <row r="44" spans="1:3">
      <c r="A44" s="72">
        <v>33</v>
      </c>
      <c r="B44" s="80">
        <v>8.92</v>
      </c>
      <c r="C44" s="80">
        <v>0.27</v>
      </c>
    </row>
    <row r="45" spans="1:3">
      <c r="A45" s="72">
        <v>34</v>
      </c>
      <c r="B45" s="80">
        <v>8.9</v>
      </c>
      <c r="C45" s="80">
        <v>0.27</v>
      </c>
    </row>
    <row r="46" spans="1:3">
      <c r="A46" s="72">
        <v>35</v>
      </c>
      <c r="B46" s="80">
        <v>8.89</v>
      </c>
      <c r="C46" s="80">
        <v>0.27</v>
      </c>
    </row>
    <row r="47" spans="1:3">
      <c r="A47" s="72">
        <v>36</v>
      </c>
      <c r="B47" s="80">
        <v>8.8800000000000008</v>
      </c>
      <c r="C47" s="80">
        <v>0.27</v>
      </c>
    </row>
    <row r="48" spans="1:3">
      <c r="A48" s="72">
        <v>37</v>
      </c>
      <c r="B48" s="80">
        <v>8.8699999999999992</v>
      </c>
      <c r="C48" s="80">
        <v>0.27</v>
      </c>
    </row>
    <row r="49" spans="1:3">
      <c r="A49" s="72">
        <v>38</v>
      </c>
      <c r="B49" s="80">
        <v>8.86</v>
      </c>
      <c r="C49" s="80">
        <v>0.27</v>
      </c>
    </row>
    <row r="50" spans="1:3">
      <c r="A50" s="72">
        <v>39</v>
      </c>
      <c r="B50" s="80">
        <v>8.85</v>
      </c>
      <c r="C50" s="80">
        <v>0.27</v>
      </c>
    </row>
    <row r="51" spans="1:3">
      <c r="A51" s="72">
        <v>40</v>
      </c>
      <c r="B51" s="80">
        <v>8.84</v>
      </c>
      <c r="C51" s="80">
        <v>0.27</v>
      </c>
    </row>
    <row r="52" spans="1:3">
      <c r="A52" s="72">
        <v>41</v>
      </c>
      <c r="B52" s="80">
        <v>8.82</v>
      </c>
      <c r="C52" s="80">
        <v>0.27</v>
      </c>
    </row>
    <row r="53" spans="1:3">
      <c r="A53" s="72">
        <v>42</v>
      </c>
      <c r="B53" s="80">
        <v>8.8800000000000008</v>
      </c>
      <c r="C53" s="80">
        <v>0.27</v>
      </c>
    </row>
    <row r="54" spans="1:3">
      <c r="A54" s="72">
        <v>43</v>
      </c>
      <c r="B54" s="80">
        <v>8.94</v>
      </c>
      <c r="C54" s="80">
        <v>0.27</v>
      </c>
    </row>
    <row r="55" spans="1:3">
      <c r="A55" s="72">
        <v>44</v>
      </c>
      <c r="B55" s="80">
        <v>8.99</v>
      </c>
      <c r="C55" s="80">
        <v>0.27</v>
      </c>
    </row>
    <row r="56" spans="1:3">
      <c r="A56" s="72">
        <v>45</v>
      </c>
      <c r="B56" s="80">
        <v>9.0500000000000007</v>
      </c>
      <c r="C56" s="80">
        <v>0.27</v>
      </c>
    </row>
    <row r="57" spans="1:3">
      <c r="A57" s="72">
        <v>46</v>
      </c>
      <c r="B57" s="80">
        <v>9.0399999999999991</v>
      </c>
      <c r="C57" s="80">
        <v>0.27</v>
      </c>
    </row>
    <row r="58" spans="1:3">
      <c r="A58" s="72">
        <v>47</v>
      </c>
      <c r="B58" s="80">
        <v>9.02</v>
      </c>
      <c r="C58" s="80">
        <v>0.28000000000000003</v>
      </c>
    </row>
    <row r="59" spans="1:3">
      <c r="A59" s="72">
        <v>48</v>
      </c>
      <c r="B59" s="80">
        <v>9.01</v>
      </c>
      <c r="C59" s="80">
        <v>0.28000000000000003</v>
      </c>
    </row>
    <row r="60" spans="1:3">
      <c r="A60" s="72">
        <v>49</v>
      </c>
      <c r="B60" s="80">
        <v>9</v>
      </c>
      <c r="C60" s="80">
        <v>0.28000000000000003</v>
      </c>
    </row>
    <row r="61" spans="1:3">
      <c r="A61" s="72">
        <v>50</v>
      </c>
      <c r="B61" s="80">
        <v>8.98</v>
      </c>
      <c r="C61" s="80">
        <v>0.28000000000000003</v>
      </c>
    </row>
    <row r="62" spans="1:3">
      <c r="A62" s="72">
        <v>51</v>
      </c>
      <c r="B62" s="80">
        <v>8.9700000000000006</v>
      </c>
      <c r="C62" s="80">
        <v>0.28000000000000003</v>
      </c>
    </row>
    <row r="63" spans="1:3">
      <c r="A63" s="72">
        <v>52</v>
      </c>
      <c r="B63" s="80">
        <v>8.9499999999999993</v>
      </c>
      <c r="C63" s="80">
        <v>0.28000000000000003</v>
      </c>
    </row>
    <row r="64" spans="1:3">
      <c r="A64" s="72">
        <v>53</v>
      </c>
      <c r="B64" s="80">
        <v>8.94</v>
      </c>
      <c r="C64" s="80">
        <v>0.28000000000000003</v>
      </c>
    </row>
    <row r="65" spans="1:3">
      <c r="A65" s="72">
        <v>54</v>
      </c>
      <c r="B65" s="80">
        <v>8.92</v>
      </c>
      <c r="C65" s="80">
        <v>0.28000000000000003</v>
      </c>
    </row>
    <row r="66" spans="1:3">
      <c r="A66" s="72">
        <v>55</v>
      </c>
      <c r="B66" s="80">
        <v>8.91</v>
      </c>
      <c r="C66" s="80">
        <v>0.28999999999999998</v>
      </c>
    </row>
    <row r="67" spans="1:3">
      <c r="A67" s="72">
        <v>56</v>
      </c>
      <c r="B67" s="80">
        <v>8.89</v>
      </c>
      <c r="C67" s="80">
        <v>0.28999999999999998</v>
      </c>
    </row>
    <row r="68" spans="1:3">
      <c r="A68" s="72">
        <v>57</v>
      </c>
      <c r="B68" s="80">
        <v>8.8800000000000008</v>
      </c>
      <c r="C68" s="80">
        <v>0.28999999999999998</v>
      </c>
    </row>
    <row r="69" spans="1:3">
      <c r="A69" s="72">
        <v>58</v>
      </c>
      <c r="B69" s="80">
        <v>8.86</v>
      </c>
      <c r="C69" s="80">
        <v>0.28999999999999998</v>
      </c>
    </row>
    <row r="70" spans="1:3">
      <c r="A70" s="72">
        <v>59</v>
      </c>
      <c r="B70" s="80">
        <v>8.93</v>
      </c>
      <c r="C70" s="80">
        <v>0.28999999999999998</v>
      </c>
    </row>
    <row r="71" spans="1:3">
      <c r="A71" s="72">
        <v>60</v>
      </c>
      <c r="B71" s="80">
        <v>8.99</v>
      </c>
      <c r="C71" s="80">
        <v>0.3</v>
      </c>
    </row>
    <row r="72" spans="1:3">
      <c r="A72" s="72">
        <v>61</v>
      </c>
      <c r="B72" s="80">
        <v>9.06</v>
      </c>
      <c r="C72" s="80">
        <v>0.3</v>
      </c>
    </row>
    <row r="73" spans="1:3">
      <c r="A73" s="72">
        <v>62</v>
      </c>
      <c r="B73" s="80">
        <v>9.1300000000000008</v>
      </c>
      <c r="C73" s="80">
        <v>0.3</v>
      </c>
    </row>
    <row r="74" spans="1:3">
      <c r="A74" s="72">
        <v>63</v>
      </c>
      <c r="B74" s="80">
        <v>9.1300000000000008</v>
      </c>
      <c r="C74" s="80">
        <v>0.31</v>
      </c>
    </row>
    <row r="75" spans="1:3">
      <c r="A75" s="72">
        <v>64</v>
      </c>
      <c r="B75" s="80">
        <v>9.1300000000000008</v>
      </c>
      <c r="C75" s="80">
        <v>0.31</v>
      </c>
    </row>
    <row r="76" spans="1:3">
      <c r="A76" s="72">
        <v>65</v>
      </c>
      <c r="B76" s="80">
        <v>9.14</v>
      </c>
      <c r="C76" s="80" t="s">
        <v>562</v>
      </c>
    </row>
    <row r="77" spans="1:3">
      <c r="A77" s="72">
        <v>66</v>
      </c>
      <c r="B77" s="80" t="s">
        <v>562</v>
      </c>
      <c r="C77" s="80" t="s">
        <v>562</v>
      </c>
    </row>
    <row r="78" spans="1:3">
      <c r="A78" s="72">
        <v>67</v>
      </c>
      <c r="B78" s="80" t="s">
        <v>562</v>
      </c>
      <c r="C78" s="80" t="s">
        <v>562</v>
      </c>
    </row>
  </sheetData>
  <sheetProtection algorithmName="SHA-512" hashValue="aulnsGd6GXDRg3gNBgG7fKdIj36Pw4Z0HGCMtFotkMNspCP7+gZnfdoR4B9mZM6HSoAOSte6/fLJYVFtTLWZLA==" saltValue="44Ec8NGP+IoMxn8J/2X+7Q==" spinCount="100000" sheet="1" objects="1" scenarios="1"/>
  <conditionalFormatting sqref="A6:A21">
    <cfRule type="expression" dxfId="151" priority="5" stopIfTrue="1">
      <formula>MOD(ROW(),2)=0</formula>
    </cfRule>
    <cfRule type="expression" dxfId="150" priority="6" stopIfTrue="1">
      <formula>MOD(ROW(),2)&lt;&gt;0</formula>
    </cfRule>
  </conditionalFormatting>
  <conditionalFormatting sqref="B6:C21">
    <cfRule type="expression" dxfId="149" priority="7" stopIfTrue="1">
      <formula>MOD(ROW(),2)=0</formula>
    </cfRule>
    <cfRule type="expression" dxfId="148" priority="8" stopIfTrue="1">
      <formula>MOD(ROW(),2)&lt;&gt;0</formula>
    </cfRule>
  </conditionalFormatting>
  <conditionalFormatting sqref="A26:A78">
    <cfRule type="expression" dxfId="147" priority="1" stopIfTrue="1">
      <formula>MOD(ROW(),2)=0</formula>
    </cfRule>
    <cfRule type="expression" dxfId="146" priority="2" stopIfTrue="1">
      <formula>MOD(ROW(),2)&lt;&gt;0</formula>
    </cfRule>
  </conditionalFormatting>
  <conditionalFormatting sqref="B26:C78">
    <cfRule type="expression" dxfId="145" priority="3" stopIfTrue="1">
      <formula>MOD(ROW(),2)=0</formula>
    </cfRule>
    <cfRule type="expression" dxfId="144" priority="4" stopIfTrue="1">
      <formula>MOD(ROW(),2)&lt;&gt;0</formula>
    </cfRule>
  </conditionalFormatting>
  <pageMargins left="0.7" right="0.7" top="0.75" bottom="0.75" header="0.3" footer="0.3"/>
  <tableParts count="1">
    <tablePart r:id="rId1"/>
  </tableParts>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FD56D-6B8F-4015-8578-CEC06D34601F}">
  <sheetPr codeName="Sheet112"/>
  <dimension ref="A1:C78"/>
  <sheetViews>
    <sheetView showGridLines="0" workbookViewId="0">
      <selection activeCell="A6" sqref="A6"/>
    </sheetView>
  </sheetViews>
  <sheetFormatPr defaultColWidth="8.7109375" defaultRowHeight="12.6"/>
  <cols>
    <col min="1" max="1" width="31.5703125" style="67" customWidth="1"/>
    <col min="2" max="3" width="22.5703125" style="67" customWidth="1"/>
    <col min="4" max="16384" width="8.7109375" style="67"/>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Faster accrual - x-725</v>
      </c>
    </row>
    <row r="4" spans="1:3" customFormat="1"/>
    <row r="5" spans="1:3" customFormat="1"/>
    <row r="6" spans="1:3" customFormat="1">
      <c r="A6" s="61" t="s">
        <v>552</v>
      </c>
      <c r="B6" s="62" t="s">
        <v>553</v>
      </c>
      <c r="C6" s="62"/>
    </row>
    <row r="7" spans="1:3" customFormat="1">
      <c r="A7" s="61" t="s">
        <v>554</v>
      </c>
      <c r="B7" s="62" t="s">
        <v>162</v>
      </c>
      <c r="C7" s="62"/>
    </row>
    <row r="8" spans="1:3" customFormat="1">
      <c r="A8" s="61" t="s">
        <v>149</v>
      </c>
      <c r="B8" s="62" t="s">
        <v>163</v>
      </c>
      <c r="C8" s="62"/>
    </row>
    <row r="9" spans="1:3" customFormat="1">
      <c r="A9" s="61" t="s">
        <v>150</v>
      </c>
      <c r="B9" s="62" t="s">
        <v>498</v>
      </c>
      <c r="C9" s="62"/>
    </row>
    <row r="10" spans="1:3" customFormat="1" ht="50.1">
      <c r="A10" s="61" t="s">
        <v>6</v>
      </c>
      <c r="B10" s="62" t="s">
        <v>503</v>
      </c>
      <c r="C10" s="62"/>
    </row>
    <row r="11" spans="1:3" customFormat="1">
      <c r="A11" s="61" t="s">
        <v>151</v>
      </c>
      <c r="B11" s="62" t="s">
        <v>241</v>
      </c>
      <c r="C11" s="62"/>
    </row>
    <row r="12" spans="1:3" customFormat="1">
      <c r="A12" s="61" t="s">
        <v>152</v>
      </c>
      <c r="B12" s="62" t="s">
        <v>500</v>
      </c>
      <c r="C12" s="62"/>
    </row>
    <row r="13" spans="1:3" customFormat="1">
      <c r="A13" s="61" t="s">
        <v>555</v>
      </c>
      <c r="B13" s="62">
        <v>0</v>
      </c>
      <c r="C13" s="62"/>
    </row>
    <row r="14" spans="1:3" customFormat="1">
      <c r="A14" s="61" t="s">
        <v>154</v>
      </c>
      <c r="B14" s="62">
        <v>725</v>
      </c>
      <c r="C14" s="62"/>
    </row>
    <row r="15" spans="1:3" customFormat="1">
      <c r="A15" s="61" t="s">
        <v>556</v>
      </c>
      <c r="B15" s="62" t="s">
        <v>504</v>
      </c>
      <c r="C15" s="62"/>
    </row>
    <row r="16" spans="1:3" customFormat="1">
      <c r="A16" s="61" t="s">
        <v>156</v>
      </c>
      <c r="B16" s="62" t="s">
        <v>505</v>
      </c>
      <c r="C16" s="62"/>
    </row>
    <row r="17" spans="1:3" customFormat="1">
      <c r="A17" s="63" t="s">
        <v>557</v>
      </c>
      <c r="B17" s="62"/>
      <c r="C17" s="62"/>
    </row>
    <row r="18" spans="1:3" customFormat="1">
      <c r="A18" s="61" t="s">
        <v>158</v>
      </c>
      <c r="B18" s="64">
        <v>45216</v>
      </c>
      <c r="C18" s="64"/>
    </row>
    <row r="19" spans="1:3" customFormat="1">
      <c r="A19" s="61" t="s">
        <v>159</v>
      </c>
      <c r="B19" s="64">
        <v>45383</v>
      </c>
      <c r="C19" s="64"/>
    </row>
    <row r="20" spans="1:3" customFormat="1">
      <c r="A20" s="61" t="s">
        <v>160</v>
      </c>
      <c r="B20" s="62" t="s">
        <v>170</v>
      </c>
      <c r="C20" s="62"/>
    </row>
    <row r="21" spans="1:3" customFormat="1">
      <c r="A21" s="61" t="s">
        <v>558</v>
      </c>
      <c r="B21" s="62" t="s">
        <v>83</v>
      </c>
      <c r="C21" s="62"/>
    </row>
    <row r="22" spans="1:3" customFormat="1"/>
    <row r="23" spans="1:3" customFormat="1">
      <c r="A23" s="23" t="str">
        <f>HYPERLINK("#'Factor List'!A1", "Back to Factor List")</f>
        <v>Back to Factor List</v>
      </c>
      <c r="B23" s="23" t="str">
        <f>HYPERLINK("#'Assumptions'!A1", "Assumptions")</f>
        <v>Assumptions</v>
      </c>
    </row>
    <row r="24" spans="1:3" customFormat="1"/>
    <row r="26" spans="1:3" ht="39">
      <c r="A26" s="71" t="s">
        <v>559</v>
      </c>
      <c r="B26" s="71" t="s">
        <v>586</v>
      </c>
      <c r="C26" s="71" t="s">
        <v>587</v>
      </c>
    </row>
    <row r="27" spans="1:3">
      <c r="A27" s="72">
        <v>16</v>
      </c>
      <c r="B27" s="80">
        <v>4.75</v>
      </c>
      <c r="C27" s="80">
        <v>0.14000000000000001</v>
      </c>
    </row>
    <row r="28" spans="1:3">
      <c r="A28" s="72">
        <v>17</v>
      </c>
      <c r="B28" s="80">
        <v>4.75</v>
      </c>
      <c r="C28" s="80">
        <v>0.14000000000000001</v>
      </c>
    </row>
    <row r="29" spans="1:3">
      <c r="A29" s="72">
        <v>18</v>
      </c>
      <c r="B29" s="80">
        <v>4.75</v>
      </c>
      <c r="C29" s="80">
        <v>0.14000000000000001</v>
      </c>
    </row>
    <row r="30" spans="1:3">
      <c r="A30" s="72">
        <v>19</v>
      </c>
      <c r="B30" s="80">
        <v>4.75</v>
      </c>
      <c r="C30" s="80">
        <v>0.14000000000000001</v>
      </c>
    </row>
    <row r="31" spans="1:3">
      <c r="A31" s="72">
        <v>20</v>
      </c>
      <c r="B31" s="80">
        <v>4.75</v>
      </c>
      <c r="C31" s="80">
        <v>0.14000000000000001</v>
      </c>
    </row>
    <row r="32" spans="1:3">
      <c r="A32" s="72">
        <v>21</v>
      </c>
      <c r="B32" s="80">
        <v>4.74</v>
      </c>
      <c r="C32" s="80">
        <v>0.14000000000000001</v>
      </c>
    </row>
    <row r="33" spans="1:3">
      <c r="A33" s="72">
        <v>22</v>
      </c>
      <c r="B33" s="80">
        <v>4.74</v>
      </c>
      <c r="C33" s="80">
        <v>0.14000000000000001</v>
      </c>
    </row>
    <row r="34" spans="1:3">
      <c r="A34" s="72">
        <v>23</v>
      </c>
      <c r="B34" s="80">
        <v>4.7300000000000004</v>
      </c>
      <c r="C34" s="80">
        <v>0.14000000000000001</v>
      </c>
    </row>
    <row r="35" spans="1:3">
      <c r="A35" s="72">
        <v>24</v>
      </c>
      <c r="B35" s="80">
        <v>4.7300000000000004</v>
      </c>
      <c r="C35" s="80">
        <v>0.14000000000000001</v>
      </c>
    </row>
    <row r="36" spans="1:3">
      <c r="A36" s="72">
        <v>25</v>
      </c>
      <c r="B36" s="80">
        <v>4.72</v>
      </c>
      <c r="C36" s="80">
        <v>0.14000000000000001</v>
      </c>
    </row>
    <row r="37" spans="1:3">
      <c r="A37" s="72">
        <v>26</v>
      </c>
      <c r="B37" s="80">
        <v>4.72</v>
      </c>
      <c r="C37" s="80">
        <v>0.14000000000000001</v>
      </c>
    </row>
    <row r="38" spans="1:3">
      <c r="A38" s="72">
        <v>27</v>
      </c>
      <c r="B38" s="80">
        <v>4.71</v>
      </c>
      <c r="C38" s="80">
        <v>0.14000000000000001</v>
      </c>
    </row>
    <row r="39" spans="1:3">
      <c r="A39" s="72">
        <v>28</v>
      </c>
      <c r="B39" s="80">
        <v>4.71</v>
      </c>
      <c r="C39" s="80">
        <v>0.14000000000000001</v>
      </c>
    </row>
    <row r="40" spans="1:3">
      <c r="A40" s="72">
        <v>29</v>
      </c>
      <c r="B40" s="80">
        <v>4.7</v>
      </c>
      <c r="C40" s="80">
        <v>0.14000000000000001</v>
      </c>
    </row>
    <row r="41" spans="1:3">
      <c r="A41" s="72">
        <v>30</v>
      </c>
      <c r="B41" s="80">
        <v>4.7</v>
      </c>
      <c r="C41" s="80">
        <v>0.14000000000000001</v>
      </c>
    </row>
    <row r="42" spans="1:3">
      <c r="A42" s="72">
        <v>31</v>
      </c>
      <c r="B42" s="80">
        <v>4.6900000000000004</v>
      </c>
      <c r="C42" s="80">
        <v>0.14000000000000001</v>
      </c>
    </row>
    <row r="43" spans="1:3">
      <c r="A43" s="72">
        <v>32</v>
      </c>
      <c r="B43" s="80">
        <v>4.6900000000000004</v>
      </c>
      <c r="C43" s="80">
        <v>0.14000000000000001</v>
      </c>
    </row>
    <row r="44" spans="1:3">
      <c r="A44" s="72">
        <v>33</v>
      </c>
      <c r="B44" s="80">
        <v>4.68</v>
      </c>
      <c r="C44" s="80">
        <v>0.14000000000000001</v>
      </c>
    </row>
    <row r="45" spans="1:3">
      <c r="A45" s="72">
        <v>34</v>
      </c>
      <c r="B45" s="80">
        <v>4.67</v>
      </c>
      <c r="C45" s="80">
        <v>0.14000000000000001</v>
      </c>
    </row>
    <row r="46" spans="1:3">
      <c r="A46" s="72">
        <v>35</v>
      </c>
      <c r="B46" s="80">
        <v>4.67</v>
      </c>
      <c r="C46" s="80">
        <v>0.14000000000000001</v>
      </c>
    </row>
    <row r="47" spans="1:3">
      <c r="A47" s="72">
        <v>36</v>
      </c>
      <c r="B47" s="80">
        <v>4.66</v>
      </c>
      <c r="C47" s="80">
        <v>0.14000000000000001</v>
      </c>
    </row>
    <row r="48" spans="1:3">
      <c r="A48" s="72">
        <v>37</v>
      </c>
      <c r="B48" s="80">
        <v>4.66</v>
      </c>
      <c r="C48" s="80">
        <v>0.14000000000000001</v>
      </c>
    </row>
    <row r="49" spans="1:3">
      <c r="A49" s="72">
        <v>38</v>
      </c>
      <c r="B49" s="80">
        <v>4.6500000000000004</v>
      </c>
      <c r="C49" s="80">
        <v>0.14000000000000001</v>
      </c>
    </row>
    <row r="50" spans="1:3">
      <c r="A50" s="72">
        <v>39</v>
      </c>
      <c r="B50" s="80">
        <v>4.6500000000000004</v>
      </c>
      <c r="C50" s="80">
        <v>0.14000000000000001</v>
      </c>
    </row>
    <row r="51" spans="1:3">
      <c r="A51" s="72">
        <v>40</v>
      </c>
      <c r="B51" s="80">
        <v>4.6399999999999997</v>
      </c>
      <c r="C51" s="80">
        <v>0.14000000000000001</v>
      </c>
    </row>
    <row r="52" spans="1:3">
      <c r="A52" s="72">
        <v>41</v>
      </c>
      <c r="B52" s="80">
        <v>4.63</v>
      </c>
      <c r="C52" s="80">
        <v>0.14000000000000001</v>
      </c>
    </row>
    <row r="53" spans="1:3">
      <c r="A53" s="72">
        <v>42</v>
      </c>
      <c r="B53" s="80">
        <v>4.66</v>
      </c>
      <c r="C53" s="80">
        <v>0.14000000000000001</v>
      </c>
    </row>
    <row r="54" spans="1:3">
      <c r="A54" s="72">
        <v>43</v>
      </c>
      <c r="B54" s="80">
        <v>4.6900000000000004</v>
      </c>
      <c r="C54" s="80">
        <v>0.14000000000000001</v>
      </c>
    </row>
    <row r="55" spans="1:3">
      <c r="A55" s="72">
        <v>44</v>
      </c>
      <c r="B55" s="80">
        <v>4.72</v>
      </c>
      <c r="C55" s="80">
        <v>0.14000000000000001</v>
      </c>
    </row>
    <row r="56" spans="1:3">
      <c r="A56" s="72">
        <v>45</v>
      </c>
      <c r="B56" s="80">
        <v>4.75</v>
      </c>
      <c r="C56" s="80">
        <v>0.14000000000000001</v>
      </c>
    </row>
    <row r="57" spans="1:3">
      <c r="A57" s="72">
        <v>46</v>
      </c>
      <c r="B57" s="80">
        <v>4.74</v>
      </c>
      <c r="C57" s="80">
        <v>0.14000000000000001</v>
      </c>
    </row>
    <row r="58" spans="1:3">
      <c r="A58" s="72">
        <v>47</v>
      </c>
      <c r="B58" s="80">
        <v>4.74</v>
      </c>
      <c r="C58" s="80">
        <v>0.14000000000000001</v>
      </c>
    </row>
    <row r="59" spans="1:3">
      <c r="A59" s="72">
        <v>48</v>
      </c>
      <c r="B59" s="80">
        <v>4.7300000000000004</v>
      </c>
      <c r="C59" s="80">
        <v>0.15</v>
      </c>
    </row>
    <row r="60" spans="1:3">
      <c r="A60" s="72">
        <v>49</v>
      </c>
      <c r="B60" s="80">
        <v>4.72</v>
      </c>
      <c r="C60" s="80">
        <v>0.15</v>
      </c>
    </row>
    <row r="61" spans="1:3">
      <c r="A61" s="72">
        <v>50</v>
      </c>
      <c r="B61" s="80">
        <v>4.72</v>
      </c>
      <c r="C61" s="80">
        <v>0.15</v>
      </c>
    </row>
    <row r="62" spans="1:3">
      <c r="A62" s="72">
        <v>51</v>
      </c>
      <c r="B62" s="80">
        <v>4.71</v>
      </c>
      <c r="C62" s="80">
        <v>0.15</v>
      </c>
    </row>
    <row r="63" spans="1:3">
      <c r="A63" s="72">
        <v>52</v>
      </c>
      <c r="B63" s="80">
        <v>4.7</v>
      </c>
      <c r="C63" s="80">
        <v>0.15</v>
      </c>
    </row>
    <row r="64" spans="1:3">
      <c r="A64" s="72">
        <v>53</v>
      </c>
      <c r="B64" s="80">
        <v>4.6900000000000004</v>
      </c>
      <c r="C64" s="80">
        <v>0.15</v>
      </c>
    </row>
    <row r="65" spans="1:3">
      <c r="A65" s="72">
        <v>54</v>
      </c>
      <c r="B65" s="80">
        <v>4.68</v>
      </c>
      <c r="C65" s="80">
        <v>0.15</v>
      </c>
    </row>
    <row r="66" spans="1:3">
      <c r="A66" s="72">
        <v>55</v>
      </c>
      <c r="B66" s="80">
        <v>4.68</v>
      </c>
      <c r="C66" s="80">
        <v>0.15</v>
      </c>
    </row>
    <row r="67" spans="1:3">
      <c r="A67" s="72">
        <v>56</v>
      </c>
      <c r="B67" s="80">
        <v>4.67</v>
      </c>
      <c r="C67" s="80">
        <v>0.15</v>
      </c>
    </row>
    <row r="68" spans="1:3">
      <c r="A68" s="72">
        <v>57</v>
      </c>
      <c r="B68" s="80">
        <v>4.66</v>
      </c>
      <c r="C68" s="80">
        <v>0.15</v>
      </c>
    </row>
    <row r="69" spans="1:3">
      <c r="A69" s="72">
        <v>58</v>
      </c>
      <c r="B69" s="80">
        <v>4.6500000000000004</v>
      </c>
      <c r="C69" s="80">
        <v>0.15</v>
      </c>
    </row>
    <row r="70" spans="1:3">
      <c r="A70" s="72">
        <v>59</v>
      </c>
      <c r="B70" s="80">
        <v>4.6900000000000004</v>
      </c>
      <c r="C70" s="80">
        <v>0.15</v>
      </c>
    </row>
    <row r="71" spans="1:3">
      <c r="A71" s="72">
        <v>60</v>
      </c>
      <c r="B71" s="80">
        <v>4.72</v>
      </c>
      <c r="C71" s="80">
        <v>0.16</v>
      </c>
    </row>
    <row r="72" spans="1:3">
      <c r="A72" s="72">
        <v>61</v>
      </c>
      <c r="B72" s="80">
        <v>4.76</v>
      </c>
      <c r="C72" s="80">
        <v>0.16</v>
      </c>
    </row>
    <row r="73" spans="1:3">
      <c r="A73" s="72">
        <v>62</v>
      </c>
      <c r="B73" s="80">
        <v>4.79</v>
      </c>
      <c r="C73" s="80">
        <v>0.16</v>
      </c>
    </row>
    <row r="74" spans="1:3">
      <c r="A74" s="72">
        <v>63</v>
      </c>
      <c r="B74" s="80">
        <v>4.79</v>
      </c>
      <c r="C74" s="80">
        <v>0.16</v>
      </c>
    </row>
    <row r="75" spans="1:3">
      <c r="A75" s="72">
        <v>64</v>
      </c>
      <c r="B75" s="80">
        <v>4.8</v>
      </c>
      <c r="C75" s="80">
        <v>0.16</v>
      </c>
    </row>
    <row r="76" spans="1:3">
      <c r="A76" s="72">
        <v>65</v>
      </c>
      <c r="B76" s="80">
        <v>4.8</v>
      </c>
      <c r="C76" s="80" t="s">
        <v>562</v>
      </c>
    </row>
    <row r="77" spans="1:3">
      <c r="A77" s="72">
        <v>66</v>
      </c>
      <c r="B77" s="80" t="s">
        <v>562</v>
      </c>
      <c r="C77" s="80" t="s">
        <v>562</v>
      </c>
    </row>
    <row r="78" spans="1:3">
      <c r="A78" s="72">
        <v>67</v>
      </c>
      <c r="B78" s="80" t="s">
        <v>562</v>
      </c>
      <c r="C78" s="80" t="s">
        <v>562</v>
      </c>
    </row>
  </sheetData>
  <sheetProtection algorithmName="SHA-512" hashValue="MP7Hnt1VbbbGC5au77lmkqiTcplV/K7ybPN4RmfGvCiBE1NkUxEyT7WC+3Sh76lecO4oFFE9TrsFW54/uuX/NA==" saltValue="YAWvyvCXwrL+viPCpqZc4g==" spinCount="100000" sheet="1" objects="1" scenarios="1"/>
  <conditionalFormatting sqref="A6:A21">
    <cfRule type="expression" dxfId="139" priority="5" stopIfTrue="1">
      <formula>MOD(ROW(),2)=0</formula>
    </cfRule>
    <cfRule type="expression" dxfId="138" priority="6" stopIfTrue="1">
      <formula>MOD(ROW(),2)&lt;&gt;0</formula>
    </cfRule>
  </conditionalFormatting>
  <conditionalFormatting sqref="B6:C21">
    <cfRule type="expression" dxfId="137" priority="7" stopIfTrue="1">
      <formula>MOD(ROW(),2)=0</formula>
    </cfRule>
    <cfRule type="expression" dxfId="136" priority="8" stopIfTrue="1">
      <formula>MOD(ROW(),2)&lt;&gt;0</formula>
    </cfRule>
  </conditionalFormatting>
  <conditionalFormatting sqref="A26:A78">
    <cfRule type="expression" dxfId="135" priority="3" stopIfTrue="1">
      <formula>MOD(ROW(),2)=0</formula>
    </cfRule>
    <cfRule type="expression" dxfId="134" priority="4" stopIfTrue="1">
      <formula>MOD(ROW(),2)&lt;&gt;0</formula>
    </cfRule>
  </conditionalFormatting>
  <conditionalFormatting sqref="B26:C78">
    <cfRule type="expression" dxfId="133" priority="1" stopIfTrue="1">
      <formula>MOD(ROW(),2)=0</formula>
    </cfRule>
    <cfRule type="expression" dxfId="132" priority="2" stopIfTrue="1">
      <formula>MOD(ROW(),2)&lt;&gt;0</formula>
    </cfRule>
  </conditionalFormatting>
  <pageMargins left="0.7" right="0.7" top="0.75" bottom="0.75" header="0.3" footer="0.3"/>
  <tableParts count="1">
    <tablePart r:id="rId1"/>
  </tableParts>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4F5A6-C886-478D-956B-996BAB30B880}">
  <sheetPr codeName="Sheet113"/>
  <dimension ref="A1:C78"/>
  <sheetViews>
    <sheetView showGridLines="0" workbookViewId="0">
      <selection activeCell="A6" sqref="A6"/>
    </sheetView>
  </sheetViews>
  <sheetFormatPr defaultColWidth="8.7109375" defaultRowHeight="12.6"/>
  <cols>
    <col min="1" max="1" width="31.5703125" style="67" customWidth="1"/>
    <col min="2" max="3" width="22.5703125" style="67" customWidth="1"/>
    <col min="4" max="16384" width="8.7109375" style="67"/>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Faster accrual - x-726</v>
      </c>
    </row>
    <row r="4" spans="1:3" customFormat="1"/>
    <row r="5" spans="1:3" customFormat="1"/>
    <row r="6" spans="1:3" customFormat="1">
      <c r="A6" s="61" t="s">
        <v>552</v>
      </c>
      <c r="B6" s="62" t="s">
        <v>553</v>
      </c>
      <c r="C6" s="62"/>
    </row>
    <row r="7" spans="1:3" customFormat="1">
      <c r="A7" s="61" t="s">
        <v>554</v>
      </c>
      <c r="B7" s="62" t="s">
        <v>162</v>
      </c>
      <c r="C7" s="62"/>
    </row>
    <row r="8" spans="1:3" customFormat="1">
      <c r="A8" s="61" t="s">
        <v>149</v>
      </c>
      <c r="B8" s="62" t="s">
        <v>163</v>
      </c>
      <c r="C8" s="62"/>
    </row>
    <row r="9" spans="1:3" customFormat="1">
      <c r="A9" s="61" t="s">
        <v>150</v>
      </c>
      <c r="B9" s="62" t="s">
        <v>498</v>
      </c>
      <c r="C9" s="62"/>
    </row>
    <row r="10" spans="1:3" customFormat="1" ht="50.1">
      <c r="A10" s="61" t="s">
        <v>6</v>
      </c>
      <c r="B10" s="62" t="s">
        <v>506</v>
      </c>
      <c r="C10" s="62"/>
    </row>
    <row r="11" spans="1:3" customFormat="1">
      <c r="A11" s="61" t="s">
        <v>151</v>
      </c>
      <c r="B11" s="62" t="s">
        <v>241</v>
      </c>
      <c r="C11" s="62"/>
    </row>
    <row r="12" spans="1:3" customFormat="1">
      <c r="A12" s="61" t="s">
        <v>152</v>
      </c>
      <c r="B12" s="62" t="s">
        <v>500</v>
      </c>
      <c r="C12" s="62"/>
    </row>
    <row r="13" spans="1:3" customFormat="1">
      <c r="A13" s="61" t="s">
        <v>555</v>
      </c>
      <c r="B13" s="62">
        <v>0</v>
      </c>
      <c r="C13" s="62"/>
    </row>
    <row r="14" spans="1:3" customFormat="1">
      <c r="A14" s="61" t="s">
        <v>154</v>
      </c>
      <c r="B14" s="62">
        <v>726</v>
      </c>
      <c r="C14" s="62"/>
    </row>
    <row r="15" spans="1:3" customFormat="1">
      <c r="A15" s="61" t="s">
        <v>556</v>
      </c>
      <c r="B15" s="62" t="s">
        <v>507</v>
      </c>
      <c r="C15" s="62"/>
    </row>
    <row r="16" spans="1:3" customFormat="1">
      <c r="A16" s="61" t="s">
        <v>156</v>
      </c>
      <c r="B16" s="62" t="s">
        <v>508</v>
      </c>
      <c r="C16" s="62"/>
    </row>
    <row r="17" spans="1:3" customFormat="1">
      <c r="A17" s="63" t="s">
        <v>557</v>
      </c>
      <c r="B17" s="62"/>
      <c r="C17" s="62"/>
    </row>
    <row r="18" spans="1:3" customFormat="1">
      <c r="A18" s="61" t="s">
        <v>158</v>
      </c>
      <c r="B18" s="64">
        <v>45216</v>
      </c>
      <c r="C18" s="64"/>
    </row>
    <row r="19" spans="1:3" customFormat="1">
      <c r="A19" s="61" t="s">
        <v>159</v>
      </c>
      <c r="B19" s="64">
        <v>45383</v>
      </c>
      <c r="C19" s="64"/>
    </row>
    <row r="20" spans="1:3" customFormat="1">
      <c r="A20" s="61" t="s">
        <v>160</v>
      </c>
      <c r="B20" s="62" t="s">
        <v>170</v>
      </c>
      <c r="C20" s="62"/>
    </row>
    <row r="21" spans="1:3" customFormat="1">
      <c r="A21" s="61" t="s">
        <v>558</v>
      </c>
      <c r="B21" s="62" t="s">
        <v>83</v>
      </c>
      <c r="C21" s="62"/>
    </row>
    <row r="22" spans="1:3" customFormat="1"/>
    <row r="23" spans="1:3" customFormat="1">
      <c r="A23" s="23" t="str">
        <f>HYPERLINK("#'Factor List'!A1", "Back to Factor List")</f>
        <v>Back to Factor List</v>
      </c>
      <c r="B23" s="23" t="str">
        <f>HYPERLINK("#'Assumptions'!A1", "Assumptions")</f>
        <v>Assumptions</v>
      </c>
    </row>
    <row r="24" spans="1:3" customFormat="1"/>
    <row r="26" spans="1:3" ht="39">
      <c r="A26" s="71" t="s">
        <v>559</v>
      </c>
      <c r="B26" s="71" t="s">
        <v>586</v>
      </c>
      <c r="C26" s="71" t="s">
        <v>587</v>
      </c>
    </row>
    <row r="27" spans="1:3">
      <c r="A27" s="72">
        <v>16</v>
      </c>
      <c r="B27" s="80">
        <v>1.23</v>
      </c>
      <c r="C27" s="80">
        <v>0.04</v>
      </c>
    </row>
    <row r="28" spans="1:3">
      <c r="A28" s="72">
        <v>17</v>
      </c>
      <c r="B28" s="80">
        <v>1.23</v>
      </c>
      <c r="C28" s="80">
        <v>0.04</v>
      </c>
    </row>
    <row r="29" spans="1:3">
      <c r="A29" s="72">
        <v>18</v>
      </c>
      <c r="B29" s="80">
        <v>1.23</v>
      </c>
      <c r="C29" s="80">
        <v>0.04</v>
      </c>
    </row>
    <row r="30" spans="1:3">
      <c r="A30" s="72">
        <v>19</v>
      </c>
      <c r="B30" s="80">
        <v>1.23</v>
      </c>
      <c r="C30" s="80">
        <v>0.04</v>
      </c>
    </row>
    <row r="31" spans="1:3">
      <c r="A31" s="72">
        <v>20</v>
      </c>
      <c r="B31" s="80">
        <v>1.23</v>
      </c>
      <c r="C31" s="80">
        <v>0.04</v>
      </c>
    </row>
    <row r="32" spans="1:3">
      <c r="A32" s="72">
        <v>21</v>
      </c>
      <c r="B32" s="80">
        <v>1.23</v>
      </c>
      <c r="C32" s="80">
        <v>0.04</v>
      </c>
    </row>
    <row r="33" spans="1:3">
      <c r="A33" s="72">
        <v>22</v>
      </c>
      <c r="B33" s="80">
        <v>1.23</v>
      </c>
      <c r="C33" s="80">
        <v>0.04</v>
      </c>
    </row>
    <row r="34" spans="1:3">
      <c r="A34" s="72">
        <v>23</v>
      </c>
      <c r="B34" s="80">
        <v>1.23</v>
      </c>
      <c r="C34" s="80">
        <v>0.04</v>
      </c>
    </row>
    <row r="35" spans="1:3">
      <c r="A35" s="72">
        <v>24</v>
      </c>
      <c r="B35" s="80">
        <v>1.23</v>
      </c>
      <c r="C35" s="80">
        <v>0.04</v>
      </c>
    </row>
    <row r="36" spans="1:3">
      <c r="A36" s="72">
        <v>25</v>
      </c>
      <c r="B36" s="80">
        <v>1.23</v>
      </c>
      <c r="C36" s="80">
        <v>0.04</v>
      </c>
    </row>
    <row r="37" spans="1:3">
      <c r="A37" s="72">
        <v>26</v>
      </c>
      <c r="B37" s="80">
        <v>1.23</v>
      </c>
      <c r="C37" s="80">
        <v>0.04</v>
      </c>
    </row>
    <row r="38" spans="1:3">
      <c r="A38" s="72">
        <v>27</v>
      </c>
      <c r="B38" s="80">
        <v>1.22</v>
      </c>
      <c r="C38" s="80">
        <v>0.04</v>
      </c>
    </row>
    <row r="39" spans="1:3">
      <c r="A39" s="72">
        <v>28</v>
      </c>
      <c r="B39" s="80">
        <v>1.22</v>
      </c>
      <c r="C39" s="80">
        <v>0.04</v>
      </c>
    </row>
    <row r="40" spans="1:3">
      <c r="A40" s="72">
        <v>29</v>
      </c>
      <c r="B40" s="80">
        <v>1.22</v>
      </c>
      <c r="C40" s="80">
        <v>0.04</v>
      </c>
    </row>
    <row r="41" spans="1:3">
      <c r="A41" s="72">
        <v>30</v>
      </c>
      <c r="B41" s="80">
        <v>1.22</v>
      </c>
      <c r="C41" s="80">
        <v>0.04</v>
      </c>
    </row>
    <row r="42" spans="1:3">
      <c r="A42" s="72">
        <v>31</v>
      </c>
      <c r="B42" s="80">
        <v>1.22</v>
      </c>
      <c r="C42" s="80">
        <v>0.04</v>
      </c>
    </row>
    <row r="43" spans="1:3">
      <c r="A43" s="72">
        <v>32</v>
      </c>
      <c r="B43" s="80">
        <v>1.22</v>
      </c>
      <c r="C43" s="80">
        <v>0.04</v>
      </c>
    </row>
    <row r="44" spans="1:3">
      <c r="A44" s="72">
        <v>33</v>
      </c>
      <c r="B44" s="80">
        <v>1.22</v>
      </c>
      <c r="C44" s="80">
        <v>0.04</v>
      </c>
    </row>
    <row r="45" spans="1:3">
      <c r="A45" s="72">
        <v>34</v>
      </c>
      <c r="B45" s="80">
        <v>1.21</v>
      </c>
      <c r="C45" s="80">
        <v>0.04</v>
      </c>
    </row>
    <row r="46" spans="1:3">
      <c r="A46" s="72">
        <v>35</v>
      </c>
      <c r="B46" s="80">
        <v>1.21</v>
      </c>
      <c r="C46" s="80">
        <v>0.04</v>
      </c>
    </row>
    <row r="47" spans="1:3">
      <c r="A47" s="72">
        <v>36</v>
      </c>
      <c r="B47" s="80">
        <v>1.21</v>
      </c>
      <c r="C47" s="80">
        <v>0.04</v>
      </c>
    </row>
    <row r="48" spans="1:3">
      <c r="A48" s="72">
        <v>37</v>
      </c>
      <c r="B48" s="80">
        <v>1.21</v>
      </c>
      <c r="C48" s="80">
        <v>0.04</v>
      </c>
    </row>
    <row r="49" spans="1:3">
      <c r="A49" s="72">
        <v>38</v>
      </c>
      <c r="B49" s="80">
        <v>1.21</v>
      </c>
      <c r="C49" s="80">
        <v>0.04</v>
      </c>
    </row>
    <row r="50" spans="1:3">
      <c r="A50" s="72">
        <v>39</v>
      </c>
      <c r="B50" s="80">
        <v>1.21</v>
      </c>
      <c r="C50" s="80">
        <v>0.04</v>
      </c>
    </row>
    <row r="51" spans="1:3">
      <c r="A51" s="72">
        <v>40</v>
      </c>
      <c r="B51" s="80">
        <v>1.2</v>
      </c>
      <c r="C51" s="80">
        <v>0.04</v>
      </c>
    </row>
    <row r="52" spans="1:3">
      <c r="A52" s="72">
        <v>41</v>
      </c>
      <c r="B52" s="80">
        <v>1.2</v>
      </c>
      <c r="C52" s="80">
        <v>0.04</v>
      </c>
    </row>
    <row r="53" spans="1:3">
      <c r="A53" s="72">
        <v>42</v>
      </c>
      <c r="B53" s="80">
        <v>1.21</v>
      </c>
      <c r="C53" s="80">
        <v>0.04</v>
      </c>
    </row>
    <row r="54" spans="1:3">
      <c r="A54" s="72">
        <v>43</v>
      </c>
      <c r="B54" s="80">
        <v>1.22</v>
      </c>
      <c r="C54" s="80">
        <v>0.04</v>
      </c>
    </row>
    <row r="55" spans="1:3">
      <c r="A55" s="72">
        <v>44</v>
      </c>
      <c r="B55" s="80">
        <v>1.23</v>
      </c>
      <c r="C55" s="80">
        <v>0.04</v>
      </c>
    </row>
    <row r="56" spans="1:3">
      <c r="A56" s="72">
        <v>45</v>
      </c>
      <c r="B56" s="80">
        <v>1.23</v>
      </c>
      <c r="C56" s="80">
        <v>0.04</v>
      </c>
    </row>
    <row r="57" spans="1:3">
      <c r="A57" s="72">
        <v>46</v>
      </c>
      <c r="B57" s="80">
        <v>1.23</v>
      </c>
      <c r="C57" s="80">
        <v>0.04</v>
      </c>
    </row>
    <row r="58" spans="1:3">
      <c r="A58" s="72">
        <v>47</v>
      </c>
      <c r="B58" s="80">
        <v>1.23</v>
      </c>
      <c r="C58" s="80">
        <v>0.04</v>
      </c>
    </row>
    <row r="59" spans="1:3">
      <c r="A59" s="72">
        <v>48</v>
      </c>
      <c r="B59" s="80">
        <v>1.23</v>
      </c>
      <c r="C59" s="80">
        <v>0.04</v>
      </c>
    </row>
    <row r="60" spans="1:3">
      <c r="A60" s="72">
        <v>49</v>
      </c>
      <c r="B60" s="80">
        <v>1.23</v>
      </c>
      <c r="C60" s="80">
        <v>0.04</v>
      </c>
    </row>
    <row r="61" spans="1:3">
      <c r="A61" s="72">
        <v>50</v>
      </c>
      <c r="B61" s="80">
        <v>1.22</v>
      </c>
      <c r="C61" s="80">
        <v>0.04</v>
      </c>
    </row>
    <row r="62" spans="1:3">
      <c r="A62" s="72">
        <v>51</v>
      </c>
      <c r="B62" s="80">
        <v>1.22</v>
      </c>
      <c r="C62" s="80">
        <v>0.04</v>
      </c>
    </row>
    <row r="63" spans="1:3">
      <c r="A63" s="72">
        <v>52</v>
      </c>
      <c r="B63" s="80">
        <v>1.22</v>
      </c>
      <c r="C63" s="80">
        <v>0.04</v>
      </c>
    </row>
    <row r="64" spans="1:3">
      <c r="A64" s="72">
        <v>53</v>
      </c>
      <c r="B64" s="80">
        <v>1.22</v>
      </c>
      <c r="C64" s="80">
        <v>0.04</v>
      </c>
    </row>
    <row r="65" spans="1:3">
      <c r="A65" s="72">
        <v>54</v>
      </c>
      <c r="B65" s="80">
        <v>1.22</v>
      </c>
      <c r="C65" s="80">
        <v>0.04</v>
      </c>
    </row>
    <row r="66" spans="1:3">
      <c r="A66" s="72">
        <v>55</v>
      </c>
      <c r="B66" s="80">
        <v>1.21</v>
      </c>
      <c r="C66" s="80">
        <v>0.04</v>
      </c>
    </row>
    <row r="67" spans="1:3">
      <c r="A67" s="72">
        <v>56</v>
      </c>
      <c r="B67" s="80">
        <v>1.21</v>
      </c>
      <c r="C67" s="80">
        <v>0.04</v>
      </c>
    </row>
    <row r="68" spans="1:3">
      <c r="A68" s="72">
        <v>57</v>
      </c>
      <c r="B68" s="80">
        <v>1.21</v>
      </c>
      <c r="C68" s="80">
        <v>0.04</v>
      </c>
    </row>
    <row r="69" spans="1:3">
      <c r="A69" s="72">
        <v>58</v>
      </c>
      <c r="B69" s="80">
        <v>1.21</v>
      </c>
      <c r="C69" s="80">
        <v>0.04</v>
      </c>
    </row>
    <row r="70" spans="1:3">
      <c r="A70" s="72">
        <v>59</v>
      </c>
      <c r="B70" s="80">
        <v>1.22</v>
      </c>
      <c r="C70" s="80">
        <v>0.04</v>
      </c>
    </row>
    <row r="71" spans="1:3">
      <c r="A71" s="72">
        <v>60</v>
      </c>
      <c r="B71" s="80">
        <v>1.23</v>
      </c>
      <c r="C71" s="80">
        <v>0.04</v>
      </c>
    </row>
    <row r="72" spans="1:3">
      <c r="A72" s="72">
        <v>61</v>
      </c>
      <c r="B72" s="80">
        <v>1.24</v>
      </c>
      <c r="C72" s="80">
        <v>0.04</v>
      </c>
    </row>
    <row r="73" spans="1:3">
      <c r="A73" s="72">
        <v>62</v>
      </c>
      <c r="B73" s="80">
        <v>1.25</v>
      </c>
      <c r="C73" s="80">
        <v>0.04</v>
      </c>
    </row>
    <row r="74" spans="1:3">
      <c r="A74" s="72">
        <v>63</v>
      </c>
      <c r="B74" s="80">
        <v>1.25</v>
      </c>
      <c r="C74" s="80">
        <v>0.04</v>
      </c>
    </row>
    <row r="75" spans="1:3">
      <c r="A75" s="72">
        <v>64</v>
      </c>
      <c r="B75" s="80">
        <v>1.25</v>
      </c>
      <c r="C75" s="80">
        <v>0.04</v>
      </c>
    </row>
    <row r="76" spans="1:3">
      <c r="A76" s="72">
        <v>65</v>
      </c>
      <c r="B76" s="80">
        <v>1.25</v>
      </c>
      <c r="C76" s="80" t="s">
        <v>562</v>
      </c>
    </row>
    <row r="77" spans="1:3">
      <c r="A77" s="72">
        <v>66</v>
      </c>
      <c r="B77" s="80" t="s">
        <v>562</v>
      </c>
      <c r="C77" s="80" t="s">
        <v>562</v>
      </c>
    </row>
    <row r="78" spans="1:3">
      <c r="A78" s="72">
        <v>67</v>
      </c>
      <c r="B78" s="80" t="s">
        <v>562</v>
      </c>
      <c r="C78" s="80" t="s">
        <v>562</v>
      </c>
    </row>
  </sheetData>
  <sheetProtection algorithmName="SHA-512" hashValue="ZZFE75t3XAUCyU/rkl9Nm6sraMpEt3MHzN68BEci6aYURApL/iYBS63+y/m4e+QkgVPzfFfkpMPJ4R6YkDBuGg==" saltValue="urxvtaHN1BtbJcby0Lc/oQ==" spinCount="100000" sheet="1" objects="1" scenarios="1"/>
  <conditionalFormatting sqref="A6:A21">
    <cfRule type="expression" dxfId="127" priority="5" stopIfTrue="1">
      <formula>MOD(ROW(),2)=0</formula>
    </cfRule>
    <cfRule type="expression" dxfId="126" priority="6" stopIfTrue="1">
      <formula>MOD(ROW(),2)&lt;&gt;0</formula>
    </cfRule>
  </conditionalFormatting>
  <conditionalFormatting sqref="B6:C21">
    <cfRule type="expression" dxfId="125" priority="7" stopIfTrue="1">
      <formula>MOD(ROW(),2)=0</formula>
    </cfRule>
    <cfRule type="expression" dxfId="124" priority="8" stopIfTrue="1">
      <formula>MOD(ROW(),2)&lt;&gt;0</formula>
    </cfRule>
  </conditionalFormatting>
  <conditionalFormatting sqref="A26:A78">
    <cfRule type="expression" dxfId="123" priority="1" stopIfTrue="1">
      <formula>MOD(ROW(),2)=0</formula>
    </cfRule>
    <cfRule type="expression" dxfId="122" priority="2" stopIfTrue="1">
      <formula>MOD(ROW(),2)&lt;&gt;0</formula>
    </cfRule>
  </conditionalFormatting>
  <conditionalFormatting sqref="B26:C78">
    <cfRule type="expression" dxfId="121" priority="3" stopIfTrue="1">
      <formula>MOD(ROW(),2)=0</formula>
    </cfRule>
    <cfRule type="expression" dxfId="120" priority="4" stopIfTrue="1">
      <formula>MOD(ROW(),2)&lt;&gt;0</formula>
    </cfRule>
  </conditionalFormatting>
  <pageMargins left="0.7" right="0.7" top="0.75" bottom="0.75" header="0.3" footer="0.3"/>
  <tableParts count="1">
    <tablePart r:id="rId1"/>
  </tablePart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21223-7C85-4CE8-A227-4E35ADFF1DD2}">
  <sheetPr codeName="Sheet114"/>
  <dimension ref="A1:D79"/>
  <sheetViews>
    <sheetView showGridLines="0" workbookViewId="0">
      <selection activeCell="A6" sqref="A6"/>
    </sheetView>
  </sheetViews>
  <sheetFormatPr defaultColWidth="8.7109375" defaultRowHeight="12.6"/>
  <cols>
    <col min="1" max="1" width="31.5703125" style="67" customWidth="1"/>
    <col min="2" max="4" width="22.5703125" style="67" customWidth="1"/>
    <col min="5" max="16384" width="8.7109375" style="67"/>
  </cols>
  <sheetData>
    <row r="1" spans="1:4" s="1" customFormat="1" ht="20.100000000000001">
      <c r="A1" s="2" t="s">
        <v>0</v>
      </c>
    </row>
    <row r="2" spans="1:4" s="1" customFormat="1" ht="15.6">
      <c r="A2" s="30" t="s">
        <v>1</v>
      </c>
      <c r="B2" s="3" t="str">
        <f>wb_title</f>
        <v>TPS_S - Consolidated Factor Spreadsheet</v>
      </c>
    </row>
    <row r="3" spans="1:4" s="1" customFormat="1" ht="15.6">
      <c r="A3" s="30" t="s">
        <v>2</v>
      </c>
      <c r="B3" s="3" t="str">
        <f>TABLE_FACTOR_TYPE_1 &amp; " - x-" &amp; TABLE_SERIES_NUMBER_1</f>
        <v>Faster accrual - x-727</v>
      </c>
    </row>
    <row r="4" spans="1:4" customFormat="1"/>
    <row r="5" spans="1:4" customFormat="1"/>
    <row r="6" spans="1:4" customFormat="1">
      <c r="A6" s="61" t="s">
        <v>552</v>
      </c>
      <c r="B6" s="62" t="s">
        <v>553</v>
      </c>
      <c r="C6" s="62"/>
      <c r="D6" s="62"/>
    </row>
    <row r="7" spans="1:4" customFormat="1">
      <c r="A7" s="61" t="s">
        <v>554</v>
      </c>
      <c r="B7" s="62" t="s">
        <v>162</v>
      </c>
      <c r="C7" s="62"/>
      <c r="D7" s="62"/>
    </row>
    <row r="8" spans="1:4" customFormat="1">
      <c r="A8" s="61" t="s">
        <v>149</v>
      </c>
      <c r="B8" s="62" t="s">
        <v>163</v>
      </c>
      <c r="C8" s="62"/>
      <c r="D8" s="62"/>
    </row>
    <row r="9" spans="1:4" customFormat="1">
      <c r="A9" s="61" t="s">
        <v>150</v>
      </c>
      <c r="B9" s="62" t="s">
        <v>498</v>
      </c>
      <c r="C9" s="62"/>
      <c r="D9" s="62"/>
    </row>
    <row r="10" spans="1:4" customFormat="1" ht="24.95">
      <c r="A10" s="61" t="s">
        <v>6</v>
      </c>
      <c r="B10" s="62" t="s">
        <v>509</v>
      </c>
      <c r="C10" s="62"/>
      <c r="D10" s="62"/>
    </row>
    <row r="11" spans="1:4" customFormat="1">
      <c r="A11" s="61" t="s">
        <v>151</v>
      </c>
      <c r="B11" s="62" t="s">
        <v>241</v>
      </c>
      <c r="C11" s="62"/>
      <c r="D11" s="62"/>
    </row>
    <row r="12" spans="1:4" customFormat="1" ht="24.95">
      <c r="A12" s="61" t="s">
        <v>152</v>
      </c>
      <c r="B12" s="62" t="s">
        <v>510</v>
      </c>
      <c r="C12" s="62"/>
      <c r="D12" s="62"/>
    </row>
    <row r="13" spans="1:4" customFormat="1">
      <c r="A13" s="61" t="s">
        <v>555</v>
      </c>
      <c r="B13" s="62">
        <v>0</v>
      </c>
      <c r="C13" s="62"/>
      <c r="D13" s="62"/>
    </row>
    <row r="14" spans="1:4" customFormat="1">
      <c r="A14" s="61" t="s">
        <v>154</v>
      </c>
      <c r="B14" s="62">
        <v>727</v>
      </c>
      <c r="C14" s="62"/>
      <c r="D14" s="62"/>
    </row>
    <row r="15" spans="1:4" customFormat="1">
      <c r="A15" s="61" t="s">
        <v>556</v>
      </c>
      <c r="B15" s="62" t="s">
        <v>511</v>
      </c>
      <c r="C15" s="62"/>
      <c r="D15" s="62"/>
    </row>
    <row r="16" spans="1:4" customFormat="1">
      <c r="A16" s="61" t="s">
        <v>156</v>
      </c>
      <c r="B16" s="62" t="s">
        <v>512</v>
      </c>
      <c r="C16" s="62"/>
      <c r="D16" s="62"/>
    </row>
    <row r="17" spans="1:4" customFormat="1">
      <c r="A17" s="63" t="s">
        <v>557</v>
      </c>
      <c r="B17" s="62"/>
      <c r="C17" s="62"/>
      <c r="D17" s="62"/>
    </row>
    <row r="18" spans="1:4" customFormat="1">
      <c r="A18" s="61" t="s">
        <v>158</v>
      </c>
      <c r="B18" s="64">
        <v>45216</v>
      </c>
      <c r="C18" s="64"/>
      <c r="D18" s="64"/>
    </row>
    <row r="19" spans="1:4" customFormat="1">
      <c r="A19" s="61" t="s">
        <v>159</v>
      </c>
      <c r="B19" s="64">
        <v>45383</v>
      </c>
      <c r="C19" s="64"/>
      <c r="D19" s="64"/>
    </row>
    <row r="20" spans="1:4" customFormat="1">
      <c r="A20" s="61" t="s">
        <v>160</v>
      </c>
      <c r="B20" s="62" t="s">
        <v>170</v>
      </c>
      <c r="C20" s="62"/>
      <c r="D20" s="62"/>
    </row>
    <row r="21" spans="1:4" customFormat="1">
      <c r="A21" s="61" t="s">
        <v>558</v>
      </c>
      <c r="B21" s="62" t="s">
        <v>83</v>
      </c>
      <c r="C21" s="62"/>
      <c r="D21" s="62"/>
    </row>
    <row r="22" spans="1:4" customFormat="1"/>
    <row r="23" spans="1:4" customFormat="1">
      <c r="A23" s="23" t="str">
        <f>HYPERLINK("#'Factor List'!A1", "Back to Factor List")</f>
        <v>Back to Factor List</v>
      </c>
      <c r="B23" s="23" t="str">
        <f>HYPERLINK("#'Assumptions'!A1", "Assumptions")</f>
        <v>Assumptions</v>
      </c>
    </row>
    <row r="24" spans="1:4" customFormat="1"/>
    <row r="26" spans="1:4" ht="51.95">
      <c r="A26" s="71" t="s">
        <v>510</v>
      </c>
      <c r="B26" s="71" t="s">
        <v>588</v>
      </c>
      <c r="C26" s="71" t="s">
        <v>589</v>
      </c>
      <c r="D26" s="71" t="s">
        <v>590</v>
      </c>
    </row>
    <row r="27" spans="1:4">
      <c r="A27" s="72">
        <v>0</v>
      </c>
      <c r="B27" s="79">
        <v>0</v>
      </c>
      <c r="C27" s="79">
        <v>0</v>
      </c>
      <c r="D27" s="79">
        <v>0</v>
      </c>
    </row>
    <row r="28" spans="1:4">
      <c r="A28" s="72">
        <v>1</v>
      </c>
      <c r="B28" s="79">
        <v>4.7999999999999996E-3</v>
      </c>
      <c r="C28" s="79">
        <v>2.5000000000000001E-3</v>
      </c>
      <c r="D28" s="79">
        <v>5.9999999999999995E-4</v>
      </c>
    </row>
    <row r="29" spans="1:4">
      <c r="A29" s="72">
        <v>2</v>
      </c>
      <c r="B29" s="79">
        <v>4.7999999999999996E-3</v>
      </c>
      <c r="C29" s="79">
        <v>2.5000000000000001E-3</v>
      </c>
      <c r="D29" s="79">
        <v>6.9999999999999999E-4</v>
      </c>
    </row>
    <row r="30" spans="1:4">
      <c r="A30" s="72">
        <v>3</v>
      </c>
      <c r="B30" s="79">
        <v>4.8999999999999998E-3</v>
      </c>
      <c r="C30" s="79">
        <v>2.5999999999999999E-3</v>
      </c>
      <c r="D30" s="79">
        <v>6.9999999999999999E-4</v>
      </c>
    </row>
    <row r="31" spans="1:4">
      <c r="A31" s="72">
        <v>4</v>
      </c>
      <c r="B31" s="79">
        <v>5.0000000000000001E-3</v>
      </c>
      <c r="C31" s="79">
        <v>2.5999999999999999E-3</v>
      </c>
      <c r="D31" s="79">
        <v>6.9999999999999999E-4</v>
      </c>
    </row>
    <row r="32" spans="1:4">
      <c r="A32" s="72">
        <v>5</v>
      </c>
      <c r="B32" s="79">
        <v>5.1000000000000004E-3</v>
      </c>
      <c r="C32" s="79">
        <v>2.7000000000000001E-3</v>
      </c>
      <c r="D32" s="79">
        <v>6.9999999999999999E-4</v>
      </c>
    </row>
    <row r="33" spans="1:4">
      <c r="A33" s="72">
        <v>6</v>
      </c>
      <c r="B33" s="79">
        <v>5.1000000000000004E-3</v>
      </c>
      <c r="C33" s="79">
        <v>2.7000000000000001E-3</v>
      </c>
      <c r="D33" s="79">
        <v>6.9999999999999999E-4</v>
      </c>
    </row>
    <row r="34" spans="1:4">
      <c r="A34" s="72">
        <v>7</v>
      </c>
      <c r="B34" s="79">
        <v>5.1999999999999998E-3</v>
      </c>
      <c r="C34" s="79">
        <v>2.7000000000000001E-3</v>
      </c>
      <c r="D34" s="79">
        <v>6.9999999999999999E-4</v>
      </c>
    </row>
    <row r="35" spans="1:4">
      <c r="A35" s="72">
        <v>8</v>
      </c>
      <c r="B35" s="79">
        <v>5.3E-3</v>
      </c>
      <c r="C35" s="79">
        <v>2.8E-3</v>
      </c>
      <c r="D35" s="79">
        <v>6.9999999999999999E-4</v>
      </c>
    </row>
    <row r="36" spans="1:4">
      <c r="A36" s="72">
        <v>9</v>
      </c>
      <c r="B36" s="79">
        <v>5.4000000000000003E-3</v>
      </c>
      <c r="C36" s="79">
        <v>2.8E-3</v>
      </c>
      <c r="D36" s="79">
        <v>6.9999999999999999E-4</v>
      </c>
    </row>
    <row r="37" spans="1:4">
      <c r="A37" s="72">
        <v>10</v>
      </c>
      <c r="B37" s="79">
        <v>5.4999999999999997E-3</v>
      </c>
      <c r="C37" s="79">
        <v>2.8999999999999998E-3</v>
      </c>
      <c r="D37" s="79">
        <v>6.9999999999999999E-4</v>
      </c>
    </row>
    <row r="38" spans="1:4">
      <c r="A38" s="72">
        <v>11</v>
      </c>
      <c r="B38" s="79">
        <v>5.5999999999999999E-3</v>
      </c>
      <c r="C38" s="79">
        <v>2.8999999999999998E-3</v>
      </c>
      <c r="D38" s="79">
        <v>8.0000000000000004E-4</v>
      </c>
    </row>
    <row r="39" spans="1:4">
      <c r="A39" s="72">
        <v>12</v>
      </c>
      <c r="B39" s="79">
        <v>5.7000000000000002E-3</v>
      </c>
      <c r="C39" s="79">
        <v>3.0000000000000001E-3</v>
      </c>
      <c r="D39" s="79">
        <v>8.0000000000000004E-4</v>
      </c>
    </row>
    <row r="40" spans="1:4">
      <c r="A40" s="72">
        <v>13</v>
      </c>
      <c r="B40" s="79">
        <v>5.7999999999999996E-3</v>
      </c>
      <c r="C40" s="79">
        <v>3.0000000000000001E-3</v>
      </c>
      <c r="D40" s="79">
        <v>8.0000000000000004E-4</v>
      </c>
    </row>
    <row r="41" spans="1:4">
      <c r="A41" s="72">
        <v>14</v>
      </c>
      <c r="B41" s="79">
        <v>5.7999999999999996E-3</v>
      </c>
      <c r="C41" s="79">
        <v>3.0999999999999999E-3</v>
      </c>
      <c r="D41" s="79">
        <v>8.0000000000000004E-4</v>
      </c>
    </row>
    <row r="42" spans="1:4">
      <c r="A42" s="72">
        <v>15</v>
      </c>
      <c r="B42" s="79">
        <v>5.8999999999999999E-3</v>
      </c>
      <c r="C42" s="79">
        <v>3.0999999999999999E-3</v>
      </c>
      <c r="D42" s="79">
        <v>8.0000000000000004E-4</v>
      </c>
    </row>
    <row r="43" spans="1:4">
      <c r="A43" s="72">
        <v>16</v>
      </c>
      <c r="B43" s="79">
        <v>6.0000000000000001E-3</v>
      </c>
      <c r="C43" s="79">
        <v>3.2000000000000002E-3</v>
      </c>
      <c r="D43" s="79">
        <v>8.0000000000000004E-4</v>
      </c>
    </row>
    <row r="44" spans="1:4">
      <c r="A44" s="72">
        <v>17</v>
      </c>
      <c r="B44" s="79">
        <v>6.1000000000000004E-3</v>
      </c>
      <c r="C44" s="79">
        <v>3.2000000000000002E-3</v>
      </c>
      <c r="D44" s="79">
        <v>8.0000000000000004E-4</v>
      </c>
    </row>
    <row r="45" spans="1:4">
      <c r="A45" s="72">
        <v>18</v>
      </c>
      <c r="B45" s="79">
        <v>6.1999999999999998E-3</v>
      </c>
      <c r="C45" s="79">
        <v>3.3E-3</v>
      </c>
      <c r="D45" s="79">
        <v>8.0000000000000004E-4</v>
      </c>
    </row>
    <row r="46" spans="1:4">
      <c r="A46" s="72">
        <v>19</v>
      </c>
      <c r="B46" s="79">
        <v>6.3E-3</v>
      </c>
      <c r="C46" s="79">
        <v>3.3E-3</v>
      </c>
      <c r="D46" s="79">
        <v>8.9999999999999998E-4</v>
      </c>
    </row>
    <row r="47" spans="1:4">
      <c r="A47" s="72">
        <v>20</v>
      </c>
      <c r="B47" s="79">
        <v>6.4000000000000003E-3</v>
      </c>
      <c r="C47" s="79">
        <v>3.3999999999999998E-3</v>
      </c>
      <c r="D47" s="79">
        <v>8.9999999999999998E-4</v>
      </c>
    </row>
    <row r="48" spans="1:4">
      <c r="A48" s="72">
        <v>21</v>
      </c>
      <c r="B48" s="79">
        <v>6.4999999999999997E-3</v>
      </c>
      <c r="C48" s="79">
        <v>3.3999999999999998E-3</v>
      </c>
      <c r="D48" s="79">
        <v>8.9999999999999998E-4</v>
      </c>
    </row>
    <row r="49" spans="1:4">
      <c r="A49" s="72">
        <v>22</v>
      </c>
      <c r="B49" s="79">
        <v>6.6E-3</v>
      </c>
      <c r="C49" s="79">
        <v>3.5000000000000001E-3</v>
      </c>
      <c r="D49" s="79">
        <v>8.9999999999999998E-4</v>
      </c>
    </row>
    <row r="50" spans="1:4">
      <c r="A50" s="72">
        <v>23</v>
      </c>
      <c r="B50" s="79">
        <v>6.7000000000000002E-3</v>
      </c>
      <c r="C50" s="79">
        <v>3.5000000000000001E-3</v>
      </c>
      <c r="D50" s="79">
        <v>8.9999999999999998E-4</v>
      </c>
    </row>
    <row r="51" spans="1:4">
      <c r="A51" s="72">
        <v>24</v>
      </c>
      <c r="B51" s="79">
        <v>6.7999999999999996E-3</v>
      </c>
      <c r="C51" s="79">
        <v>3.5999999999999999E-3</v>
      </c>
      <c r="D51" s="79">
        <v>8.9999999999999998E-4</v>
      </c>
    </row>
    <row r="52" spans="1:4">
      <c r="A52" s="72">
        <v>25</v>
      </c>
      <c r="B52" s="79">
        <v>7.0000000000000001E-3</v>
      </c>
      <c r="C52" s="79">
        <v>3.7000000000000002E-3</v>
      </c>
      <c r="D52" s="79">
        <v>8.9999999999999998E-4</v>
      </c>
    </row>
    <row r="53" spans="1:4">
      <c r="A53" s="72">
        <v>26</v>
      </c>
      <c r="B53" s="79">
        <v>7.1000000000000004E-3</v>
      </c>
      <c r="C53" s="79">
        <v>3.7000000000000002E-3</v>
      </c>
      <c r="D53" s="79">
        <v>1E-3</v>
      </c>
    </row>
    <row r="54" spans="1:4">
      <c r="A54" s="72">
        <v>27</v>
      </c>
      <c r="B54" s="79">
        <v>7.1999999999999998E-3</v>
      </c>
      <c r="C54" s="79">
        <v>3.8E-3</v>
      </c>
      <c r="D54" s="79">
        <v>1E-3</v>
      </c>
    </row>
    <row r="55" spans="1:4">
      <c r="A55" s="72">
        <v>28</v>
      </c>
      <c r="B55" s="79">
        <v>7.3000000000000001E-3</v>
      </c>
      <c r="C55" s="79">
        <v>3.8E-3</v>
      </c>
      <c r="D55" s="79">
        <v>1E-3</v>
      </c>
    </row>
    <row r="56" spans="1:4">
      <c r="A56" s="72">
        <v>29</v>
      </c>
      <c r="B56" s="79">
        <v>7.4000000000000003E-3</v>
      </c>
      <c r="C56" s="79">
        <v>3.8999999999999998E-3</v>
      </c>
      <c r="D56" s="79">
        <v>1E-3</v>
      </c>
    </row>
    <row r="57" spans="1:4">
      <c r="A57" s="72">
        <v>30</v>
      </c>
      <c r="B57" s="79">
        <v>7.4999999999999997E-3</v>
      </c>
      <c r="C57" s="79">
        <v>4.0000000000000001E-3</v>
      </c>
      <c r="D57" s="79">
        <v>1E-3</v>
      </c>
    </row>
    <row r="58" spans="1:4">
      <c r="A58" s="72">
        <v>31</v>
      </c>
      <c r="B58" s="79">
        <v>7.7000000000000002E-3</v>
      </c>
      <c r="C58" s="79">
        <v>4.0000000000000001E-3</v>
      </c>
      <c r="D58" s="79">
        <v>1E-3</v>
      </c>
    </row>
    <row r="59" spans="1:4">
      <c r="A59" s="72">
        <v>32</v>
      </c>
      <c r="B59" s="79">
        <v>7.7999999999999996E-3</v>
      </c>
      <c r="C59" s="79">
        <v>4.1000000000000003E-3</v>
      </c>
      <c r="D59" s="79">
        <v>1.1000000000000001E-3</v>
      </c>
    </row>
    <row r="60" spans="1:4">
      <c r="A60" s="72">
        <v>33</v>
      </c>
      <c r="B60" s="79">
        <v>7.9000000000000008E-3</v>
      </c>
      <c r="C60" s="79">
        <v>4.1000000000000003E-3</v>
      </c>
      <c r="D60" s="79">
        <v>1.1000000000000001E-3</v>
      </c>
    </row>
    <row r="61" spans="1:4">
      <c r="A61" s="72">
        <v>34</v>
      </c>
      <c r="B61" s="79">
        <v>8.0000000000000002E-3</v>
      </c>
      <c r="C61" s="79">
        <v>4.1999999999999997E-3</v>
      </c>
      <c r="D61" s="79">
        <v>1.1000000000000001E-3</v>
      </c>
    </row>
    <row r="62" spans="1:4">
      <c r="A62" s="72">
        <v>35</v>
      </c>
      <c r="B62" s="79">
        <v>8.2000000000000007E-3</v>
      </c>
      <c r="C62" s="79">
        <v>4.3E-3</v>
      </c>
      <c r="D62" s="79">
        <v>1.1000000000000001E-3</v>
      </c>
    </row>
    <row r="63" spans="1:4">
      <c r="A63" s="72">
        <v>36</v>
      </c>
      <c r="B63" s="79">
        <v>8.3000000000000001E-3</v>
      </c>
      <c r="C63" s="79">
        <v>4.3E-3</v>
      </c>
      <c r="D63" s="79">
        <v>1.1000000000000001E-3</v>
      </c>
    </row>
    <row r="64" spans="1:4">
      <c r="A64" s="72">
        <v>37</v>
      </c>
      <c r="B64" s="79">
        <v>8.3999999999999995E-3</v>
      </c>
      <c r="C64" s="79">
        <v>4.4000000000000003E-3</v>
      </c>
      <c r="D64" s="79">
        <v>1.1000000000000001E-3</v>
      </c>
    </row>
    <row r="65" spans="1:4">
      <c r="A65" s="72">
        <v>38</v>
      </c>
      <c r="B65" s="79">
        <v>8.6E-3</v>
      </c>
      <c r="C65" s="79">
        <v>4.4999999999999997E-3</v>
      </c>
      <c r="D65" s="79">
        <v>1.1999999999999999E-3</v>
      </c>
    </row>
    <row r="66" spans="1:4">
      <c r="A66" s="72">
        <v>39</v>
      </c>
      <c r="B66" s="79">
        <v>8.6999999999999994E-3</v>
      </c>
      <c r="C66" s="79">
        <v>4.5999999999999999E-3</v>
      </c>
      <c r="D66" s="79">
        <v>1.1999999999999999E-3</v>
      </c>
    </row>
    <row r="67" spans="1:4">
      <c r="A67" s="72">
        <v>40</v>
      </c>
      <c r="B67" s="79">
        <v>8.8000000000000005E-3</v>
      </c>
      <c r="C67" s="79">
        <v>4.5999999999999999E-3</v>
      </c>
      <c r="D67" s="79">
        <v>1.1999999999999999E-3</v>
      </c>
    </row>
    <row r="68" spans="1:4">
      <c r="A68" s="72">
        <v>41</v>
      </c>
      <c r="B68" s="79">
        <v>8.9999999999999993E-3</v>
      </c>
      <c r="C68" s="79">
        <v>4.7000000000000002E-3</v>
      </c>
      <c r="D68" s="79">
        <v>1.1999999999999999E-3</v>
      </c>
    </row>
    <row r="69" spans="1:4">
      <c r="A69" s="72">
        <v>42</v>
      </c>
      <c r="B69" s="79">
        <v>9.1000000000000004E-3</v>
      </c>
      <c r="C69" s="79">
        <v>4.7999999999999996E-3</v>
      </c>
      <c r="D69" s="79">
        <v>1.1999999999999999E-3</v>
      </c>
    </row>
    <row r="70" spans="1:4">
      <c r="A70" s="72">
        <v>43</v>
      </c>
      <c r="B70" s="79">
        <v>9.2999999999999992E-3</v>
      </c>
      <c r="C70" s="79">
        <v>4.8999999999999998E-3</v>
      </c>
      <c r="D70" s="79">
        <v>1.2999999999999999E-3</v>
      </c>
    </row>
    <row r="71" spans="1:4">
      <c r="A71" s="72">
        <v>44</v>
      </c>
      <c r="B71" s="79">
        <v>9.4000000000000004E-3</v>
      </c>
      <c r="C71" s="79">
        <v>4.8999999999999998E-3</v>
      </c>
      <c r="D71" s="79">
        <v>1.2999999999999999E-3</v>
      </c>
    </row>
    <row r="72" spans="1:4">
      <c r="A72" s="72">
        <v>45</v>
      </c>
      <c r="B72" s="79">
        <v>9.5999999999999992E-3</v>
      </c>
      <c r="C72" s="79">
        <v>5.0000000000000001E-3</v>
      </c>
      <c r="D72" s="79">
        <v>1.2999999999999999E-3</v>
      </c>
    </row>
    <row r="73" spans="1:4">
      <c r="A73" s="72">
        <v>46</v>
      </c>
      <c r="B73" s="79">
        <v>9.7000000000000003E-3</v>
      </c>
      <c r="C73" s="79">
        <v>5.1000000000000004E-3</v>
      </c>
      <c r="D73" s="79">
        <v>1.2999999999999999E-3</v>
      </c>
    </row>
    <row r="74" spans="1:4">
      <c r="A74" s="72">
        <v>47</v>
      </c>
      <c r="B74" s="79">
        <v>9.9000000000000008E-3</v>
      </c>
      <c r="C74" s="79">
        <v>5.1999999999999998E-3</v>
      </c>
      <c r="D74" s="79">
        <v>1.2999999999999999E-3</v>
      </c>
    </row>
    <row r="75" spans="1:4">
      <c r="A75" s="72">
        <v>48</v>
      </c>
      <c r="B75" s="79">
        <v>0.01</v>
      </c>
      <c r="C75" s="79">
        <v>5.3E-3</v>
      </c>
      <c r="D75" s="79">
        <v>1.4E-3</v>
      </c>
    </row>
    <row r="76" spans="1:4">
      <c r="A76" s="72">
        <v>49</v>
      </c>
      <c r="B76" s="79">
        <v>1.0200000000000001E-2</v>
      </c>
      <c r="C76" s="79">
        <v>5.3E-3</v>
      </c>
      <c r="D76" s="79">
        <v>1.4E-3</v>
      </c>
    </row>
    <row r="77" spans="1:4">
      <c r="A77" s="72">
        <v>50</v>
      </c>
      <c r="B77" s="79">
        <v>1.03E-2</v>
      </c>
      <c r="C77" s="79">
        <v>5.4000000000000003E-3</v>
      </c>
      <c r="D77" s="79">
        <v>1.4E-3</v>
      </c>
    </row>
    <row r="78" spans="1:4">
      <c r="A78" s="72">
        <v>51</v>
      </c>
      <c r="B78" s="79">
        <v>1.0500000000000001E-2</v>
      </c>
      <c r="C78" s="79">
        <v>5.4999999999999997E-3</v>
      </c>
      <c r="D78" s="79">
        <v>1.4E-3</v>
      </c>
    </row>
    <row r="79" spans="1:4">
      <c r="A79" s="72">
        <v>52</v>
      </c>
      <c r="B79" s="79">
        <v>1.0699999999999999E-2</v>
      </c>
      <c r="C79" s="79">
        <v>5.5999999999999999E-3</v>
      </c>
      <c r="D79" s="79">
        <v>1.5E-3</v>
      </c>
    </row>
  </sheetData>
  <sheetProtection algorithmName="SHA-512" hashValue="P3RCoPh+8PdOHC1EKPnKqWv6PAfcjaUWaQ+kDqoTbjg2jN1SV173dMZJ0pxdxiLdZo4QuEgK0479dLRQZ1LY4A==" saltValue="ZmQ85fr7wOl6mnswAnl0Ew==" spinCount="100000" sheet="1" objects="1" scenarios="1"/>
  <conditionalFormatting sqref="A6:A21">
    <cfRule type="expression" dxfId="115" priority="5" stopIfTrue="1">
      <formula>MOD(ROW(),2)=0</formula>
    </cfRule>
    <cfRule type="expression" dxfId="114" priority="6" stopIfTrue="1">
      <formula>MOD(ROW(),2)&lt;&gt;0</formula>
    </cfRule>
  </conditionalFormatting>
  <conditionalFormatting sqref="B6:D21">
    <cfRule type="expression" dxfId="113" priority="7" stopIfTrue="1">
      <formula>MOD(ROW(),2)=0</formula>
    </cfRule>
    <cfRule type="expression" dxfId="112" priority="8" stopIfTrue="1">
      <formula>MOD(ROW(),2)&lt;&gt;0</formula>
    </cfRule>
  </conditionalFormatting>
  <conditionalFormatting sqref="A26:A79">
    <cfRule type="expression" dxfId="111" priority="1" stopIfTrue="1">
      <formula>MOD(ROW(),2)=0</formula>
    </cfRule>
    <cfRule type="expression" dxfId="110" priority="2" stopIfTrue="1">
      <formula>MOD(ROW(),2)&lt;&gt;0</formula>
    </cfRule>
  </conditionalFormatting>
  <conditionalFormatting sqref="B26:D79">
    <cfRule type="expression" dxfId="109" priority="3" stopIfTrue="1">
      <formula>MOD(ROW(),2)=0</formula>
    </cfRule>
    <cfRule type="expression" dxfId="108" priority="4" stopIfTrue="1">
      <formula>MOD(ROW(),2)&lt;&gt;0</formula>
    </cfRule>
  </conditionalFormatting>
  <pageMargins left="0.7" right="0.7" top="0.75" bottom="0.75" header="0.3" footer="0.3"/>
  <tableParts count="1">
    <tablePart r:id="rId1"/>
  </tablePart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39C2C-2025-4598-8E14-CCB574BAAB8B}">
  <sheetPr codeName="Sheet115"/>
  <dimension ref="A1:C28"/>
  <sheetViews>
    <sheetView showGridLines="0" workbookViewId="0">
      <selection activeCell="A6" sqref="A6"/>
    </sheetView>
  </sheetViews>
  <sheetFormatPr defaultColWidth="8.7109375" defaultRowHeight="12.6"/>
  <cols>
    <col min="1" max="1" width="31.5703125" style="67" customWidth="1"/>
    <col min="2" max="3" width="22.5703125" style="67" customWidth="1"/>
    <col min="4" max="16384" width="8.7109375" style="67"/>
  </cols>
  <sheetData>
    <row r="1" spans="1:3" s="1" customFormat="1" ht="20.100000000000001">
      <c r="A1" s="2" t="s">
        <v>0</v>
      </c>
    </row>
    <row r="2" spans="1:3" s="1" customFormat="1" ht="15.6">
      <c r="A2" s="30" t="s">
        <v>1</v>
      </c>
      <c r="B2" s="3" t="str">
        <f>wb_title</f>
        <v>TPS_S - Consolidated Factor Spreadsheet</v>
      </c>
    </row>
    <row r="3" spans="1:3" s="1" customFormat="1" ht="15.6">
      <c r="A3" s="30" t="s">
        <v>2</v>
      </c>
      <c r="B3" s="3" t="str">
        <f>TABLE_FACTOR_TYPE_1 &amp; " - x-" &amp; TABLE_SERIES_NUMBER_1</f>
        <v>Additional Family Benefits - x-728</v>
      </c>
    </row>
    <row r="4" spans="1:3" customFormat="1"/>
    <row r="5" spans="1:3" customFormat="1"/>
    <row r="6" spans="1:3" customFormat="1">
      <c r="A6" s="61" t="s">
        <v>552</v>
      </c>
      <c r="B6" s="62" t="s">
        <v>553</v>
      </c>
      <c r="C6" s="62"/>
    </row>
    <row r="7" spans="1:3" customFormat="1">
      <c r="A7" s="61" t="s">
        <v>554</v>
      </c>
      <c r="B7" s="62" t="s">
        <v>162</v>
      </c>
      <c r="C7" s="62"/>
    </row>
    <row r="8" spans="1:3" customFormat="1">
      <c r="A8" s="61" t="s">
        <v>149</v>
      </c>
      <c r="B8" s="62" t="s">
        <v>163</v>
      </c>
      <c r="C8" s="62"/>
    </row>
    <row r="9" spans="1:3" customFormat="1">
      <c r="A9" s="61" t="s">
        <v>150</v>
      </c>
      <c r="B9" s="62" t="s">
        <v>513</v>
      </c>
      <c r="C9" s="62"/>
    </row>
    <row r="10" spans="1:3" customFormat="1" ht="24.95">
      <c r="A10" s="61" t="s">
        <v>6</v>
      </c>
      <c r="B10" s="62" t="s">
        <v>514</v>
      </c>
      <c r="C10" s="62"/>
    </row>
    <row r="11" spans="1:3" customFormat="1">
      <c r="A11" s="61" t="s">
        <v>151</v>
      </c>
      <c r="B11" s="62" t="s">
        <v>515</v>
      </c>
      <c r="C11" s="62"/>
    </row>
    <row r="12" spans="1:3" customFormat="1">
      <c r="A12" s="61" t="s">
        <v>152</v>
      </c>
      <c r="B12" s="62"/>
      <c r="C12" s="62"/>
    </row>
    <row r="13" spans="1:3" customFormat="1">
      <c r="A13" s="61" t="s">
        <v>555</v>
      </c>
      <c r="B13" s="62">
        <v>0</v>
      </c>
      <c r="C13" s="62"/>
    </row>
    <row r="14" spans="1:3" customFormat="1">
      <c r="A14" s="61" t="s">
        <v>154</v>
      </c>
      <c r="B14" s="62">
        <v>728</v>
      </c>
      <c r="C14" s="62"/>
    </row>
    <row r="15" spans="1:3" customFormat="1">
      <c r="A15" s="61" t="s">
        <v>556</v>
      </c>
      <c r="B15" s="62" t="s">
        <v>516</v>
      </c>
      <c r="C15" s="62"/>
    </row>
    <row r="16" spans="1:3" customFormat="1">
      <c r="A16" s="61" t="s">
        <v>156</v>
      </c>
      <c r="B16" s="62" t="s">
        <v>517</v>
      </c>
      <c r="C16" s="62"/>
    </row>
    <row r="17" spans="1:3" customFormat="1">
      <c r="A17" s="63" t="s">
        <v>557</v>
      </c>
      <c r="B17" s="62"/>
      <c r="C17" s="62"/>
    </row>
    <row r="18" spans="1:3" customFormat="1">
      <c r="A18" s="61" t="s">
        <v>158</v>
      </c>
      <c r="B18" s="64">
        <v>45216</v>
      </c>
      <c r="C18" s="64"/>
    </row>
    <row r="19" spans="1:3" customFormat="1">
      <c r="A19" s="61" t="s">
        <v>159</v>
      </c>
      <c r="B19" s="64">
        <v>45383</v>
      </c>
      <c r="C19" s="64"/>
    </row>
    <row r="20" spans="1:3" customFormat="1">
      <c r="A20" s="61" t="s">
        <v>160</v>
      </c>
      <c r="B20" s="62" t="s">
        <v>170</v>
      </c>
      <c r="C20" s="62"/>
    </row>
    <row r="21" spans="1:3" customFormat="1">
      <c r="A21" s="61" t="s">
        <v>558</v>
      </c>
      <c r="B21" s="62" t="s">
        <v>83</v>
      </c>
      <c r="C21" s="62"/>
    </row>
    <row r="22" spans="1:3" customFormat="1"/>
    <row r="23" spans="1:3" customFormat="1">
      <c r="A23" s="23" t="str">
        <f>HYPERLINK("#'Factor List'!A1", "Back to Factor List")</f>
        <v>Back to Factor List</v>
      </c>
      <c r="B23" s="23" t="str">
        <f>HYPERLINK("#'Assumptions'!A1", "Assumptions")</f>
        <v>Assumptions</v>
      </c>
    </row>
    <row r="24" spans="1:3" customFormat="1"/>
    <row r="26" spans="1:3" ht="12.95">
      <c r="A26" s="73" t="s">
        <v>591</v>
      </c>
      <c r="B26" s="74" t="s">
        <v>174</v>
      </c>
      <c r="C26" s="74" t="s">
        <v>180</v>
      </c>
    </row>
    <row r="27" spans="1:3">
      <c r="A27" s="75" t="s">
        <v>174</v>
      </c>
      <c r="B27" s="76">
        <v>0.02</v>
      </c>
      <c r="C27" s="76">
        <v>3.3000000000000002E-2</v>
      </c>
    </row>
    <row r="28" spans="1:3">
      <c r="A28" s="77" t="s">
        <v>180</v>
      </c>
      <c r="B28" s="78">
        <v>1.2999999999999999E-2</v>
      </c>
      <c r="C28" s="78">
        <v>0.02</v>
      </c>
    </row>
  </sheetData>
  <sheetProtection algorithmName="SHA-512" hashValue="qkPNazhcWgeXZmSOgKIsu1hmvHWcqnUxv/vfXxv9a5Op4G7xqDy3WzGB5crAL2/p8/gU7EBnQskQbriXLoRN6A==" saltValue="IRiL7hkocO61YDjMUVgZVQ==" spinCount="100000" sheet="1" objects="1" scenarios="1"/>
  <conditionalFormatting sqref="A6:A21">
    <cfRule type="expression" dxfId="103" priority="1" stopIfTrue="1">
      <formula>MOD(ROW(),2)=0</formula>
    </cfRule>
    <cfRule type="expression" dxfId="102" priority="2" stopIfTrue="1">
      <formula>MOD(ROW(),2)&lt;&gt;0</formula>
    </cfRule>
  </conditionalFormatting>
  <conditionalFormatting sqref="B6:C21">
    <cfRule type="expression" dxfId="101" priority="3" stopIfTrue="1">
      <formula>MOD(ROW(),2)=0</formula>
    </cfRule>
    <cfRule type="expression" dxfId="100" priority="4" stopIfTrue="1">
      <formula>MOD(ROW(),2)&lt;&gt;0</formula>
    </cfRule>
  </conditionalFormatting>
  <pageMargins left="0.7" right="0.7" top="0.75" bottom="0.75" header="0.3" footer="0.3"/>
  <tableParts count="1">
    <tablePart r:id="rId1"/>
  </tableParts>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9AEEB-A572-4ECC-8D6D-A28B502A0118}">
  <sheetPr codeName="Sheet116"/>
  <dimension ref="A1:B27"/>
  <sheetViews>
    <sheetView showGridLines="0" workbookViewId="0">
      <selection activeCell="A6" sqref="A6"/>
    </sheetView>
  </sheetViews>
  <sheetFormatPr defaultRowHeight="12.6"/>
  <cols>
    <col min="1" max="1" width="24.8554687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Buy-out - x-729</v>
      </c>
    </row>
    <row r="6" spans="1:2">
      <c r="A6" s="61" t="s">
        <v>552</v>
      </c>
      <c r="B6" s="62" t="s">
        <v>553</v>
      </c>
    </row>
    <row r="7" spans="1:2">
      <c r="A7" s="61" t="s">
        <v>554</v>
      </c>
      <c r="B7" s="62" t="s">
        <v>162</v>
      </c>
    </row>
    <row r="8" spans="1:2">
      <c r="A8" s="61" t="s">
        <v>149</v>
      </c>
      <c r="B8" s="62" t="s">
        <v>163</v>
      </c>
    </row>
    <row r="9" spans="1:2">
      <c r="A9" s="61" t="s">
        <v>150</v>
      </c>
      <c r="B9" s="62" t="s">
        <v>518</v>
      </c>
    </row>
    <row r="10" spans="1:2" ht="24.95">
      <c r="A10" s="61" t="s">
        <v>6</v>
      </c>
      <c r="B10" s="62" t="s">
        <v>519</v>
      </c>
    </row>
    <row r="11" spans="1:2">
      <c r="A11" s="61" t="s">
        <v>151</v>
      </c>
      <c r="B11" s="62" t="s">
        <v>241</v>
      </c>
    </row>
    <row r="12" spans="1:2">
      <c r="A12" s="61" t="s">
        <v>152</v>
      </c>
      <c r="B12" s="62"/>
    </row>
    <row r="13" spans="1:2">
      <c r="A13" s="61" t="s">
        <v>555</v>
      </c>
      <c r="B13" s="62">
        <v>0</v>
      </c>
    </row>
    <row r="14" spans="1:2">
      <c r="A14" s="61" t="s">
        <v>154</v>
      </c>
      <c r="B14" s="62">
        <v>729</v>
      </c>
    </row>
    <row r="15" spans="1:2">
      <c r="A15" s="61" t="s">
        <v>556</v>
      </c>
      <c r="B15" s="62" t="s">
        <v>520</v>
      </c>
    </row>
    <row r="16" spans="1:2">
      <c r="A16" s="61" t="s">
        <v>156</v>
      </c>
      <c r="B16" s="62" t="s">
        <v>521</v>
      </c>
    </row>
    <row r="17" spans="1:2" ht="24.95">
      <c r="A17" s="63" t="s">
        <v>557</v>
      </c>
      <c r="B17" s="62"/>
    </row>
    <row r="18" spans="1:2">
      <c r="A18" s="61" t="s">
        <v>158</v>
      </c>
      <c r="B18" s="64">
        <v>45216</v>
      </c>
    </row>
    <row r="19" spans="1:2">
      <c r="A19" s="61" t="s">
        <v>159</v>
      </c>
      <c r="B19" s="64">
        <v>45383</v>
      </c>
    </row>
    <row r="20" spans="1:2">
      <c r="A20" s="61" t="s">
        <v>160</v>
      </c>
      <c r="B20" s="62" t="s">
        <v>170</v>
      </c>
    </row>
    <row r="21" spans="1:2">
      <c r="A21" s="61" t="s">
        <v>558</v>
      </c>
      <c r="B21" s="62" t="s">
        <v>83</v>
      </c>
    </row>
    <row r="23" spans="1:2">
      <c r="A23" s="23" t="str">
        <f>HYPERLINK("#'Factor List'!A1", "Back to Factor List")</f>
        <v>Back to Factor List</v>
      </c>
      <c r="B23" s="23" t="str">
        <f>HYPERLINK("#'Assumptions'!A1", "Assumptions")</f>
        <v>Assumptions</v>
      </c>
    </row>
    <row r="26" spans="1:2" ht="12.95">
      <c r="A26" s="40" t="s">
        <v>559</v>
      </c>
      <c r="B26" s="40" t="s">
        <v>592</v>
      </c>
    </row>
    <row r="27" spans="1:2">
      <c r="A27" s="44" t="s">
        <v>593</v>
      </c>
      <c r="B27" s="51">
        <v>3.5000000000000003E-2</v>
      </c>
    </row>
  </sheetData>
  <sheetProtection algorithmName="SHA-512" hashValue="ZUabUWBdt9Ni/6TZJcuCXjRNY+HsaOXMkmsPgb1hvaV1JW1sjLLIm/8GHdqM2jvtG9rCWZ+XPvOAMtG/xNc6pw==" saltValue="CjAa332352U15POS7wQwSw==" spinCount="100000" sheet="1" objects="1" scenarios="1"/>
  <conditionalFormatting sqref="A6:A21">
    <cfRule type="expression" dxfId="95" priority="5" stopIfTrue="1">
      <formula>MOD(ROW(),2)=0</formula>
    </cfRule>
    <cfRule type="expression" dxfId="94" priority="6" stopIfTrue="1">
      <formula>MOD(ROW(),2)&lt;&gt;0</formula>
    </cfRule>
  </conditionalFormatting>
  <conditionalFormatting sqref="B6:B21">
    <cfRule type="expression" dxfId="93" priority="7" stopIfTrue="1">
      <formula>MOD(ROW(),2)=0</formula>
    </cfRule>
    <cfRule type="expression" dxfId="92" priority="8" stopIfTrue="1">
      <formula>MOD(ROW(),2)&lt;&gt;0</formula>
    </cfRule>
  </conditionalFormatting>
  <conditionalFormatting sqref="A26:A27">
    <cfRule type="expression" dxfId="91" priority="1" stopIfTrue="1">
      <formula>MOD(ROW(),2)=0</formula>
    </cfRule>
    <cfRule type="expression" dxfId="90" priority="2" stopIfTrue="1">
      <formula>MOD(ROW(),2)&lt;&gt;0</formula>
    </cfRule>
  </conditionalFormatting>
  <conditionalFormatting sqref="B26:B27">
    <cfRule type="expression" dxfId="89" priority="3" stopIfTrue="1">
      <formula>MOD(ROW(),2)=0</formula>
    </cfRule>
    <cfRule type="expression" dxfId="88" priority="4" stopIfTrue="1">
      <formula>MOD(ROW(),2)&lt;&gt;0</formula>
    </cfRule>
  </conditionalFormatting>
  <pageMargins left="0.7" right="0.7" top="0.75" bottom="0.75" header="0.3" footer="0.3"/>
  <tableParts count="1">
    <tablePart r:id="rId1"/>
  </tableParts>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0990F-8719-45E5-98DE-D9D575FB3CA4}">
  <sheetPr codeName="Sheet117"/>
  <dimension ref="A1:B67"/>
  <sheetViews>
    <sheetView showGridLines="0" workbookViewId="0">
      <selection activeCell="A6" sqref="A6"/>
    </sheetView>
  </sheetViews>
  <sheetFormatPr defaultRowHeight="12.6"/>
  <cols>
    <col min="1" max="1" width="31.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Outstanding contributions in respect of past added years - x-803</v>
      </c>
    </row>
    <row r="6" spans="1:2">
      <c r="A6" s="61" t="s">
        <v>552</v>
      </c>
      <c r="B6" s="62" t="s">
        <v>553</v>
      </c>
    </row>
    <row r="7" spans="1:2">
      <c r="A7" s="61" t="s">
        <v>554</v>
      </c>
      <c r="B7" s="62" t="s">
        <v>162</v>
      </c>
    </row>
    <row r="8" spans="1:2">
      <c r="A8" s="61" t="s">
        <v>149</v>
      </c>
      <c r="B8" s="62" t="s">
        <v>171</v>
      </c>
    </row>
    <row r="9" spans="1:2" ht="24.95">
      <c r="A9" s="61" t="s">
        <v>150</v>
      </c>
      <c r="B9" s="62" t="s">
        <v>522</v>
      </c>
    </row>
    <row r="10" spans="1:2" ht="24.95">
      <c r="A10" s="61" t="s">
        <v>6</v>
      </c>
      <c r="B10" s="62" t="s">
        <v>523</v>
      </c>
    </row>
    <row r="11" spans="1:2">
      <c r="A11" s="61" t="s">
        <v>151</v>
      </c>
      <c r="B11" s="62" t="s">
        <v>241</v>
      </c>
    </row>
    <row r="12" spans="1:2" ht="24.95">
      <c r="A12" s="61" t="s">
        <v>152</v>
      </c>
      <c r="B12" s="62" t="s">
        <v>524</v>
      </c>
    </row>
    <row r="13" spans="1:2">
      <c r="A13" s="61" t="s">
        <v>555</v>
      </c>
      <c r="B13" s="62">
        <v>1</v>
      </c>
    </row>
    <row r="14" spans="1:2">
      <c r="A14" s="61" t="s">
        <v>154</v>
      </c>
      <c r="B14" s="62">
        <v>803</v>
      </c>
    </row>
    <row r="15" spans="1:2">
      <c r="A15" s="61" t="s">
        <v>556</v>
      </c>
      <c r="B15" s="62" t="s">
        <v>525</v>
      </c>
    </row>
    <row r="16" spans="1:2">
      <c r="A16" s="61" t="s">
        <v>156</v>
      </c>
      <c r="B16" s="62" t="s">
        <v>526</v>
      </c>
    </row>
    <row r="17" spans="1:2">
      <c r="A17" s="63" t="s">
        <v>557</v>
      </c>
      <c r="B17" s="62"/>
    </row>
    <row r="18" spans="1:2">
      <c r="A18" s="61" t="s">
        <v>158</v>
      </c>
      <c r="B18" s="64">
        <v>45216</v>
      </c>
    </row>
    <row r="19" spans="1:2">
      <c r="A19" s="61" t="s">
        <v>159</v>
      </c>
      <c r="B19" s="64">
        <v>45216</v>
      </c>
    </row>
    <row r="20" spans="1:2">
      <c r="A20" s="61" t="s">
        <v>160</v>
      </c>
      <c r="B20" s="62" t="s">
        <v>170</v>
      </c>
    </row>
    <row r="21" spans="1:2">
      <c r="A21" s="61" t="s">
        <v>558</v>
      </c>
      <c r="B21" s="62" t="s">
        <v>83</v>
      </c>
    </row>
    <row r="23" spans="1:2">
      <c r="A23" s="23" t="str">
        <f>HYPERLINK("#'Factor List'!A1", "Back to Factor List")</f>
        <v>Back to Factor List</v>
      </c>
      <c r="B23" s="23" t="str">
        <f>HYPERLINK("#'Assumptions'!A1", "Assumptions")</f>
        <v>Assumptions</v>
      </c>
    </row>
    <row r="26" spans="1:2" ht="12.95">
      <c r="A26" s="40" t="s">
        <v>594</v>
      </c>
      <c r="B26" s="40" t="s">
        <v>595</v>
      </c>
    </row>
    <row r="27" spans="1:2">
      <c r="A27" s="44">
        <v>0</v>
      </c>
      <c r="B27" s="51">
        <v>0</v>
      </c>
    </row>
    <row r="28" spans="1:2">
      <c r="A28" s="44">
        <v>1</v>
      </c>
      <c r="B28" s="51">
        <v>1</v>
      </c>
    </row>
    <row r="29" spans="1:2">
      <c r="A29" s="44">
        <v>2</v>
      </c>
      <c r="B29" s="51">
        <v>2.0009999999999999</v>
      </c>
    </row>
    <row r="30" spans="1:2">
      <c r="A30" s="44">
        <v>3</v>
      </c>
      <c r="B30" s="51">
        <v>3.0030000000000001</v>
      </c>
    </row>
    <row r="31" spans="1:2">
      <c r="A31" s="44">
        <v>4</v>
      </c>
      <c r="B31" s="51">
        <v>4.0049999999999999</v>
      </c>
    </row>
    <row r="32" spans="1:2">
      <c r="A32" s="44">
        <v>5</v>
      </c>
      <c r="B32" s="51">
        <v>5.008</v>
      </c>
    </row>
    <row r="33" spans="1:2">
      <c r="A33" s="44">
        <v>6</v>
      </c>
      <c r="B33" s="51">
        <v>6.0119999999999996</v>
      </c>
    </row>
    <row r="34" spans="1:2">
      <c r="A34" s="44">
        <v>7</v>
      </c>
      <c r="B34" s="51">
        <v>7.016</v>
      </c>
    </row>
    <row r="35" spans="1:2">
      <c r="A35" s="44">
        <v>8</v>
      </c>
      <c r="B35" s="51">
        <v>8.0210000000000008</v>
      </c>
    </row>
    <row r="36" spans="1:2">
      <c r="A36" s="44">
        <v>9</v>
      </c>
      <c r="B36" s="51">
        <v>9.0259999999999998</v>
      </c>
    </row>
    <row r="37" spans="1:2">
      <c r="A37" s="44">
        <v>10</v>
      </c>
      <c r="B37" s="51">
        <v>10.032</v>
      </c>
    </row>
    <row r="38" spans="1:2">
      <c r="A38" s="44">
        <v>11</v>
      </c>
      <c r="B38" s="51">
        <v>11.039</v>
      </c>
    </row>
    <row r="39" spans="1:2">
      <c r="A39" s="44">
        <v>12</v>
      </c>
      <c r="B39" s="51">
        <v>12.045999999999999</v>
      </c>
    </row>
    <row r="40" spans="1:2">
      <c r="A40" s="44">
        <v>13</v>
      </c>
      <c r="B40" s="51">
        <v>13.054</v>
      </c>
    </row>
    <row r="41" spans="1:2">
      <c r="A41" s="44">
        <v>14</v>
      </c>
      <c r="B41" s="51">
        <v>14.063000000000001</v>
      </c>
    </row>
    <row r="42" spans="1:2">
      <c r="A42" s="44">
        <v>15</v>
      </c>
      <c r="B42" s="51">
        <v>15.071999999999999</v>
      </c>
    </row>
    <row r="43" spans="1:2">
      <c r="A43" s="44">
        <v>16</v>
      </c>
      <c r="B43" s="51">
        <v>16.082000000000001</v>
      </c>
    </row>
    <row r="44" spans="1:2">
      <c r="A44" s="44">
        <v>17</v>
      </c>
      <c r="B44" s="51">
        <v>17.093</v>
      </c>
    </row>
    <row r="45" spans="1:2">
      <c r="A45" s="44">
        <v>18</v>
      </c>
      <c r="B45" s="51">
        <v>18.103999999999999</v>
      </c>
    </row>
    <row r="46" spans="1:2">
      <c r="A46" s="44">
        <v>19</v>
      </c>
      <c r="B46" s="51">
        <v>19.116</v>
      </c>
    </row>
    <row r="47" spans="1:2">
      <c r="A47" s="44">
        <v>20</v>
      </c>
      <c r="B47" s="51">
        <v>20.129000000000001</v>
      </c>
    </row>
    <row r="48" spans="1:2">
      <c r="A48" s="44">
        <v>21</v>
      </c>
      <c r="B48" s="51">
        <v>21.141999999999999</v>
      </c>
    </row>
    <row r="49" spans="1:2">
      <c r="A49" s="44">
        <v>22</v>
      </c>
      <c r="B49" s="51">
        <v>22.155999999999999</v>
      </c>
    </row>
    <row r="50" spans="1:2">
      <c r="A50" s="44">
        <v>23</v>
      </c>
      <c r="B50" s="51">
        <v>23.17</v>
      </c>
    </row>
    <row r="51" spans="1:2">
      <c r="A51" s="44">
        <v>24</v>
      </c>
      <c r="B51" s="51">
        <v>24.184999999999999</v>
      </c>
    </row>
    <row r="52" spans="1:2">
      <c r="A52" s="44">
        <v>25</v>
      </c>
      <c r="B52" s="51">
        <v>25.201000000000001</v>
      </c>
    </row>
    <row r="53" spans="1:2">
      <c r="A53" s="44">
        <v>26</v>
      </c>
      <c r="B53" s="51">
        <v>26.218</v>
      </c>
    </row>
    <row r="54" spans="1:2">
      <c r="A54" s="44">
        <v>27</v>
      </c>
      <c r="B54" s="51">
        <v>27.234999999999999</v>
      </c>
    </row>
    <row r="55" spans="1:2">
      <c r="A55" s="44">
        <v>28</v>
      </c>
      <c r="B55" s="51">
        <v>28.251999999999999</v>
      </c>
    </row>
    <row r="56" spans="1:2">
      <c r="A56" s="44">
        <v>29</v>
      </c>
      <c r="B56" s="51">
        <v>29.271000000000001</v>
      </c>
    </row>
    <row r="57" spans="1:2">
      <c r="A57" s="44">
        <v>30</v>
      </c>
      <c r="B57" s="51">
        <v>30.29</v>
      </c>
    </row>
    <row r="58" spans="1:2">
      <c r="A58" s="44">
        <v>31</v>
      </c>
      <c r="B58" s="51">
        <v>31.31</v>
      </c>
    </row>
    <row r="59" spans="1:2">
      <c r="A59" s="44">
        <v>32</v>
      </c>
      <c r="B59" s="51">
        <v>32.33</v>
      </c>
    </row>
    <row r="60" spans="1:2">
      <c r="A60" s="44">
        <v>33</v>
      </c>
      <c r="B60" s="51">
        <v>33.350999999999999</v>
      </c>
    </row>
    <row r="61" spans="1:2">
      <c r="A61" s="44">
        <v>34</v>
      </c>
      <c r="B61" s="51">
        <v>34.372999999999998</v>
      </c>
    </row>
    <row r="62" spans="1:2">
      <c r="A62" s="44">
        <v>35</v>
      </c>
      <c r="B62" s="51">
        <v>35.395000000000003</v>
      </c>
    </row>
    <row r="63" spans="1:2">
      <c r="A63" s="44">
        <v>36</v>
      </c>
      <c r="B63" s="51">
        <v>36.417999999999999</v>
      </c>
    </row>
    <row r="64" spans="1:2">
      <c r="A64" s="44">
        <v>37</v>
      </c>
      <c r="B64" s="51">
        <v>37.442</v>
      </c>
    </row>
    <row r="65" spans="1:2">
      <c r="A65" s="44">
        <v>38</v>
      </c>
      <c r="B65" s="51">
        <v>38.466000000000001</v>
      </c>
    </row>
    <row r="66" spans="1:2">
      <c r="A66" s="44">
        <v>39</v>
      </c>
      <c r="B66" s="51">
        <v>39.491</v>
      </c>
    </row>
    <row r="67" spans="1:2">
      <c r="A67" s="44">
        <v>40</v>
      </c>
      <c r="B67" s="51">
        <v>40.517000000000003</v>
      </c>
    </row>
  </sheetData>
  <sheetProtection algorithmName="SHA-512" hashValue="GElvIO00GV5Z1J9YUpQE/Zl+8sEx4aFjls6zTs4/ZIBElNmThzyt6VEzr5REt6+LReBZjCIh55xybpxbGTFIcg==" saltValue="iyMEKIHaZTZitanDcB/B5g==" spinCount="100000" sheet="1" objects="1" scenarios="1"/>
  <conditionalFormatting sqref="A6:A21">
    <cfRule type="expression" dxfId="83" priority="5" stopIfTrue="1">
      <formula>MOD(ROW(),2)=0</formula>
    </cfRule>
    <cfRule type="expression" dxfId="82" priority="6" stopIfTrue="1">
      <formula>MOD(ROW(),2)&lt;&gt;0</formula>
    </cfRule>
  </conditionalFormatting>
  <conditionalFormatting sqref="B6:B21">
    <cfRule type="expression" dxfId="81" priority="7" stopIfTrue="1">
      <formula>MOD(ROW(),2)=0</formula>
    </cfRule>
    <cfRule type="expression" dxfId="80" priority="8" stopIfTrue="1">
      <formula>MOD(ROW(),2)&lt;&gt;0</formula>
    </cfRule>
  </conditionalFormatting>
  <conditionalFormatting sqref="A26:A67">
    <cfRule type="expression" dxfId="79" priority="1" stopIfTrue="1">
      <formula>MOD(ROW(),2)=0</formula>
    </cfRule>
    <cfRule type="expression" dxfId="78" priority="2" stopIfTrue="1">
      <formula>MOD(ROW(),2)&lt;&gt;0</formula>
    </cfRule>
  </conditionalFormatting>
  <conditionalFormatting sqref="B26:B67">
    <cfRule type="expression" dxfId="77" priority="3" stopIfTrue="1">
      <formula>MOD(ROW(),2)=0</formula>
    </cfRule>
    <cfRule type="expression" dxfId="76" priority="4" stopIfTrue="1">
      <formula>MOD(ROW(),2)&lt;&gt;0</formula>
    </cfRule>
  </conditionalFormatting>
  <pageMargins left="0.7" right="0.7" top="0.75" bottom="0.75" header="0.3" footer="0.3"/>
  <tableParts count="1">
    <tablePart r:id="rId1"/>
  </tableParts>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096F3-025D-4B3C-BCE1-00763CFDC860}">
  <sheetPr codeName="Sheet118"/>
  <dimension ref="A1:L386"/>
  <sheetViews>
    <sheetView showGridLines="0" workbookViewId="0">
      <selection activeCell="A6" sqref="A6"/>
    </sheetView>
  </sheetViews>
  <sheetFormatPr defaultRowHeight="12.6"/>
  <cols>
    <col min="1" max="1" width="31.5703125" customWidth="1"/>
    <col min="2" max="12" width="22.5703125" customWidth="1"/>
  </cols>
  <sheetData>
    <row r="1" spans="1:12" s="1" customFormat="1" ht="20.100000000000001">
      <c r="A1" s="2" t="s">
        <v>0</v>
      </c>
    </row>
    <row r="2" spans="1:12" s="1" customFormat="1" ht="15.6">
      <c r="A2" s="30" t="s">
        <v>1</v>
      </c>
      <c r="B2" s="3" t="str">
        <f>wb_title</f>
        <v>TPS_S - Consolidated Factor Spreadsheet</v>
      </c>
    </row>
    <row r="3" spans="1:12" s="1" customFormat="1" ht="15.6">
      <c r="A3" s="30" t="s">
        <v>2</v>
      </c>
      <c r="B3" s="3" t="str">
        <f>TABLE_FACTOR_TYPE_1 &amp; " - x-" &amp; TABLE_SERIES_NUMBER_1</f>
        <v>Outstanding contributions in respect of past added years - x-804</v>
      </c>
    </row>
    <row r="6" spans="1:12">
      <c r="A6" s="61" t="s">
        <v>552</v>
      </c>
      <c r="B6" s="62" t="s">
        <v>553</v>
      </c>
      <c r="C6" s="62"/>
      <c r="D6" s="62"/>
      <c r="E6" s="62"/>
      <c r="F6" s="62"/>
      <c r="G6" s="62"/>
      <c r="H6" s="62"/>
      <c r="I6" s="62"/>
      <c r="J6" s="62"/>
      <c r="K6" s="62"/>
      <c r="L6" s="62"/>
    </row>
    <row r="7" spans="1:12">
      <c r="A7" s="61" t="s">
        <v>554</v>
      </c>
      <c r="B7" s="62" t="s">
        <v>162</v>
      </c>
      <c r="C7" s="62"/>
      <c r="D7" s="62"/>
      <c r="E7" s="62"/>
      <c r="F7" s="62"/>
      <c r="G7" s="62"/>
      <c r="H7" s="62"/>
      <c r="I7" s="62"/>
      <c r="J7" s="62"/>
      <c r="K7" s="62"/>
      <c r="L7" s="62"/>
    </row>
    <row r="8" spans="1:12">
      <c r="A8" s="61" t="s">
        <v>149</v>
      </c>
      <c r="B8" s="62" t="s">
        <v>171</v>
      </c>
      <c r="C8" s="62"/>
      <c r="D8" s="62"/>
      <c r="E8" s="62"/>
      <c r="F8" s="62"/>
      <c r="G8" s="62"/>
      <c r="H8" s="62"/>
      <c r="I8" s="62"/>
      <c r="J8" s="62"/>
      <c r="K8" s="62"/>
      <c r="L8" s="62"/>
    </row>
    <row r="9" spans="1:12">
      <c r="A9" s="61" t="s">
        <v>150</v>
      </c>
      <c r="B9" s="62" t="s">
        <v>522</v>
      </c>
      <c r="C9" s="62"/>
      <c r="D9" s="62"/>
      <c r="E9" s="62"/>
      <c r="F9" s="62"/>
      <c r="G9" s="62"/>
      <c r="H9" s="62"/>
      <c r="I9" s="62"/>
      <c r="J9" s="62"/>
      <c r="K9" s="62"/>
      <c r="L9" s="62"/>
    </row>
    <row r="10" spans="1:12">
      <c r="A10" s="61" t="s">
        <v>6</v>
      </c>
      <c r="B10" s="62" t="s">
        <v>527</v>
      </c>
      <c r="C10" s="62"/>
      <c r="D10" s="62"/>
      <c r="E10" s="62"/>
      <c r="F10" s="62"/>
      <c r="G10" s="62"/>
      <c r="H10" s="62"/>
      <c r="I10" s="62"/>
      <c r="J10" s="62"/>
      <c r="K10" s="62"/>
      <c r="L10" s="62"/>
    </row>
    <row r="11" spans="1:12">
      <c r="A11" s="61" t="s">
        <v>151</v>
      </c>
      <c r="B11" s="62" t="s">
        <v>241</v>
      </c>
      <c r="C11" s="62"/>
      <c r="D11" s="62"/>
      <c r="E11" s="62"/>
      <c r="F11" s="62"/>
      <c r="G11" s="62"/>
      <c r="H11" s="62"/>
      <c r="I11" s="62"/>
      <c r="J11" s="62"/>
      <c r="K11" s="62"/>
      <c r="L11" s="62"/>
    </row>
    <row r="12" spans="1:12">
      <c r="A12" s="61" t="s">
        <v>152</v>
      </c>
      <c r="B12" s="62" t="s">
        <v>528</v>
      </c>
      <c r="C12" s="62"/>
      <c r="D12" s="62"/>
      <c r="E12" s="62"/>
      <c r="F12" s="62"/>
      <c r="G12" s="62"/>
      <c r="H12" s="62"/>
      <c r="I12" s="62"/>
      <c r="J12" s="62"/>
      <c r="K12" s="62"/>
      <c r="L12" s="62"/>
    </row>
    <row r="13" spans="1:12">
      <c r="A13" s="61" t="s">
        <v>555</v>
      </c>
      <c r="B13" s="62">
        <v>1</v>
      </c>
      <c r="C13" s="62"/>
      <c r="D13" s="62"/>
      <c r="E13" s="62"/>
      <c r="F13" s="62"/>
      <c r="G13" s="62"/>
      <c r="H13" s="62"/>
      <c r="I13" s="62"/>
      <c r="J13" s="62"/>
      <c r="K13" s="62"/>
      <c r="L13" s="62"/>
    </row>
    <row r="14" spans="1:12">
      <c r="A14" s="61" t="s">
        <v>154</v>
      </c>
      <c r="B14" s="62">
        <v>804</v>
      </c>
      <c r="C14" s="62"/>
      <c r="D14" s="62"/>
      <c r="E14" s="62"/>
      <c r="F14" s="62"/>
      <c r="G14" s="62"/>
      <c r="H14" s="62"/>
      <c r="I14" s="62"/>
      <c r="J14" s="62"/>
      <c r="K14" s="62"/>
      <c r="L14" s="62"/>
    </row>
    <row r="15" spans="1:12">
      <c r="A15" s="61" t="s">
        <v>556</v>
      </c>
      <c r="B15" s="62" t="s">
        <v>529</v>
      </c>
      <c r="C15" s="62"/>
      <c r="D15" s="62"/>
      <c r="E15" s="62"/>
      <c r="F15" s="62"/>
      <c r="G15" s="62"/>
      <c r="H15" s="62"/>
      <c r="I15" s="62"/>
      <c r="J15" s="62"/>
      <c r="K15" s="62"/>
      <c r="L15" s="62"/>
    </row>
    <row r="16" spans="1:12">
      <c r="A16" s="61" t="s">
        <v>156</v>
      </c>
      <c r="B16" s="62" t="s">
        <v>530</v>
      </c>
      <c r="C16" s="62"/>
      <c r="D16" s="62"/>
      <c r="E16" s="62"/>
      <c r="F16" s="62"/>
      <c r="G16" s="62"/>
      <c r="H16" s="62"/>
      <c r="I16" s="62"/>
      <c r="J16" s="62"/>
      <c r="K16" s="62"/>
      <c r="L16" s="62"/>
    </row>
    <row r="17" spans="1:12">
      <c r="A17" s="63" t="s">
        <v>557</v>
      </c>
      <c r="B17" s="62"/>
      <c r="C17" s="62"/>
      <c r="D17" s="62"/>
      <c r="E17" s="62"/>
      <c r="F17" s="62"/>
      <c r="G17" s="62"/>
      <c r="H17" s="62"/>
      <c r="I17" s="62"/>
      <c r="J17" s="62"/>
      <c r="K17" s="62"/>
      <c r="L17" s="62"/>
    </row>
    <row r="18" spans="1:12">
      <c r="A18" s="61" t="s">
        <v>158</v>
      </c>
      <c r="B18" s="64">
        <v>45216</v>
      </c>
      <c r="C18" s="64"/>
      <c r="D18" s="64"/>
      <c r="E18" s="64"/>
      <c r="F18" s="64"/>
      <c r="G18" s="64"/>
      <c r="H18" s="64"/>
      <c r="I18" s="64"/>
      <c r="J18" s="64"/>
      <c r="K18" s="64"/>
      <c r="L18" s="64"/>
    </row>
    <row r="19" spans="1:12">
      <c r="A19" s="61" t="s">
        <v>159</v>
      </c>
      <c r="B19" s="64">
        <v>45216</v>
      </c>
      <c r="C19" s="64"/>
      <c r="D19" s="64"/>
      <c r="E19" s="64"/>
      <c r="F19" s="64"/>
      <c r="G19" s="64"/>
      <c r="H19" s="64"/>
      <c r="I19" s="64"/>
      <c r="J19" s="64"/>
      <c r="K19" s="64"/>
      <c r="L19" s="64"/>
    </row>
    <row r="20" spans="1:12">
      <c r="A20" s="61" t="s">
        <v>160</v>
      </c>
      <c r="B20" s="62" t="s">
        <v>170</v>
      </c>
      <c r="C20" s="62"/>
      <c r="D20" s="62"/>
      <c r="E20" s="62"/>
      <c r="F20" s="62"/>
      <c r="G20" s="62"/>
      <c r="H20" s="62"/>
      <c r="I20" s="62"/>
      <c r="J20" s="62"/>
      <c r="K20" s="62"/>
      <c r="L20" s="62"/>
    </row>
    <row r="21" spans="1:12">
      <c r="A21" s="61" t="s">
        <v>558</v>
      </c>
      <c r="B21" s="62" t="s">
        <v>83</v>
      </c>
      <c r="C21" s="62"/>
      <c r="D21" s="62"/>
      <c r="E21" s="62"/>
      <c r="F21" s="62"/>
      <c r="G21" s="62"/>
      <c r="H21" s="62"/>
      <c r="I21" s="62"/>
      <c r="J21" s="62"/>
      <c r="K21" s="62"/>
      <c r="L21" s="62"/>
    </row>
    <row r="23" spans="1:12">
      <c r="A23" s="23" t="str">
        <f>HYPERLINK("#'Factor List'!A1", "Back to Factor List")</f>
        <v>Back to Factor List</v>
      </c>
      <c r="B23" s="23" t="str">
        <f>HYPERLINK("#'Assumptions'!A1", "Assumptions")</f>
        <v>Assumptions</v>
      </c>
    </row>
    <row r="26" spans="1:12" ht="12.95">
      <c r="A26" s="40" t="s">
        <v>559</v>
      </c>
      <c r="B26" s="40">
        <v>0</v>
      </c>
      <c r="C26" s="40">
        <v>1</v>
      </c>
      <c r="D26" s="40">
        <v>2</v>
      </c>
      <c r="E26" s="40">
        <v>3</v>
      </c>
      <c r="F26" s="40">
        <v>4</v>
      </c>
      <c r="G26" s="40">
        <v>5</v>
      </c>
      <c r="H26" s="40">
        <v>6</v>
      </c>
      <c r="I26" s="40">
        <v>7</v>
      </c>
      <c r="J26" s="40">
        <v>8</v>
      </c>
      <c r="K26" s="40">
        <v>9</v>
      </c>
      <c r="L26" s="40">
        <v>10</v>
      </c>
    </row>
    <row r="27" spans="1:12" ht="12.95">
      <c r="A27" s="52" t="s">
        <v>596</v>
      </c>
      <c r="B27" s="51">
        <v>0</v>
      </c>
      <c r="C27" s="51">
        <v>1.02</v>
      </c>
      <c r="D27" s="51">
        <v>2.04</v>
      </c>
      <c r="E27" s="51">
        <v>3.0609999999999999</v>
      </c>
      <c r="F27" s="51">
        <v>4.0830000000000002</v>
      </c>
      <c r="G27" s="51">
        <v>5.1050000000000004</v>
      </c>
      <c r="H27" s="51">
        <v>6.1280000000000001</v>
      </c>
      <c r="I27" s="51">
        <v>7.1520000000000001</v>
      </c>
      <c r="J27" s="51">
        <v>8.1760000000000002</v>
      </c>
      <c r="K27" s="51">
        <v>9.2010000000000005</v>
      </c>
      <c r="L27" s="51">
        <v>10.227</v>
      </c>
    </row>
    <row r="28" spans="1:12" ht="12.95">
      <c r="A28" s="52" t="s">
        <v>597</v>
      </c>
      <c r="B28" s="51">
        <v>0</v>
      </c>
      <c r="C28" s="51">
        <v>1.02</v>
      </c>
      <c r="D28" s="51">
        <v>2.04</v>
      </c>
      <c r="E28" s="51">
        <v>3.0609999999999999</v>
      </c>
      <c r="F28" s="51">
        <v>4.0830000000000002</v>
      </c>
      <c r="G28" s="51">
        <v>5.1050000000000004</v>
      </c>
      <c r="H28" s="51">
        <v>6.1280000000000001</v>
      </c>
      <c r="I28" s="51">
        <v>7.1509999999999998</v>
      </c>
      <c r="J28" s="51">
        <v>8.1760000000000002</v>
      </c>
      <c r="K28" s="51">
        <v>9.2010000000000005</v>
      </c>
      <c r="L28" s="51">
        <v>10.226000000000001</v>
      </c>
    </row>
    <row r="29" spans="1:12" ht="12.95">
      <c r="A29" s="52" t="s">
        <v>598</v>
      </c>
      <c r="B29" s="51">
        <v>0</v>
      </c>
      <c r="C29" s="51">
        <v>1.02</v>
      </c>
      <c r="D29" s="51">
        <v>2.04</v>
      </c>
      <c r="E29" s="51">
        <v>3.0609999999999999</v>
      </c>
      <c r="F29" s="51">
        <v>4.0819999999999999</v>
      </c>
      <c r="G29" s="51">
        <v>5.1050000000000004</v>
      </c>
      <c r="H29" s="51">
        <v>6.1269999999999998</v>
      </c>
      <c r="I29" s="51">
        <v>7.1509999999999998</v>
      </c>
      <c r="J29" s="51">
        <v>8.1750000000000007</v>
      </c>
      <c r="K29" s="51">
        <v>9.1999999999999993</v>
      </c>
      <c r="L29" s="51">
        <v>10.226000000000001</v>
      </c>
    </row>
    <row r="30" spans="1:12" ht="12.95">
      <c r="A30" s="52" t="s">
        <v>599</v>
      </c>
      <c r="B30" s="51">
        <v>0</v>
      </c>
      <c r="C30" s="51">
        <v>1.02</v>
      </c>
      <c r="D30" s="51">
        <v>2.04</v>
      </c>
      <c r="E30" s="51">
        <v>3.0609999999999999</v>
      </c>
      <c r="F30" s="51">
        <v>4.0819999999999999</v>
      </c>
      <c r="G30" s="51">
        <v>5.1040000000000001</v>
      </c>
      <c r="H30" s="51">
        <v>6.1269999999999998</v>
      </c>
      <c r="I30" s="51">
        <v>7.1509999999999998</v>
      </c>
      <c r="J30" s="51">
        <v>8.1750000000000007</v>
      </c>
      <c r="K30" s="51">
        <v>9.1999999999999993</v>
      </c>
      <c r="L30" s="51">
        <v>10.225</v>
      </c>
    </row>
    <row r="31" spans="1:12" ht="12.95">
      <c r="A31" s="52" t="s">
        <v>600</v>
      </c>
      <c r="B31" s="51">
        <v>0</v>
      </c>
      <c r="C31" s="51">
        <v>1.02</v>
      </c>
      <c r="D31" s="51">
        <v>2.04</v>
      </c>
      <c r="E31" s="51">
        <v>3.06</v>
      </c>
      <c r="F31" s="51">
        <v>4.0819999999999999</v>
      </c>
      <c r="G31" s="51">
        <v>5.1040000000000001</v>
      </c>
      <c r="H31" s="51">
        <v>6.1269999999999998</v>
      </c>
      <c r="I31" s="51">
        <v>7.15</v>
      </c>
      <c r="J31" s="51">
        <v>8.1739999999999995</v>
      </c>
      <c r="K31" s="51">
        <v>9.1989999999999998</v>
      </c>
      <c r="L31" s="51">
        <v>10.224</v>
      </c>
    </row>
    <row r="32" spans="1:12" ht="12.95">
      <c r="A32" s="52" t="s">
        <v>601</v>
      </c>
      <c r="B32" s="51">
        <v>0</v>
      </c>
      <c r="C32" s="51">
        <v>1.0189999999999999</v>
      </c>
      <c r="D32" s="51">
        <v>2.04</v>
      </c>
      <c r="E32" s="51">
        <v>3.06</v>
      </c>
      <c r="F32" s="51">
        <v>4.0819999999999999</v>
      </c>
      <c r="G32" s="51">
        <v>5.1040000000000001</v>
      </c>
      <c r="H32" s="51">
        <v>6.1260000000000003</v>
      </c>
      <c r="I32" s="51">
        <v>7.15</v>
      </c>
      <c r="J32" s="51">
        <v>8.1739999999999995</v>
      </c>
      <c r="K32" s="51">
        <v>9.1989999999999998</v>
      </c>
      <c r="L32" s="51">
        <v>10.224</v>
      </c>
    </row>
    <row r="33" spans="1:12" ht="12.95">
      <c r="A33" s="52" t="s">
        <v>602</v>
      </c>
      <c r="B33" s="51">
        <v>0</v>
      </c>
      <c r="C33" s="51">
        <v>1.0189999999999999</v>
      </c>
      <c r="D33" s="51">
        <v>2.0390000000000001</v>
      </c>
      <c r="E33" s="51">
        <v>3.06</v>
      </c>
      <c r="F33" s="51">
        <v>4.0810000000000004</v>
      </c>
      <c r="G33" s="51">
        <v>5.1029999999999998</v>
      </c>
      <c r="H33" s="51">
        <v>6.1260000000000003</v>
      </c>
      <c r="I33" s="51">
        <v>7.149</v>
      </c>
      <c r="J33" s="51">
        <v>8.173</v>
      </c>
      <c r="K33" s="51">
        <v>9.1980000000000004</v>
      </c>
      <c r="L33" s="51">
        <v>10.223000000000001</v>
      </c>
    </row>
    <row r="34" spans="1:12" ht="12.95">
      <c r="A34" s="52" t="s">
        <v>603</v>
      </c>
      <c r="B34" s="51">
        <v>0</v>
      </c>
      <c r="C34" s="51">
        <v>1.0189999999999999</v>
      </c>
      <c r="D34" s="51">
        <v>2.0390000000000001</v>
      </c>
      <c r="E34" s="51">
        <v>3.06</v>
      </c>
      <c r="F34" s="51">
        <v>4.0810000000000004</v>
      </c>
      <c r="G34" s="51">
        <v>5.1029999999999998</v>
      </c>
      <c r="H34" s="51">
        <v>6.1260000000000003</v>
      </c>
      <c r="I34" s="51">
        <v>7.149</v>
      </c>
      <c r="J34" s="51">
        <v>8.173</v>
      </c>
      <c r="K34" s="51">
        <v>9.1980000000000004</v>
      </c>
      <c r="L34" s="51">
        <v>10.223000000000001</v>
      </c>
    </row>
    <row r="35" spans="1:12" ht="12.95">
      <c r="A35" s="52" t="s">
        <v>604</v>
      </c>
      <c r="B35" s="51">
        <v>0</v>
      </c>
      <c r="C35" s="51">
        <v>1.0189999999999999</v>
      </c>
      <c r="D35" s="51">
        <v>2.0390000000000001</v>
      </c>
      <c r="E35" s="51">
        <v>3.06</v>
      </c>
      <c r="F35" s="51">
        <v>4.0810000000000004</v>
      </c>
      <c r="G35" s="51">
        <v>5.1029999999999998</v>
      </c>
      <c r="H35" s="51">
        <v>6.125</v>
      </c>
      <c r="I35" s="51">
        <v>7.149</v>
      </c>
      <c r="J35" s="51">
        <v>8.173</v>
      </c>
      <c r="K35" s="51">
        <v>9.1969999999999992</v>
      </c>
      <c r="L35" s="51">
        <v>10.222</v>
      </c>
    </row>
    <row r="36" spans="1:12" ht="12.95">
      <c r="A36" s="52" t="s">
        <v>605</v>
      </c>
      <c r="B36" s="51">
        <v>0</v>
      </c>
      <c r="C36" s="51">
        <v>1.0189999999999999</v>
      </c>
      <c r="D36" s="51">
        <v>2.0390000000000001</v>
      </c>
      <c r="E36" s="51">
        <v>3.06</v>
      </c>
      <c r="F36" s="51">
        <v>4.0810000000000004</v>
      </c>
      <c r="G36" s="51">
        <v>5.1029999999999998</v>
      </c>
      <c r="H36" s="51">
        <v>6.125</v>
      </c>
      <c r="I36" s="51">
        <v>7.1479999999999997</v>
      </c>
      <c r="J36" s="51">
        <v>8.1720000000000006</v>
      </c>
      <c r="K36" s="51">
        <v>9.1969999999999992</v>
      </c>
      <c r="L36" s="51">
        <v>10.222</v>
      </c>
    </row>
    <row r="37" spans="1:12" ht="12.95">
      <c r="A37" s="52" t="s">
        <v>606</v>
      </c>
      <c r="B37" s="51">
        <v>0</v>
      </c>
      <c r="C37" s="51">
        <v>1.0189999999999999</v>
      </c>
      <c r="D37" s="51">
        <v>2.0390000000000001</v>
      </c>
      <c r="E37" s="51">
        <v>3.0590000000000002</v>
      </c>
      <c r="F37" s="51">
        <v>4.0810000000000004</v>
      </c>
      <c r="G37" s="51">
        <v>5.1020000000000003</v>
      </c>
      <c r="H37" s="51">
        <v>6.125</v>
      </c>
      <c r="I37" s="51">
        <v>7.1479999999999997</v>
      </c>
      <c r="J37" s="51">
        <v>8.1720000000000006</v>
      </c>
      <c r="K37" s="51">
        <v>9.1959999999999997</v>
      </c>
      <c r="L37" s="51">
        <v>10.221</v>
      </c>
    </row>
    <row r="38" spans="1:12" ht="12.95">
      <c r="A38" s="52" t="s">
        <v>607</v>
      </c>
      <c r="B38" s="51">
        <v>0</v>
      </c>
      <c r="C38" s="51">
        <v>1.0189999999999999</v>
      </c>
      <c r="D38" s="51">
        <v>2.0390000000000001</v>
      </c>
      <c r="E38" s="51">
        <v>3.0590000000000002</v>
      </c>
      <c r="F38" s="51">
        <v>4.08</v>
      </c>
      <c r="G38" s="51">
        <v>5.1020000000000003</v>
      </c>
      <c r="H38" s="51">
        <v>6.125</v>
      </c>
      <c r="I38" s="51">
        <v>7.1479999999999997</v>
      </c>
      <c r="J38" s="51">
        <v>8.1709999999999994</v>
      </c>
      <c r="K38" s="51">
        <v>9.1959999999999997</v>
      </c>
      <c r="L38" s="51">
        <v>10.221</v>
      </c>
    </row>
    <row r="39" spans="1:12" ht="12.95">
      <c r="A39" s="52" t="s">
        <v>608</v>
      </c>
      <c r="B39" s="51">
        <v>0</v>
      </c>
      <c r="C39" s="51">
        <v>1.0189999999999999</v>
      </c>
      <c r="D39" s="51">
        <v>2.0390000000000001</v>
      </c>
      <c r="E39" s="51">
        <v>3.0590000000000002</v>
      </c>
      <c r="F39" s="51">
        <v>4.08</v>
      </c>
      <c r="G39" s="51">
        <v>5.1020000000000003</v>
      </c>
      <c r="H39" s="51">
        <v>6.1239999999999997</v>
      </c>
      <c r="I39" s="51">
        <v>7.1470000000000002</v>
      </c>
      <c r="J39" s="51">
        <v>8.1709999999999994</v>
      </c>
      <c r="K39" s="51">
        <v>9.1950000000000003</v>
      </c>
      <c r="L39" s="51">
        <v>10.220000000000001</v>
      </c>
    </row>
    <row r="40" spans="1:12" ht="12.95">
      <c r="A40" s="52" t="s">
        <v>609</v>
      </c>
      <c r="B40" s="51">
        <v>0</v>
      </c>
      <c r="C40" s="51">
        <v>1.0189999999999999</v>
      </c>
      <c r="D40" s="51">
        <v>2.0390000000000001</v>
      </c>
      <c r="E40" s="51">
        <v>3.0590000000000002</v>
      </c>
      <c r="F40" s="51">
        <v>4.08</v>
      </c>
      <c r="G40" s="51">
        <v>5.1020000000000003</v>
      </c>
      <c r="H40" s="51">
        <v>6.1239999999999997</v>
      </c>
      <c r="I40" s="51">
        <v>7.1470000000000002</v>
      </c>
      <c r="J40" s="51">
        <v>8.17</v>
      </c>
      <c r="K40" s="51">
        <v>9.1950000000000003</v>
      </c>
      <c r="L40" s="51">
        <v>10.220000000000001</v>
      </c>
    </row>
    <row r="41" spans="1:12" ht="12.95">
      <c r="A41" s="52" t="s">
        <v>610</v>
      </c>
      <c r="B41" s="51">
        <v>0</v>
      </c>
      <c r="C41" s="51">
        <v>1.0189999999999999</v>
      </c>
      <c r="D41" s="51">
        <v>2.0390000000000001</v>
      </c>
      <c r="E41" s="51">
        <v>3.0590000000000002</v>
      </c>
      <c r="F41" s="51">
        <v>4.08</v>
      </c>
      <c r="G41" s="51">
        <v>5.101</v>
      </c>
      <c r="H41" s="51">
        <v>6.1239999999999997</v>
      </c>
      <c r="I41" s="51">
        <v>7.1459999999999999</v>
      </c>
      <c r="J41" s="51">
        <v>8.17</v>
      </c>
      <c r="K41" s="51">
        <v>9.1940000000000008</v>
      </c>
      <c r="L41" s="51">
        <v>10.218999999999999</v>
      </c>
    </row>
    <row r="42" spans="1:12" ht="12.95">
      <c r="A42" s="52" t="s">
        <v>611</v>
      </c>
      <c r="B42" s="51">
        <v>0</v>
      </c>
      <c r="C42" s="51">
        <v>1.0189999999999999</v>
      </c>
      <c r="D42" s="51">
        <v>2.0379999999999998</v>
      </c>
      <c r="E42" s="51">
        <v>3.0590000000000002</v>
      </c>
      <c r="F42" s="51">
        <v>4.08</v>
      </c>
      <c r="G42" s="51">
        <v>5.101</v>
      </c>
      <c r="H42" s="51">
        <v>6.1230000000000002</v>
      </c>
      <c r="I42" s="51">
        <v>7.1459999999999999</v>
      </c>
      <c r="J42" s="51">
        <v>8.17</v>
      </c>
      <c r="K42" s="51">
        <v>9.1940000000000008</v>
      </c>
      <c r="L42" s="51">
        <v>10.218</v>
      </c>
    </row>
    <row r="43" spans="1:12" ht="12.95">
      <c r="A43" s="52" t="s">
        <v>612</v>
      </c>
      <c r="B43" s="51">
        <v>0</v>
      </c>
      <c r="C43" s="51">
        <v>1.0189999999999999</v>
      </c>
      <c r="D43" s="51">
        <v>2.0379999999999998</v>
      </c>
      <c r="E43" s="51">
        <v>3.0590000000000002</v>
      </c>
      <c r="F43" s="51">
        <v>4.0789999999999997</v>
      </c>
      <c r="G43" s="51">
        <v>5.101</v>
      </c>
      <c r="H43" s="51">
        <v>6.1230000000000002</v>
      </c>
      <c r="I43" s="51">
        <v>7.1459999999999999</v>
      </c>
      <c r="J43" s="51">
        <v>8.1690000000000005</v>
      </c>
      <c r="K43" s="51">
        <v>9.1929999999999996</v>
      </c>
      <c r="L43" s="51">
        <v>10.218</v>
      </c>
    </row>
    <row r="44" spans="1:12" ht="12.95">
      <c r="A44" s="52" t="s">
        <v>613</v>
      </c>
      <c r="B44" s="51">
        <v>0</v>
      </c>
      <c r="C44" s="51">
        <v>1.0189999999999999</v>
      </c>
      <c r="D44" s="51">
        <v>2.0379999999999998</v>
      </c>
      <c r="E44" s="51">
        <v>3.0579999999999998</v>
      </c>
      <c r="F44" s="51">
        <v>4.0789999999999997</v>
      </c>
      <c r="G44" s="51">
        <v>5.0999999999999996</v>
      </c>
      <c r="H44" s="51">
        <v>6.1230000000000002</v>
      </c>
      <c r="I44" s="51">
        <v>7.1449999999999996</v>
      </c>
      <c r="J44" s="51">
        <v>8.1690000000000005</v>
      </c>
      <c r="K44" s="51">
        <v>9.1929999999999996</v>
      </c>
      <c r="L44" s="51">
        <v>10.217000000000001</v>
      </c>
    </row>
    <row r="45" spans="1:12" ht="12.95">
      <c r="A45" s="52" t="s">
        <v>614</v>
      </c>
      <c r="B45" s="51">
        <v>0</v>
      </c>
      <c r="C45" s="51">
        <v>1.0189999999999999</v>
      </c>
      <c r="D45" s="51">
        <v>2.0379999999999998</v>
      </c>
      <c r="E45" s="51">
        <v>3.0579999999999998</v>
      </c>
      <c r="F45" s="51">
        <v>4.0789999999999997</v>
      </c>
      <c r="G45" s="51">
        <v>5.0999999999999996</v>
      </c>
      <c r="H45" s="51">
        <v>6.1219999999999999</v>
      </c>
      <c r="I45" s="51">
        <v>7.1449999999999996</v>
      </c>
      <c r="J45" s="51">
        <v>8.1679999999999993</v>
      </c>
      <c r="K45" s="51">
        <v>9.1920000000000002</v>
      </c>
      <c r="L45" s="51">
        <v>10.217000000000001</v>
      </c>
    </row>
    <row r="46" spans="1:12" ht="12.95">
      <c r="A46" s="52" t="s">
        <v>615</v>
      </c>
      <c r="B46" s="51">
        <v>0</v>
      </c>
      <c r="C46" s="51">
        <v>1.0189999999999999</v>
      </c>
      <c r="D46" s="51">
        <v>2.0379999999999998</v>
      </c>
      <c r="E46" s="51">
        <v>3.0579999999999998</v>
      </c>
      <c r="F46" s="51">
        <v>4.0789999999999997</v>
      </c>
      <c r="G46" s="51">
        <v>5.0999999999999996</v>
      </c>
      <c r="H46" s="51">
        <v>6.1219999999999999</v>
      </c>
      <c r="I46" s="51">
        <v>7.1449999999999996</v>
      </c>
      <c r="J46" s="51">
        <v>8.1679999999999993</v>
      </c>
      <c r="K46" s="51">
        <v>9.1920000000000002</v>
      </c>
      <c r="L46" s="51">
        <v>10.215999999999999</v>
      </c>
    </row>
    <row r="47" spans="1:12" ht="12.95">
      <c r="A47" s="52" t="s">
        <v>616</v>
      </c>
      <c r="B47" s="51">
        <v>0</v>
      </c>
      <c r="C47" s="51">
        <v>1.0189999999999999</v>
      </c>
      <c r="D47" s="51">
        <v>2.0379999999999998</v>
      </c>
      <c r="E47" s="51">
        <v>3.0579999999999998</v>
      </c>
      <c r="F47" s="51">
        <v>4.0780000000000003</v>
      </c>
      <c r="G47" s="51">
        <v>5.0999999999999996</v>
      </c>
      <c r="H47" s="51">
        <v>6.1219999999999999</v>
      </c>
      <c r="I47" s="51">
        <v>7.1440000000000001</v>
      </c>
      <c r="J47" s="51">
        <v>8.1669999999999998</v>
      </c>
      <c r="K47" s="51">
        <v>9.1910000000000007</v>
      </c>
      <c r="L47" s="51">
        <v>10.215999999999999</v>
      </c>
    </row>
    <row r="48" spans="1:12" ht="12.95">
      <c r="A48" s="52" t="s">
        <v>617</v>
      </c>
      <c r="B48" s="51">
        <v>0</v>
      </c>
      <c r="C48" s="51">
        <v>1.0189999999999999</v>
      </c>
      <c r="D48" s="51">
        <v>2.0379999999999998</v>
      </c>
      <c r="E48" s="51">
        <v>3.0579999999999998</v>
      </c>
      <c r="F48" s="51">
        <v>4.0780000000000003</v>
      </c>
      <c r="G48" s="51">
        <v>5.0990000000000002</v>
      </c>
      <c r="H48" s="51">
        <v>6.1210000000000004</v>
      </c>
      <c r="I48" s="51">
        <v>7.1440000000000001</v>
      </c>
      <c r="J48" s="51">
        <v>8.1669999999999998</v>
      </c>
      <c r="K48" s="51">
        <v>9.1910000000000007</v>
      </c>
      <c r="L48" s="51">
        <v>10.215</v>
      </c>
    </row>
    <row r="49" spans="1:12" ht="12.95">
      <c r="A49" s="52" t="s">
        <v>618</v>
      </c>
      <c r="B49" s="51">
        <v>0</v>
      </c>
      <c r="C49" s="51">
        <v>1.0189999999999999</v>
      </c>
      <c r="D49" s="51">
        <v>2.0379999999999998</v>
      </c>
      <c r="E49" s="51">
        <v>3.0579999999999998</v>
      </c>
      <c r="F49" s="51">
        <v>4.0780000000000003</v>
      </c>
      <c r="G49" s="51">
        <v>5.0990000000000002</v>
      </c>
      <c r="H49" s="51">
        <v>6.1210000000000004</v>
      </c>
      <c r="I49" s="51">
        <v>7.1429999999999998</v>
      </c>
      <c r="J49" s="51">
        <v>8.1660000000000004</v>
      </c>
      <c r="K49" s="51">
        <v>9.19</v>
      </c>
      <c r="L49" s="51">
        <v>10.215</v>
      </c>
    </row>
    <row r="50" spans="1:12" ht="12.95">
      <c r="A50" s="52" t="s">
        <v>619</v>
      </c>
      <c r="B50" s="51">
        <v>0</v>
      </c>
      <c r="C50" s="51">
        <v>1.018</v>
      </c>
      <c r="D50" s="51">
        <v>2.0379999999999998</v>
      </c>
      <c r="E50" s="51">
        <v>3.0569999999999999</v>
      </c>
      <c r="F50" s="51">
        <v>4.0780000000000003</v>
      </c>
      <c r="G50" s="51">
        <v>5.0990000000000002</v>
      </c>
      <c r="H50" s="51">
        <v>6.1210000000000004</v>
      </c>
      <c r="I50" s="51">
        <v>7.1429999999999998</v>
      </c>
      <c r="J50" s="51">
        <v>8.1660000000000004</v>
      </c>
      <c r="K50" s="51">
        <v>9.19</v>
      </c>
      <c r="L50" s="51">
        <v>10.214</v>
      </c>
    </row>
    <row r="51" spans="1:12" ht="12.95">
      <c r="A51" s="52" t="s">
        <v>620</v>
      </c>
      <c r="B51" s="51">
        <v>0</v>
      </c>
      <c r="C51" s="51">
        <v>1.018</v>
      </c>
      <c r="D51" s="51">
        <v>2.0369999999999999</v>
      </c>
      <c r="E51" s="51">
        <v>3.0569999999999999</v>
      </c>
      <c r="F51" s="51">
        <v>4.0780000000000003</v>
      </c>
      <c r="G51" s="51">
        <v>5.0990000000000002</v>
      </c>
      <c r="H51" s="51">
        <v>6.12</v>
      </c>
      <c r="I51" s="51">
        <v>7.1429999999999998</v>
      </c>
      <c r="J51" s="51">
        <v>8.1660000000000004</v>
      </c>
      <c r="K51" s="51">
        <v>9.1890000000000001</v>
      </c>
      <c r="L51" s="51">
        <v>10.214</v>
      </c>
    </row>
    <row r="52" spans="1:12" ht="12.95">
      <c r="A52" s="52" t="s">
        <v>621</v>
      </c>
      <c r="B52" s="51">
        <v>0</v>
      </c>
      <c r="C52" s="51">
        <v>1.018</v>
      </c>
      <c r="D52" s="51">
        <v>2.0369999999999999</v>
      </c>
      <c r="E52" s="51">
        <v>3.0569999999999999</v>
      </c>
      <c r="F52" s="51">
        <v>4.077</v>
      </c>
      <c r="G52" s="51">
        <v>5.0979999999999999</v>
      </c>
      <c r="H52" s="51">
        <v>6.12</v>
      </c>
      <c r="I52" s="51">
        <v>7.1420000000000003</v>
      </c>
      <c r="J52" s="51">
        <v>8.1649999999999991</v>
      </c>
      <c r="K52" s="51">
        <v>9.1890000000000001</v>
      </c>
      <c r="L52" s="51">
        <v>10.212999999999999</v>
      </c>
    </row>
    <row r="53" spans="1:12" ht="12.95">
      <c r="A53" s="52" t="s">
        <v>622</v>
      </c>
      <c r="B53" s="51">
        <v>0</v>
      </c>
      <c r="C53" s="51">
        <v>1.018</v>
      </c>
      <c r="D53" s="51">
        <v>2.0369999999999999</v>
      </c>
      <c r="E53" s="51">
        <v>3.0569999999999999</v>
      </c>
      <c r="F53" s="51">
        <v>4.077</v>
      </c>
      <c r="G53" s="51">
        <v>5.0979999999999999</v>
      </c>
      <c r="H53" s="51">
        <v>6.12</v>
      </c>
      <c r="I53" s="51">
        <v>7.1420000000000003</v>
      </c>
      <c r="J53" s="51">
        <v>8.1649999999999991</v>
      </c>
      <c r="K53" s="51">
        <v>9.1880000000000006</v>
      </c>
      <c r="L53" s="51">
        <v>10.212</v>
      </c>
    </row>
    <row r="54" spans="1:12" ht="12.95">
      <c r="A54" s="52" t="s">
        <v>623</v>
      </c>
      <c r="B54" s="51">
        <v>0</v>
      </c>
      <c r="C54" s="51">
        <v>1.018</v>
      </c>
      <c r="D54" s="51">
        <v>2.0369999999999999</v>
      </c>
      <c r="E54" s="51">
        <v>3.0569999999999999</v>
      </c>
      <c r="F54" s="51">
        <v>4.077</v>
      </c>
      <c r="G54" s="51">
        <v>5.0979999999999999</v>
      </c>
      <c r="H54" s="51">
        <v>6.1189999999999998</v>
      </c>
      <c r="I54" s="51">
        <v>7.141</v>
      </c>
      <c r="J54" s="51">
        <v>8.1639999999999997</v>
      </c>
      <c r="K54" s="51">
        <v>9.1880000000000006</v>
      </c>
      <c r="L54" s="51">
        <v>10.212</v>
      </c>
    </row>
    <row r="55" spans="1:12" ht="12.95">
      <c r="A55" s="52" t="s">
        <v>624</v>
      </c>
      <c r="B55" s="51">
        <v>0</v>
      </c>
      <c r="C55" s="51">
        <v>1.018</v>
      </c>
      <c r="D55" s="51">
        <v>2.0369999999999999</v>
      </c>
      <c r="E55" s="51">
        <v>3.0569999999999999</v>
      </c>
      <c r="F55" s="51">
        <v>4.077</v>
      </c>
      <c r="G55" s="51">
        <v>5.0979999999999999</v>
      </c>
      <c r="H55" s="51">
        <v>6.1189999999999998</v>
      </c>
      <c r="I55" s="51">
        <v>7.141</v>
      </c>
      <c r="J55" s="51">
        <v>8.1639999999999997</v>
      </c>
      <c r="K55" s="51">
        <v>9.1869999999999994</v>
      </c>
      <c r="L55" s="51">
        <v>10.211</v>
      </c>
    </row>
    <row r="56" spans="1:12" ht="12.95">
      <c r="A56" s="52" t="s">
        <v>625</v>
      </c>
      <c r="B56" s="51">
        <v>0</v>
      </c>
      <c r="C56" s="51">
        <v>1.018</v>
      </c>
      <c r="D56" s="51">
        <v>2.0369999999999999</v>
      </c>
      <c r="E56" s="51">
        <v>3.056</v>
      </c>
      <c r="F56" s="51">
        <v>4.0759999999999996</v>
      </c>
      <c r="G56" s="51">
        <v>5.0970000000000004</v>
      </c>
      <c r="H56" s="51">
        <v>6.1189999999999998</v>
      </c>
      <c r="I56" s="51">
        <v>7.141</v>
      </c>
      <c r="J56" s="51">
        <v>8.1630000000000003</v>
      </c>
      <c r="K56" s="51">
        <v>9.1869999999999994</v>
      </c>
      <c r="L56" s="51">
        <v>10.211</v>
      </c>
    </row>
    <row r="57" spans="1:12" ht="12.95">
      <c r="A57" s="52" t="s">
        <v>626</v>
      </c>
      <c r="B57" s="51">
        <v>0</v>
      </c>
      <c r="C57" s="51">
        <v>1.018</v>
      </c>
      <c r="D57" s="51">
        <v>2.0369999999999999</v>
      </c>
      <c r="E57" s="51">
        <v>3.056</v>
      </c>
      <c r="F57" s="51">
        <v>4.0759999999999996</v>
      </c>
      <c r="G57" s="51">
        <v>5.0970000000000004</v>
      </c>
      <c r="H57" s="51">
        <v>6.1180000000000003</v>
      </c>
      <c r="I57" s="51">
        <v>7.14</v>
      </c>
      <c r="J57" s="51">
        <v>8.1630000000000003</v>
      </c>
      <c r="K57" s="51">
        <v>9.1859999999999999</v>
      </c>
      <c r="L57" s="51">
        <v>10.210000000000001</v>
      </c>
    </row>
    <row r="58" spans="1:12" ht="12.95">
      <c r="A58" s="52" t="s">
        <v>627</v>
      </c>
      <c r="B58" s="51">
        <v>0</v>
      </c>
      <c r="C58" s="51">
        <v>1.018</v>
      </c>
      <c r="D58" s="51">
        <v>2.0369999999999999</v>
      </c>
      <c r="E58" s="51">
        <v>3.056</v>
      </c>
      <c r="F58" s="51">
        <v>4.0759999999999996</v>
      </c>
      <c r="G58" s="51">
        <v>5.0970000000000004</v>
      </c>
      <c r="H58" s="51">
        <v>6.1180000000000003</v>
      </c>
      <c r="I58" s="51">
        <v>7.14</v>
      </c>
      <c r="J58" s="51">
        <v>8.1630000000000003</v>
      </c>
      <c r="K58" s="51">
        <v>9.1859999999999999</v>
      </c>
      <c r="L58" s="51">
        <v>10.210000000000001</v>
      </c>
    </row>
    <row r="59" spans="1:12" ht="12.95">
      <c r="A59" s="52" t="s">
        <v>628</v>
      </c>
      <c r="B59" s="51">
        <v>0</v>
      </c>
      <c r="C59" s="51">
        <v>1.018</v>
      </c>
      <c r="D59" s="51">
        <v>2.0369999999999999</v>
      </c>
      <c r="E59" s="51">
        <v>3.056</v>
      </c>
      <c r="F59" s="51">
        <v>4.0759999999999996</v>
      </c>
      <c r="G59" s="51">
        <v>5.0960000000000001</v>
      </c>
      <c r="H59" s="51">
        <v>6.1180000000000003</v>
      </c>
      <c r="I59" s="51">
        <v>7.14</v>
      </c>
      <c r="J59" s="51">
        <v>8.1620000000000008</v>
      </c>
      <c r="K59" s="51">
        <v>9.1850000000000005</v>
      </c>
      <c r="L59" s="51">
        <v>10.209</v>
      </c>
    </row>
    <row r="60" spans="1:12" ht="12.95">
      <c r="A60" s="52" t="s">
        <v>629</v>
      </c>
      <c r="B60" s="51">
        <v>0</v>
      </c>
      <c r="C60" s="51">
        <v>1.018</v>
      </c>
      <c r="D60" s="51">
        <v>2.0369999999999999</v>
      </c>
      <c r="E60" s="51">
        <v>3.056</v>
      </c>
      <c r="F60" s="51">
        <v>4.0759999999999996</v>
      </c>
      <c r="G60" s="51">
        <v>5.0960000000000001</v>
      </c>
      <c r="H60" s="51">
        <v>6.117</v>
      </c>
      <c r="I60" s="51">
        <v>7.1390000000000002</v>
      </c>
      <c r="J60" s="51">
        <v>8.1620000000000008</v>
      </c>
      <c r="K60" s="51">
        <v>9.1850000000000005</v>
      </c>
      <c r="L60" s="51">
        <v>10.209</v>
      </c>
    </row>
    <row r="61" spans="1:12" ht="12.95">
      <c r="A61" s="52" t="s">
        <v>630</v>
      </c>
      <c r="B61" s="51">
        <v>0</v>
      </c>
      <c r="C61" s="51">
        <v>1.018</v>
      </c>
      <c r="D61" s="51">
        <v>2.036</v>
      </c>
      <c r="E61" s="51">
        <v>3.056</v>
      </c>
      <c r="F61" s="51">
        <v>4.0750000000000002</v>
      </c>
      <c r="G61" s="51">
        <v>5.0960000000000001</v>
      </c>
      <c r="H61" s="51">
        <v>6.117</v>
      </c>
      <c r="I61" s="51">
        <v>7.1390000000000002</v>
      </c>
      <c r="J61" s="51">
        <v>8.1609999999999996</v>
      </c>
      <c r="K61" s="51">
        <v>9.1839999999999993</v>
      </c>
      <c r="L61" s="51">
        <v>10.208</v>
      </c>
    </row>
    <row r="62" spans="1:12" ht="12.95">
      <c r="A62" s="52" t="s">
        <v>631</v>
      </c>
      <c r="B62" s="51">
        <v>0</v>
      </c>
      <c r="C62" s="51">
        <v>1.018</v>
      </c>
      <c r="D62" s="51">
        <v>2.036</v>
      </c>
      <c r="E62" s="51">
        <v>3.0550000000000002</v>
      </c>
      <c r="F62" s="51">
        <v>4.0750000000000002</v>
      </c>
      <c r="G62" s="51">
        <v>5.0960000000000001</v>
      </c>
      <c r="H62" s="51">
        <v>6.117</v>
      </c>
      <c r="I62" s="51">
        <v>7.1379999999999999</v>
      </c>
      <c r="J62" s="51">
        <v>8.1609999999999996</v>
      </c>
      <c r="K62" s="51">
        <v>9.1839999999999993</v>
      </c>
      <c r="L62" s="51">
        <v>10.208</v>
      </c>
    </row>
    <row r="63" spans="1:12" ht="12.95">
      <c r="A63" s="52" t="s">
        <v>632</v>
      </c>
      <c r="B63" s="51">
        <v>0</v>
      </c>
      <c r="C63" s="51">
        <v>1.018</v>
      </c>
      <c r="D63" s="51">
        <v>2.036</v>
      </c>
      <c r="E63" s="51">
        <v>3.0550000000000002</v>
      </c>
      <c r="F63" s="51">
        <v>4.0750000000000002</v>
      </c>
      <c r="G63" s="51">
        <v>5.0949999999999998</v>
      </c>
      <c r="H63" s="51">
        <v>6.1159999999999997</v>
      </c>
      <c r="I63" s="51">
        <v>7.1379999999999999</v>
      </c>
      <c r="J63" s="51">
        <v>8.16</v>
      </c>
      <c r="K63" s="51">
        <v>9.1829999999999998</v>
      </c>
      <c r="L63" s="51">
        <v>10.207000000000001</v>
      </c>
    </row>
    <row r="64" spans="1:12" ht="12.95">
      <c r="A64" s="52" t="s">
        <v>633</v>
      </c>
      <c r="B64" s="51">
        <v>0</v>
      </c>
      <c r="C64" s="51">
        <v>1.018</v>
      </c>
      <c r="D64" s="51">
        <v>2.036</v>
      </c>
      <c r="E64" s="51">
        <v>3.0550000000000002</v>
      </c>
      <c r="F64" s="51">
        <v>4.0750000000000002</v>
      </c>
      <c r="G64" s="51">
        <v>5.0949999999999998</v>
      </c>
      <c r="H64" s="51">
        <v>6.1159999999999997</v>
      </c>
      <c r="I64" s="51">
        <v>7.1379999999999999</v>
      </c>
      <c r="J64" s="51">
        <v>8.16</v>
      </c>
      <c r="K64" s="51">
        <v>9.1829999999999998</v>
      </c>
      <c r="L64" s="51">
        <v>10.206</v>
      </c>
    </row>
    <row r="65" spans="1:12" ht="12.95">
      <c r="A65" s="52" t="s">
        <v>634</v>
      </c>
      <c r="B65" s="51">
        <v>0</v>
      </c>
      <c r="C65" s="51">
        <v>1.018</v>
      </c>
      <c r="D65" s="51">
        <v>2.036</v>
      </c>
      <c r="E65" s="51">
        <v>3.0550000000000002</v>
      </c>
      <c r="F65" s="51">
        <v>4.0750000000000002</v>
      </c>
      <c r="G65" s="51">
        <v>5.0949999999999998</v>
      </c>
      <c r="H65" s="51">
        <v>6.1159999999999997</v>
      </c>
      <c r="I65" s="51">
        <v>7.1369999999999996</v>
      </c>
      <c r="J65" s="51">
        <v>8.1590000000000007</v>
      </c>
      <c r="K65" s="51">
        <v>9.1820000000000004</v>
      </c>
      <c r="L65" s="51">
        <v>10.206</v>
      </c>
    </row>
    <row r="66" spans="1:12" ht="12.95">
      <c r="A66" s="52" t="s">
        <v>635</v>
      </c>
      <c r="B66" s="51">
        <v>0</v>
      </c>
      <c r="C66" s="51">
        <v>1.018</v>
      </c>
      <c r="D66" s="51">
        <v>2.036</v>
      </c>
      <c r="E66" s="51">
        <v>3.0550000000000002</v>
      </c>
      <c r="F66" s="51">
        <v>4.0739999999999998</v>
      </c>
      <c r="G66" s="51">
        <v>5.0949999999999998</v>
      </c>
      <c r="H66" s="51">
        <v>6.1150000000000002</v>
      </c>
      <c r="I66" s="51">
        <v>7.1369999999999996</v>
      </c>
      <c r="J66" s="51">
        <v>8.1590000000000007</v>
      </c>
      <c r="K66" s="51">
        <v>9.1820000000000004</v>
      </c>
      <c r="L66" s="51">
        <v>10.205</v>
      </c>
    </row>
    <row r="67" spans="1:12" ht="12.95">
      <c r="A67" s="52" t="s">
        <v>636</v>
      </c>
      <c r="B67" s="51">
        <v>0</v>
      </c>
      <c r="C67" s="51">
        <v>1.018</v>
      </c>
      <c r="D67" s="51">
        <v>2.036</v>
      </c>
      <c r="E67" s="51">
        <v>3.0550000000000002</v>
      </c>
      <c r="F67" s="51">
        <v>4.0739999999999998</v>
      </c>
      <c r="G67" s="51">
        <v>5.0940000000000003</v>
      </c>
      <c r="H67" s="51">
        <v>6.1150000000000002</v>
      </c>
      <c r="I67" s="51">
        <v>7.1369999999999996</v>
      </c>
      <c r="J67" s="51">
        <v>8.1590000000000007</v>
      </c>
      <c r="K67" s="51">
        <v>9.1809999999999992</v>
      </c>
      <c r="L67" s="51">
        <v>10.205</v>
      </c>
    </row>
    <row r="68" spans="1:12" ht="12.95">
      <c r="A68" s="52" t="s">
        <v>637</v>
      </c>
      <c r="B68" s="51">
        <v>0</v>
      </c>
      <c r="C68" s="51">
        <v>1.0169999999999999</v>
      </c>
      <c r="D68" s="51">
        <v>2.036</v>
      </c>
      <c r="E68" s="51">
        <v>3.0539999999999998</v>
      </c>
      <c r="F68" s="51">
        <v>4.0739999999999998</v>
      </c>
      <c r="G68" s="51">
        <v>5.0940000000000003</v>
      </c>
      <c r="H68" s="51">
        <v>6.1150000000000002</v>
      </c>
      <c r="I68" s="51">
        <v>7.1360000000000001</v>
      </c>
      <c r="J68" s="51">
        <v>8.1579999999999995</v>
      </c>
      <c r="K68" s="51">
        <v>9.1809999999999992</v>
      </c>
      <c r="L68" s="51">
        <v>10.204000000000001</v>
      </c>
    </row>
    <row r="69" spans="1:12" ht="12.95">
      <c r="A69" s="52" t="s">
        <v>638</v>
      </c>
      <c r="B69" s="51">
        <v>0</v>
      </c>
      <c r="C69" s="51">
        <v>1.0169999999999999</v>
      </c>
      <c r="D69" s="51">
        <v>2.036</v>
      </c>
      <c r="E69" s="51">
        <v>3.0539999999999998</v>
      </c>
      <c r="F69" s="51">
        <v>4.0739999999999998</v>
      </c>
      <c r="G69" s="51">
        <v>5.0940000000000003</v>
      </c>
      <c r="H69" s="51">
        <v>6.1139999999999999</v>
      </c>
      <c r="I69" s="51">
        <v>7.1360000000000001</v>
      </c>
      <c r="J69" s="51">
        <v>8.1579999999999995</v>
      </c>
      <c r="K69" s="51">
        <v>9.18</v>
      </c>
      <c r="L69" s="51">
        <v>10.204000000000001</v>
      </c>
    </row>
    <row r="70" spans="1:12" ht="12.95">
      <c r="A70" s="52" t="s">
        <v>639</v>
      </c>
      <c r="B70" s="51">
        <v>0</v>
      </c>
      <c r="C70" s="51">
        <v>1.0169999999999999</v>
      </c>
      <c r="D70" s="51">
        <v>2.0350000000000001</v>
      </c>
      <c r="E70" s="51">
        <v>3.0539999999999998</v>
      </c>
      <c r="F70" s="51">
        <v>4.0730000000000004</v>
      </c>
      <c r="G70" s="51">
        <v>5.093</v>
      </c>
      <c r="H70" s="51">
        <v>6.1139999999999999</v>
      </c>
      <c r="I70" s="51">
        <v>7.1349999999999998</v>
      </c>
      <c r="J70" s="51">
        <v>8.157</v>
      </c>
      <c r="K70" s="51">
        <v>9.18</v>
      </c>
      <c r="L70" s="51">
        <v>10.202999999999999</v>
      </c>
    </row>
    <row r="71" spans="1:12" ht="12.95">
      <c r="A71" s="52" t="s">
        <v>640</v>
      </c>
      <c r="B71" s="51">
        <v>0</v>
      </c>
      <c r="C71" s="51">
        <v>1.0169999999999999</v>
      </c>
      <c r="D71" s="51">
        <v>2.0350000000000001</v>
      </c>
      <c r="E71" s="51">
        <v>3.0539999999999998</v>
      </c>
      <c r="F71" s="51">
        <v>4.0730000000000004</v>
      </c>
      <c r="G71" s="51">
        <v>5.093</v>
      </c>
      <c r="H71" s="51">
        <v>6.1139999999999999</v>
      </c>
      <c r="I71" s="51">
        <v>7.1349999999999998</v>
      </c>
      <c r="J71" s="51">
        <v>8.157</v>
      </c>
      <c r="K71" s="51">
        <v>9.1790000000000003</v>
      </c>
      <c r="L71" s="51">
        <v>10.202999999999999</v>
      </c>
    </row>
    <row r="72" spans="1:12" ht="12.95">
      <c r="A72" s="52" t="s">
        <v>641</v>
      </c>
      <c r="B72" s="51">
        <v>0</v>
      </c>
      <c r="C72" s="51">
        <v>1.0169999999999999</v>
      </c>
      <c r="D72" s="51">
        <v>2.0350000000000001</v>
      </c>
      <c r="E72" s="51">
        <v>3.0539999999999998</v>
      </c>
      <c r="F72" s="51">
        <v>4.0730000000000004</v>
      </c>
      <c r="G72" s="51">
        <v>5.093</v>
      </c>
      <c r="H72" s="51">
        <v>6.1130000000000004</v>
      </c>
      <c r="I72" s="51">
        <v>7.1349999999999998</v>
      </c>
      <c r="J72" s="51">
        <v>8.1560000000000006</v>
      </c>
      <c r="K72" s="51">
        <v>9.1790000000000003</v>
      </c>
      <c r="L72" s="51">
        <v>10.202</v>
      </c>
    </row>
    <row r="73" spans="1:12" ht="12.95">
      <c r="A73" s="52" t="s">
        <v>642</v>
      </c>
      <c r="B73" s="51">
        <v>0</v>
      </c>
      <c r="C73" s="51">
        <v>1.0169999999999999</v>
      </c>
      <c r="D73" s="51">
        <v>2.0350000000000001</v>
      </c>
      <c r="E73" s="51">
        <v>3.0539999999999998</v>
      </c>
      <c r="F73" s="51">
        <v>4.0730000000000004</v>
      </c>
      <c r="G73" s="51">
        <v>5.093</v>
      </c>
      <c r="H73" s="51">
        <v>6.1130000000000004</v>
      </c>
      <c r="I73" s="51">
        <v>7.1340000000000003</v>
      </c>
      <c r="J73" s="51">
        <v>8.1560000000000006</v>
      </c>
      <c r="K73" s="51">
        <v>9.1780000000000008</v>
      </c>
      <c r="L73" s="51">
        <v>10.202</v>
      </c>
    </row>
    <row r="74" spans="1:12" ht="12.95">
      <c r="A74" s="52" t="s">
        <v>643</v>
      </c>
      <c r="B74" s="51">
        <v>0</v>
      </c>
      <c r="C74" s="51">
        <v>1.0169999999999999</v>
      </c>
      <c r="D74" s="51">
        <v>2.0350000000000001</v>
      </c>
      <c r="E74" s="51">
        <v>3.0529999999999999</v>
      </c>
      <c r="F74" s="51">
        <v>4.0730000000000004</v>
      </c>
      <c r="G74" s="51">
        <v>5.0919999999999996</v>
      </c>
      <c r="H74" s="51">
        <v>6.1130000000000004</v>
      </c>
      <c r="I74" s="51">
        <v>7.1340000000000003</v>
      </c>
      <c r="J74" s="51">
        <v>8.1560000000000006</v>
      </c>
      <c r="K74" s="51">
        <v>9.1780000000000008</v>
      </c>
      <c r="L74" s="51">
        <v>10.201000000000001</v>
      </c>
    </row>
    <row r="75" spans="1:12" ht="12.95">
      <c r="A75" s="52" t="s">
        <v>644</v>
      </c>
      <c r="B75" s="51">
        <v>0</v>
      </c>
      <c r="C75" s="51">
        <v>1.0169999999999999</v>
      </c>
      <c r="D75" s="51">
        <v>2.0350000000000001</v>
      </c>
      <c r="E75" s="51">
        <v>3.0529999999999999</v>
      </c>
      <c r="F75" s="51">
        <v>4.0720000000000001</v>
      </c>
      <c r="G75" s="51">
        <v>5.0919999999999996</v>
      </c>
      <c r="H75" s="51">
        <v>6.1120000000000001</v>
      </c>
      <c r="I75" s="51">
        <v>7.133</v>
      </c>
      <c r="J75" s="51">
        <v>8.1549999999999994</v>
      </c>
      <c r="K75" s="51">
        <v>9.1769999999999996</v>
      </c>
      <c r="L75" s="51">
        <v>10.199999999999999</v>
      </c>
    </row>
    <row r="76" spans="1:12" ht="12.95">
      <c r="A76" s="52" t="s">
        <v>645</v>
      </c>
      <c r="B76" s="51">
        <v>0</v>
      </c>
      <c r="C76" s="51">
        <v>1.0169999999999999</v>
      </c>
      <c r="D76" s="51">
        <v>2.0350000000000001</v>
      </c>
      <c r="E76" s="51">
        <v>3.0529999999999999</v>
      </c>
      <c r="F76" s="51">
        <v>4.0720000000000001</v>
      </c>
      <c r="G76" s="51">
        <v>5.0919999999999996</v>
      </c>
      <c r="H76" s="51">
        <v>6.1120000000000001</v>
      </c>
      <c r="I76" s="51">
        <v>7.133</v>
      </c>
      <c r="J76" s="51">
        <v>8.1549999999999994</v>
      </c>
      <c r="K76" s="51">
        <v>9.1769999999999996</v>
      </c>
      <c r="L76" s="51">
        <v>10.199999999999999</v>
      </c>
    </row>
    <row r="77" spans="1:12" ht="12.95">
      <c r="A77" s="52" t="s">
        <v>646</v>
      </c>
      <c r="B77" s="51">
        <v>0</v>
      </c>
      <c r="C77" s="51">
        <v>1.0169999999999999</v>
      </c>
      <c r="D77" s="51">
        <v>2.0350000000000001</v>
      </c>
      <c r="E77" s="51">
        <v>3.0529999999999999</v>
      </c>
      <c r="F77" s="51">
        <v>4.0720000000000001</v>
      </c>
      <c r="G77" s="51">
        <v>5.0919999999999996</v>
      </c>
      <c r="H77" s="51">
        <v>6.1120000000000001</v>
      </c>
      <c r="I77" s="51">
        <v>7.133</v>
      </c>
      <c r="J77" s="51">
        <v>8.1539999999999999</v>
      </c>
      <c r="K77" s="51">
        <v>9.1760000000000002</v>
      </c>
      <c r="L77" s="51">
        <v>10.199</v>
      </c>
    </row>
    <row r="78" spans="1:12" ht="12.95">
      <c r="A78" s="52" t="s">
        <v>647</v>
      </c>
      <c r="B78" s="51">
        <v>0</v>
      </c>
      <c r="C78" s="51">
        <v>1.0169999999999999</v>
      </c>
      <c r="D78" s="51">
        <v>2.0350000000000001</v>
      </c>
      <c r="E78" s="51">
        <v>3.0529999999999999</v>
      </c>
      <c r="F78" s="51">
        <v>4.0720000000000001</v>
      </c>
      <c r="G78" s="51">
        <v>5.0910000000000002</v>
      </c>
      <c r="H78" s="51">
        <v>6.1109999999999998</v>
      </c>
      <c r="I78" s="51">
        <v>7.1319999999999997</v>
      </c>
      <c r="J78" s="51">
        <v>8.1539999999999999</v>
      </c>
      <c r="K78" s="51">
        <v>9.1760000000000002</v>
      </c>
      <c r="L78" s="51">
        <v>10.199</v>
      </c>
    </row>
    <row r="79" spans="1:12" ht="12.95">
      <c r="A79" s="52" t="s">
        <v>648</v>
      </c>
      <c r="B79" s="51">
        <v>0</v>
      </c>
      <c r="C79" s="51">
        <v>1.0169999999999999</v>
      </c>
      <c r="D79" s="51">
        <v>2.0339999999999998</v>
      </c>
      <c r="E79" s="51">
        <v>3.0529999999999999</v>
      </c>
      <c r="F79" s="51">
        <v>4.0709999999999997</v>
      </c>
      <c r="G79" s="51">
        <v>5.0910000000000002</v>
      </c>
      <c r="H79" s="51">
        <v>6.1109999999999998</v>
      </c>
      <c r="I79" s="51">
        <v>7.1319999999999997</v>
      </c>
      <c r="J79" s="51">
        <v>8.1530000000000005</v>
      </c>
      <c r="K79" s="51">
        <v>9.1760000000000002</v>
      </c>
      <c r="L79" s="51">
        <v>10.198</v>
      </c>
    </row>
    <row r="80" spans="1:12" ht="12.95">
      <c r="A80" s="52" t="s">
        <v>649</v>
      </c>
      <c r="B80" s="51">
        <v>0</v>
      </c>
      <c r="C80" s="51">
        <v>1.0169999999999999</v>
      </c>
      <c r="D80" s="51">
        <v>2.0339999999999998</v>
      </c>
      <c r="E80" s="51">
        <v>3.052</v>
      </c>
      <c r="F80" s="51">
        <v>4.0709999999999997</v>
      </c>
      <c r="G80" s="51">
        <v>5.0910000000000002</v>
      </c>
      <c r="H80" s="51">
        <v>6.1109999999999998</v>
      </c>
      <c r="I80" s="51">
        <v>7.1319999999999997</v>
      </c>
      <c r="J80" s="51">
        <v>8.1530000000000005</v>
      </c>
      <c r="K80" s="51">
        <v>9.1750000000000007</v>
      </c>
      <c r="L80" s="51">
        <v>10.198</v>
      </c>
    </row>
    <row r="81" spans="1:12" ht="12.95">
      <c r="A81" s="52" t="s">
        <v>650</v>
      </c>
      <c r="B81" s="51">
        <v>0</v>
      </c>
      <c r="C81" s="51">
        <v>1.0169999999999999</v>
      </c>
      <c r="D81" s="51">
        <v>2.0339999999999998</v>
      </c>
      <c r="E81" s="51">
        <v>3.052</v>
      </c>
      <c r="F81" s="51">
        <v>4.0709999999999997</v>
      </c>
      <c r="G81" s="51">
        <v>5.09</v>
      </c>
      <c r="H81" s="51">
        <v>6.11</v>
      </c>
      <c r="I81" s="51">
        <v>7.1310000000000002</v>
      </c>
      <c r="J81" s="51">
        <v>8.1530000000000005</v>
      </c>
      <c r="K81" s="51">
        <v>9.1750000000000007</v>
      </c>
      <c r="L81" s="51">
        <v>10.196999999999999</v>
      </c>
    </row>
    <row r="82" spans="1:12" ht="12.95">
      <c r="A82" s="52" t="s">
        <v>651</v>
      </c>
      <c r="B82" s="51">
        <v>0</v>
      </c>
      <c r="C82" s="51">
        <v>1.0169999999999999</v>
      </c>
      <c r="D82" s="51">
        <v>2.0339999999999998</v>
      </c>
      <c r="E82" s="51">
        <v>3.052</v>
      </c>
      <c r="F82" s="51">
        <v>4.0709999999999997</v>
      </c>
      <c r="G82" s="51">
        <v>5.09</v>
      </c>
      <c r="H82" s="51">
        <v>6.11</v>
      </c>
      <c r="I82" s="51">
        <v>7.1310000000000002</v>
      </c>
      <c r="J82" s="51">
        <v>8.1519999999999992</v>
      </c>
      <c r="K82" s="51">
        <v>9.1739999999999995</v>
      </c>
      <c r="L82" s="51">
        <v>10.196999999999999</v>
      </c>
    </row>
    <row r="83" spans="1:12" ht="12.95">
      <c r="A83" s="52" t="s">
        <v>652</v>
      </c>
      <c r="B83" s="51">
        <v>0</v>
      </c>
      <c r="C83" s="51">
        <v>1.0169999999999999</v>
      </c>
      <c r="D83" s="51">
        <v>2.0339999999999998</v>
      </c>
      <c r="E83" s="51">
        <v>3.052</v>
      </c>
      <c r="F83" s="51">
        <v>4.0709999999999997</v>
      </c>
      <c r="G83" s="51">
        <v>5.09</v>
      </c>
      <c r="H83" s="51">
        <v>6.11</v>
      </c>
      <c r="I83" s="51">
        <v>7.13</v>
      </c>
      <c r="J83" s="51">
        <v>8.1519999999999992</v>
      </c>
      <c r="K83" s="51">
        <v>9.1739999999999995</v>
      </c>
      <c r="L83" s="51">
        <v>10.196</v>
      </c>
    </row>
    <row r="84" spans="1:12" ht="12.95">
      <c r="A84" s="52" t="s">
        <v>653</v>
      </c>
      <c r="B84" s="51">
        <v>0</v>
      </c>
      <c r="C84" s="51">
        <v>1.0169999999999999</v>
      </c>
      <c r="D84" s="51">
        <v>2.0339999999999998</v>
      </c>
      <c r="E84" s="51">
        <v>3.052</v>
      </c>
      <c r="F84" s="51">
        <v>4.07</v>
      </c>
      <c r="G84" s="51">
        <v>5.09</v>
      </c>
      <c r="H84" s="51">
        <v>6.11</v>
      </c>
      <c r="I84" s="51">
        <v>7.13</v>
      </c>
      <c r="J84" s="51">
        <v>8.1509999999999998</v>
      </c>
      <c r="K84" s="51">
        <v>9.173</v>
      </c>
      <c r="L84" s="51">
        <v>10.196</v>
      </c>
    </row>
    <row r="85" spans="1:12" ht="12.95">
      <c r="A85" s="52" t="s">
        <v>654</v>
      </c>
      <c r="B85" s="51">
        <v>0</v>
      </c>
      <c r="C85" s="51">
        <v>1.0169999999999999</v>
      </c>
      <c r="D85" s="51">
        <v>2.0339999999999998</v>
      </c>
      <c r="E85" s="51">
        <v>3.052</v>
      </c>
      <c r="F85" s="51">
        <v>4.07</v>
      </c>
      <c r="G85" s="51">
        <v>5.0890000000000004</v>
      </c>
      <c r="H85" s="51">
        <v>6.109</v>
      </c>
      <c r="I85" s="51">
        <v>7.13</v>
      </c>
      <c r="J85" s="51">
        <v>8.1509999999999998</v>
      </c>
      <c r="K85" s="51">
        <v>9.173</v>
      </c>
      <c r="L85" s="51">
        <v>10.195</v>
      </c>
    </row>
    <row r="86" spans="1:12" ht="12.95">
      <c r="A86" s="52" t="s">
        <v>655</v>
      </c>
      <c r="B86" s="51">
        <v>0</v>
      </c>
      <c r="C86" s="51">
        <v>1.0169999999999999</v>
      </c>
      <c r="D86" s="51">
        <v>2.0339999999999998</v>
      </c>
      <c r="E86" s="51">
        <v>3.0510000000000002</v>
      </c>
      <c r="F86" s="51">
        <v>4.07</v>
      </c>
      <c r="G86" s="51">
        <v>5.0890000000000004</v>
      </c>
      <c r="H86" s="51">
        <v>6.109</v>
      </c>
      <c r="I86" s="51">
        <v>7.1289999999999996</v>
      </c>
      <c r="J86" s="51">
        <v>8.15</v>
      </c>
      <c r="K86" s="51">
        <v>9.1720000000000006</v>
      </c>
      <c r="L86" s="51">
        <v>10.194000000000001</v>
      </c>
    </row>
    <row r="87" spans="1:12" ht="12.95">
      <c r="A87" s="52" t="s">
        <v>656</v>
      </c>
      <c r="B87" s="51">
        <v>0</v>
      </c>
      <c r="C87" s="51">
        <v>1.016</v>
      </c>
      <c r="D87" s="51">
        <v>2.0339999999999998</v>
      </c>
      <c r="E87" s="51">
        <v>3.0510000000000002</v>
      </c>
      <c r="F87" s="51">
        <v>4.07</v>
      </c>
      <c r="G87" s="51">
        <v>5.0890000000000004</v>
      </c>
      <c r="H87" s="51">
        <v>6.109</v>
      </c>
      <c r="I87" s="51">
        <v>7.1289999999999996</v>
      </c>
      <c r="J87" s="51">
        <v>8.15</v>
      </c>
      <c r="K87" s="51">
        <v>9.1720000000000006</v>
      </c>
      <c r="L87" s="51">
        <v>10.194000000000001</v>
      </c>
    </row>
    <row r="88" spans="1:12" ht="12.95">
      <c r="A88" s="52" t="s">
        <v>657</v>
      </c>
      <c r="B88" s="51">
        <v>0</v>
      </c>
      <c r="C88" s="51">
        <v>1.016</v>
      </c>
      <c r="D88" s="51">
        <v>2.0329999999999999</v>
      </c>
      <c r="E88" s="51">
        <v>3.0510000000000002</v>
      </c>
      <c r="F88" s="51">
        <v>4.07</v>
      </c>
      <c r="G88" s="51">
        <v>5.0890000000000004</v>
      </c>
      <c r="H88" s="51">
        <v>6.1079999999999997</v>
      </c>
      <c r="I88" s="51">
        <v>7.1289999999999996</v>
      </c>
      <c r="J88" s="51">
        <v>8.1489999999999991</v>
      </c>
      <c r="K88" s="51">
        <v>9.1709999999999994</v>
      </c>
      <c r="L88" s="51">
        <v>10.193</v>
      </c>
    </row>
    <row r="89" spans="1:12" ht="12.95">
      <c r="A89" s="52" t="s">
        <v>658</v>
      </c>
      <c r="B89" s="51">
        <v>0</v>
      </c>
      <c r="C89" s="51">
        <v>1.016</v>
      </c>
      <c r="D89" s="51">
        <v>2.0329999999999999</v>
      </c>
      <c r="E89" s="51">
        <v>3.0510000000000002</v>
      </c>
      <c r="F89" s="51">
        <v>4.069</v>
      </c>
      <c r="G89" s="51">
        <v>5.0880000000000001</v>
      </c>
      <c r="H89" s="51">
        <v>6.1079999999999997</v>
      </c>
      <c r="I89" s="51">
        <v>7.1280000000000001</v>
      </c>
      <c r="J89" s="51">
        <v>8.1489999999999991</v>
      </c>
      <c r="K89" s="51">
        <v>9.1709999999999994</v>
      </c>
      <c r="L89" s="51">
        <v>10.193</v>
      </c>
    </row>
    <row r="90" spans="1:12" ht="12.95">
      <c r="A90" s="52" t="s">
        <v>659</v>
      </c>
      <c r="B90" s="51">
        <v>0</v>
      </c>
      <c r="C90" s="51">
        <v>1.016</v>
      </c>
      <c r="D90" s="51">
        <v>2.0329999999999999</v>
      </c>
      <c r="E90" s="51">
        <v>3.0510000000000002</v>
      </c>
      <c r="F90" s="51">
        <v>4.069</v>
      </c>
      <c r="G90" s="51">
        <v>5.0880000000000001</v>
      </c>
      <c r="H90" s="51">
        <v>6.1079999999999997</v>
      </c>
      <c r="I90" s="51">
        <v>7.1280000000000001</v>
      </c>
      <c r="J90" s="51">
        <v>8.1489999999999991</v>
      </c>
      <c r="K90" s="51">
        <v>9.17</v>
      </c>
      <c r="L90" s="51">
        <v>10.192</v>
      </c>
    </row>
    <row r="91" spans="1:12" ht="12.95">
      <c r="A91" s="52" t="s">
        <v>660</v>
      </c>
      <c r="B91" s="51">
        <v>0</v>
      </c>
      <c r="C91" s="51">
        <v>1.016</v>
      </c>
      <c r="D91" s="51">
        <v>2.0329999999999999</v>
      </c>
      <c r="E91" s="51">
        <v>3.0510000000000002</v>
      </c>
      <c r="F91" s="51">
        <v>4.069</v>
      </c>
      <c r="G91" s="51">
        <v>5.0880000000000001</v>
      </c>
      <c r="H91" s="51">
        <v>6.1070000000000002</v>
      </c>
      <c r="I91" s="51">
        <v>7.1269999999999998</v>
      </c>
      <c r="J91" s="51">
        <v>8.1479999999999997</v>
      </c>
      <c r="K91" s="51">
        <v>9.17</v>
      </c>
      <c r="L91" s="51">
        <v>10.192</v>
      </c>
    </row>
    <row r="92" spans="1:12" ht="12.95">
      <c r="A92" s="52" t="s">
        <v>661</v>
      </c>
      <c r="B92" s="51">
        <v>0</v>
      </c>
      <c r="C92" s="51">
        <v>1.016</v>
      </c>
      <c r="D92" s="51">
        <v>2.0329999999999999</v>
      </c>
      <c r="E92" s="51">
        <v>3.0510000000000002</v>
      </c>
      <c r="F92" s="51">
        <v>4.069</v>
      </c>
      <c r="G92" s="51">
        <v>5.0869999999999997</v>
      </c>
      <c r="H92" s="51">
        <v>6.1070000000000002</v>
      </c>
      <c r="I92" s="51">
        <v>7.1269999999999998</v>
      </c>
      <c r="J92" s="51">
        <v>8.1479999999999997</v>
      </c>
      <c r="K92" s="51">
        <v>9.1690000000000005</v>
      </c>
      <c r="L92" s="51">
        <v>10.191000000000001</v>
      </c>
    </row>
    <row r="93" spans="1:12" ht="12.95">
      <c r="A93" s="52" t="s">
        <v>662</v>
      </c>
      <c r="B93" s="51">
        <v>0</v>
      </c>
      <c r="C93" s="51">
        <v>1.016</v>
      </c>
      <c r="D93" s="51">
        <v>2.0329999999999999</v>
      </c>
      <c r="E93" s="51">
        <v>3.05</v>
      </c>
      <c r="F93" s="51">
        <v>4.0679999999999996</v>
      </c>
      <c r="G93" s="51">
        <v>5.0869999999999997</v>
      </c>
      <c r="H93" s="51">
        <v>6.1070000000000002</v>
      </c>
      <c r="I93" s="51">
        <v>7.1269999999999998</v>
      </c>
      <c r="J93" s="51">
        <v>8.1470000000000002</v>
      </c>
      <c r="K93" s="51">
        <v>9.1690000000000005</v>
      </c>
      <c r="L93" s="51">
        <v>10.191000000000001</v>
      </c>
    </row>
    <row r="94" spans="1:12" ht="12.95">
      <c r="A94" s="52" t="s">
        <v>663</v>
      </c>
      <c r="B94" s="51">
        <v>0</v>
      </c>
      <c r="C94" s="51">
        <v>1.016</v>
      </c>
      <c r="D94" s="51">
        <v>2.0329999999999999</v>
      </c>
      <c r="E94" s="51">
        <v>3.05</v>
      </c>
      <c r="F94" s="51">
        <v>4.0679999999999996</v>
      </c>
      <c r="G94" s="51">
        <v>5.0869999999999997</v>
      </c>
      <c r="H94" s="51">
        <v>6.1059999999999999</v>
      </c>
      <c r="I94" s="51">
        <v>7.1260000000000003</v>
      </c>
      <c r="J94" s="51">
        <v>8.1470000000000002</v>
      </c>
      <c r="K94" s="51">
        <v>9.1679999999999993</v>
      </c>
      <c r="L94" s="51">
        <v>10.19</v>
      </c>
    </row>
    <row r="95" spans="1:12" ht="12.95">
      <c r="A95" s="52" t="s">
        <v>664</v>
      </c>
      <c r="B95" s="51">
        <v>0</v>
      </c>
      <c r="C95" s="51">
        <v>1.016</v>
      </c>
      <c r="D95" s="51">
        <v>2.0329999999999999</v>
      </c>
      <c r="E95" s="51">
        <v>3.05</v>
      </c>
      <c r="F95" s="51">
        <v>4.0679999999999996</v>
      </c>
      <c r="G95" s="51">
        <v>5.0869999999999997</v>
      </c>
      <c r="H95" s="51">
        <v>6.1059999999999999</v>
      </c>
      <c r="I95" s="51">
        <v>7.1260000000000003</v>
      </c>
      <c r="J95" s="51">
        <v>8.1460000000000008</v>
      </c>
      <c r="K95" s="51">
        <v>9.1679999999999993</v>
      </c>
      <c r="L95" s="51">
        <v>10.19</v>
      </c>
    </row>
    <row r="96" spans="1:12" ht="12.95">
      <c r="A96" s="52" t="s">
        <v>665</v>
      </c>
      <c r="B96" s="51">
        <v>0</v>
      </c>
      <c r="C96" s="51">
        <v>1.016</v>
      </c>
      <c r="D96" s="51">
        <v>2.0329999999999999</v>
      </c>
      <c r="E96" s="51">
        <v>3.05</v>
      </c>
      <c r="F96" s="51">
        <v>4.0679999999999996</v>
      </c>
      <c r="G96" s="51">
        <v>5.0860000000000003</v>
      </c>
      <c r="H96" s="51">
        <v>6.1059999999999999</v>
      </c>
      <c r="I96" s="51">
        <v>7.125</v>
      </c>
      <c r="J96" s="51">
        <v>8.1460000000000008</v>
      </c>
      <c r="K96" s="51">
        <v>9.1669999999999998</v>
      </c>
      <c r="L96" s="51">
        <v>10.189</v>
      </c>
    </row>
    <row r="97" spans="1:12" ht="12.95">
      <c r="A97" s="52" t="s">
        <v>666</v>
      </c>
      <c r="B97" s="51">
        <v>0</v>
      </c>
      <c r="C97" s="51">
        <v>1.016</v>
      </c>
      <c r="D97" s="51">
        <v>2.032</v>
      </c>
      <c r="E97" s="51">
        <v>3.05</v>
      </c>
      <c r="F97" s="51">
        <v>4.0679999999999996</v>
      </c>
      <c r="G97" s="51">
        <v>5.0860000000000003</v>
      </c>
      <c r="H97" s="51">
        <v>6.1050000000000004</v>
      </c>
      <c r="I97" s="51">
        <v>7.125</v>
      </c>
      <c r="J97" s="51">
        <v>8.1460000000000008</v>
      </c>
      <c r="K97" s="51">
        <v>9.1669999999999998</v>
      </c>
      <c r="L97" s="51">
        <v>10.188000000000001</v>
      </c>
    </row>
    <row r="98" spans="1:12" ht="12.95">
      <c r="A98" s="52" t="s">
        <v>667</v>
      </c>
      <c r="B98" s="51">
        <v>0</v>
      </c>
      <c r="C98" s="51">
        <v>1.016</v>
      </c>
      <c r="D98" s="51">
        <v>2.032</v>
      </c>
      <c r="E98" s="51">
        <v>3.05</v>
      </c>
      <c r="F98" s="51">
        <v>4.0670000000000002</v>
      </c>
      <c r="G98" s="51">
        <v>5.0860000000000003</v>
      </c>
      <c r="H98" s="51">
        <v>6.1050000000000004</v>
      </c>
      <c r="I98" s="51">
        <v>7.125</v>
      </c>
      <c r="J98" s="51">
        <v>8.1449999999999996</v>
      </c>
      <c r="K98" s="51">
        <v>9.1660000000000004</v>
      </c>
      <c r="L98" s="51">
        <v>10.188000000000001</v>
      </c>
    </row>
    <row r="99" spans="1:12" ht="12.95">
      <c r="A99" s="52" t="s">
        <v>668</v>
      </c>
      <c r="B99" s="51">
        <v>0</v>
      </c>
      <c r="C99" s="51">
        <v>1.016</v>
      </c>
      <c r="D99" s="51">
        <v>2.032</v>
      </c>
      <c r="E99" s="51">
        <v>3.0489999999999999</v>
      </c>
      <c r="F99" s="51">
        <v>4.0670000000000002</v>
      </c>
      <c r="G99" s="51">
        <v>5.0860000000000003</v>
      </c>
      <c r="H99" s="51">
        <v>6.1050000000000004</v>
      </c>
      <c r="I99" s="51">
        <v>7.1239999999999997</v>
      </c>
      <c r="J99" s="51">
        <v>8.1449999999999996</v>
      </c>
      <c r="K99" s="51">
        <v>9.1660000000000004</v>
      </c>
      <c r="L99" s="51">
        <v>10.186999999999999</v>
      </c>
    </row>
    <row r="100" spans="1:12" ht="12.95">
      <c r="A100" s="52" t="s">
        <v>669</v>
      </c>
      <c r="B100" s="51">
        <v>0</v>
      </c>
      <c r="C100" s="51">
        <v>1.016</v>
      </c>
      <c r="D100" s="51">
        <v>2.032</v>
      </c>
      <c r="E100" s="51">
        <v>3.0489999999999999</v>
      </c>
      <c r="F100" s="51">
        <v>4.0670000000000002</v>
      </c>
      <c r="G100" s="51">
        <v>5.085</v>
      </c>
      <c r="H100" s="51">
        <v>6.1040000000000001</v>
      </c>
      <c r="I100" s="51">
        <v>7.1239999999999997</v>
      </c>
      <c r="J100" s="51">
        <v>8.1440000000000001</v>
      </c>
      <c r="K100" s="51">
        <v>9.1649999999999991</v>
      </c>
      <c r="L100" s="51">
        <v>10.186999999999999</v>
      </c>
    </row>
    <row r="101" spans="1:12" ht="12.95">
      <c r="A101" s="52" t="s">
        <v>670</v>
      </c>
      <c r="B101" s="51">
        <v>0</v>
      </c>
      <c r="C101" s="51">
        <v>1.016</v>
      </c>
      <c r="D101" s="51">
        <v>2.032</v>
      </c>
      <c r="E101" s="51">
        <v>3.0489999999999999</v>
      </c>
      <c r="F101" s="51">
        <v>4.0670000000000002</v>
      </c>
      <c r="G101" s="51">
        <v>5.085</v>
      </c>
      <c r="H101" s="51">
        <v>6.1040000000000001</v>
      </c>
      <c r="I101" s="51">
        <v>7.1239999999999997</v>
      </c>
      <c r="J101" s="51">
        <v>8.1440000000000001</v>
      </c>
      <c r="K101" s="51">
        <v>9.1649999999999991</v>
      </c>
      <c r="L101" s="51">
        <v>10.186</v>
      </c>
    </row>
    <row r="102" spans="1:12" ht="12.95">
      <c r="A102" s="52" t="s">
        <v>671</v>
      </c>
      <c r="B102" s="51">
        <v>0</v>
      </c>
      <c r="C102" s="51">
        <v>1.016</v>
      </c>
      <c r="D102" s="51">
        <v>2.032</v>
      </c>
      <c r="E102" s="51">
        <v>3.0489999999999999</v>
      </c>
      <c r="F102" s="51">
        <v>4.0659999999999998</v>
      </c>
      <c r="G102" s="51">
        <v>5.085</v>
      </c>
      <c r="H102" s="51">
        <v>6.1040000000000001</v>
      </c>
      <c r="I102" s="51">
        <v>7.1230000000000002</v>
      </c>
      <c r="J102" s="51">
        <v>8.1430000000000007</v>
      </c>
      <c r="K102" s="51">
        <v>9.1639999999999997</v>
      </c>
      <c r="L102" s="51">
        <v>10.186</v>
      </c>
    </row>
    <row r="103" spans="1:12" ht="12.95">
      <c r="A103" s="52" t="s">
        <v>672</v>
      </c>
      <c r="B103" s="51">
        <v>0</v>
      </c>
      <c r="C103" s="51">
        <v>1.016</v>
      </c>
      <c r="D103" s="51">
        <v>2.032</v>
      </c>
      <c r="E103" s="51">
        <v>3.0489999999999999</v>
      </c>
      <c r="F103" s="51">
        <v>4.0659999999999998</v>
      </c>
      <c r="G103" s="51">
        <v>5.0839999999999996</v>
      </c>
      <c r="H103" s="51">
        <v>6.1029999999999998</v>
      </c>
      <c r="I103" s="51">
        <v>7.1230000000000002</v>
      </c>
      <c r="J103" s="51">
        <v>8.1430000000000007</v>
      </c>
      <c r="K103" s="51">
        <v>9.1639999999999997</v>
      </c>
      <c r="L103" s="51">
        <v>10.185</v>
      </c>
    </row>
    <row r="104" spans="1:12" ht="12.95">
      <c r="A104" s="52" t="s">
        <v>673</v>
      </c>
      <c r="B104" s="51">
        <v>0</v>
      </c>
      <c r="C104" s="51">
        <v>1.016</v>
      </c>
      <c r="D104" s="51">
        <v>2.032</v>
      </c>
      <c r="E104" s="51">
        <v>3.0489999999999999</v>
      </c>
      <c r="F104" s="51">
        <v>4.0659999999999998</v>
      </c>
      <c r="G104" s="51">
        <v>5.0839999999999996</v>
      </c>
      <c r="H104" s="51">
        <v>6.1029999999999998</v>
      </c>
      <c r="I104" s="51">
        <v>7.1219999999999999</v>
      </c>
      <c r="J104" s="51">
        <v>8.1430000000000007</v>
      </c>
      <c r="K104" s="51">
        <v>9.1630000000000003</v>
      </c>
      <c r="L104" s="51">
        <v>10.185</v>
      </c>
    </row>
    <row r="105" spans="1:12" ht="12.95">
      <c r="A105" s="52" t="s">
        <v>674</v>
      </c>
      <c r="B105" s="51">
        <v>0</v>
      </c>
      <c r="C105" s="51">
        <v>1.0149999999999999</v>
      </c>
      <c r="D105" s="51">
        <v>2.032</v>
      </c>
      <c r="E105" s="51">
        <v>3.048</v>
      </c>
      <c r="F105" s="51">
        <v>4.0659999999999998</v>
      </c>
      <c r="G105" s="51">
        <v>5.0839999999999996</v>
      </c>
      <c r="H105" s="51">
        <v>6.1029999999999998</v>
      </c>
      <c r="I105" s="51">
        <v>7.1219999999999999</v>
      </c>
      <c r="J105" s="51">
        <v>8.1419999999999995</v>
      </c>
      <c r="K105" s="51">
        <v>9.1630000000000003</v>
      </c>
      <c r="L105" s="51">
        <v>10.183999999999999</v>
      </c>
    </row>
    <row r="106" spans="1:12" ht="12.95">
      <c r="A106" s="52" t="s">
        <v>675</v>
      </c>
      <c r="B106" s="51">
        <v>0</v>
      </c>
      <c r="C106" s="51">
        <v>1.0149999999999999</v>
      </c>
      <c r="D106" s="51">
        <v>2.032</v>
      </c>
      <c r="E106" s="51">
        <v>3.048</v>
      </c>
      <c r="F106" s="51">
        <v>4.0659999999999998</v>
      </c>
      <c r="G106" s="51">
        <v>5.0839999999999996</v>
      </c>
      <c r="H106" s="51">
        <v>6.1020000000000003</v>
      </c>
      <c r="I106" s="51">
        <v>7.1219999999999999</v>
      </c>
      <c r="J106" s="51">
        <v>8.1419999999999995</v>
      </c>
      <c r="K106" s="51">
        <v>9.1620000000000008</v>
      </c>
      <c r="L106" s="51">
        <v>10.183999999999999</v>
      </c>
    </row>
    <row r="107" spans="1:12" ht="12.95">
      <c r="A107" s="52" t="s">
        <v>676</v>
      </c>
      <c r="B107" s="51">
        <v>0</v>
      </c>
      <c r="C107" s="51">
        <v>1.0149999999999999</v>
      </c>
      <c r="D107" s="51">
        <v>2.0310000000000001</v>
      </c>
      <c r="E107" s="51">
        <v>3.048</v>
      </c>
      <c r="F107" s="51">
        <v>4.0650000000000004</v>
      </c>
      <c r="G107" s="51">
        <v>5.0830000000000002</v>
      </c>
      <c r="H107" s="51">
        <v>6.1020000000000003</v>
      </c>
      <c r="I107" s="51">
        <v>7.1210000000000004</v>
      </c>
      <c r="J107" s="51">
        <v>8.141</v>
      </c>
      <c r="K107" s="51">
        <v>9.1620000000000008</v>
      </c>
      <c r="L107" s="51">
        <v>10.183</v>
      </c>
    </row>
    <row r="108" spans="1:12" ht="12.95">
      <c r="A108" s="52" t="s">
        <v>677</v>
      </c>
      <c r="B108" s="51">
        <v>0</v>
      </c>
      <c r="C108" s="51">
        <v>1.0149999999999999</v>
      </c>
      <c r="D108" s="51">
        <v>2.0310000000000001</v>
      </c>
      <c r="E108" s="51">
        <v>3.048</v>
      </c>
      <c r="F108" s="51">
        <v>4.0650000000000004</v>
      </c>
      <c r="G108" s="51">
        <v>5.0830000000000002</v>
      </c>
      <c r="H108" s="51">
        <v>6.1020000000000003</v>
      </c>
      <c r="I108" s="51">
        <v>7.1210000000000004</v>
      </c>
      <c r="J108" s="51">
        <v>8.141</v>
      </c>
      <c r="K108" s="51">
        <v>9.1609999999999996</v>
      </c>
      <c r="L108" s="51">
        <v>10.183</v>
      </c>
    </row>
    <row r="109" spans="1:12" ht="12.95">
      <c r="A109" s="52" t="s">
        <v>678</v>
      </c>
      <c r="B109" s="51">
        <v>0</v>
      </c>
      <c r="C109" s="51">
        <v>1.0149999999999999</v>
      </c>
      <c r="D109" s="51">
        <v>2.0310000000000001</v>
      </c>
      <c r="E109" s="51">
        <v>3.048</v>
      </c>
      <c r="F109" s="51">
        <v>4.0650000000000004</v>
      </c>
      <c r="G109" s="51">
        <v>5.0830000000000002</v>
      </c>
      <c r="H109" s="51">
        <v>6.101</v>
      </c>
      <c r="I109" s="51">
        <v>7.1210000000000004</v>
      </c>
      <c r="J109" s="51">
        <v>8.14</v>
      </c>
      <c r="K109" s="51">
        <v>9.1609999999999996</v>
      </c>
      <c r="L109" s="51">
        <v>10.182</v>
      </c>
    </row>
    <row r="110" spans="1:12" ht="12.95">
      <c r="A110" s="52" t="s">
        <v>679</v>
      </c>
      <c r="B110" s="51">
        <v>0</v>
      </c>
      <c r="C110" s="51">
        <v>1.0149999999999999</v>
      </c>
      <c r="D110" s="51">
        <v>2.0310000000000001</v>
      </c>
      <c r="E110" s="51">
        <v>3.048</v>
      </c>
      <c r="F110" s="51">
        <v>4.0650000000000004</v>
      </c>
      <c r="G110" s="51">
        <v>5.0830000000000002</v>
      </c>
      <c r="H110" s="51">
        <v>6.101</v>
      </c>
      <c r="I110" s="51">
        <v>7.12</v>
      </c>
      <c r="J110" s="51">
        <v>8.14</v>
      </c>
      <c r="K110" s="51">
        <v>9.16</v>
      </c>
      <c r="L110" s="51">
        <v>10.180999999999999</v>
      </c>
    </row>
    <row r="111" spans="1:12" ht="12.95">
      <c r="A111" s="52" t="s">
        <v>680</v>
      </c>
      <c r="B111" s="51">
        <v>0</v>
      </c>
      <c r="C111" s="51">
        <v>1.0149999999999999</v>
      </c>
      <c r="D111" s="51">
        <v>2.0310000000000001</v>
      </c>
      <c r="E111" s="51">
        <v>3.0470000000000002</v>
      </c>
      <c r="F111" s="51">
        <v>4.0650000000000004</v>
      </c>
      <c r="G111" s="51">
        <v>5.0819999999999999</v>
      </c>
      <c r="H111" s="51">
        <v>6.101</v>
      </c>
      <c r="I111" s="51">
        <v>7.12</v>
      </c>
      <c r="J111" s="51">
        <v>8.1389999999999993</v>
      </c>
      <c r="K111" s="51">
        <v>9.16</v>
      </c>
      <c r="L111" s="51">
        <v>10.180999999999999</v>
      </c>
    </row>
    <row r="112" spans="1:12" ht="12.95">
      <c r="A112" s="52" t="s">
        <v>681</v>
      </c>
      <c r="B112" s="51">
        <v>0</v>
      </c>
      <c r="C112" s="51">
        <v>1.0149999999999999</v>
      </c>
      <c r="D112" s="51">
        <v>2.0310000000000001</v>
      </c>
      <c r="E112" s="51">
        <v>3.0470000000000002</v>
      </c>
      <c r="F112" s="51">
        <v>4.0640000000000001</v>
      </c>
      <c r="G112" s="51">
        <v>5.0819999999999999</v>
      </c>
      <c r="H112" s="51">
        <v>6.1</v>
      </c>
      <c r="I112" s="51">
        <v>7.1189999999999998</v>
      </c>
      <c r="J112" s="51">
        <v>8.1389999999999993</v>
      </c>
      <c r="K112" s="51">
        <v>9.1590000000000007</v>
      </c>
      <c r="L112" s="51">
        <v>10.18</v>
      </c>
    </row>
    <row r="113" spans="1:12" ht="12.95">
      <c r="A113" s="52" t="s">
        <v>682</v>
      </c>
      <c r="B113" s="51">
        <v>0</v>
      </c>
      <c r="C113" s="51">
        <v>1.0149999999999999</v>
      </c>
      <c r="D113" s="51">
        <v>2.0310000000000001</v>
      </c>
      <c r="E113" s="51">
        <v>3.0470000000000002</v>
      </c>
      <c r="F113" s="51">
        <v>4.0640000000000001</v>
      </c>
      <c r="G113" s="51">
        <v>5.0819999999999999</v>
      </c>
      <c r="H113" s="51">
        <v>6.1</v>
      </c>
      <c r="I113" s="51">
        <v>7.1189999999999998</v>
      </c>
      <c r="J113" s="51">
        <v>8.1389999999999993</v>
      </c>
      <c r="K113" s="51">
        <v>9.1590000000000007</v>
      </c>
      <c r="L113" s="51">
        <v>10.18</v>
      </c>
    </row>
    <row r="114" spans="1:12" ht="12.95">
      <c r="A114" s="52" t="s">
        <v>683</v>
      </c>
      <c r="B114" s="51">
        <v>0</v>
      </c>
      <c r="C114" s="51">
        <v>1.0149999999999999</v>
      </c>
      <c r="D114" s="51">
        <v>2.0310000000000001</v>
      </c>
      <c r="E114" s="51">
        <v>3.0470000000000002</v>
      </c>
      <c r="F114" s="51">
        <v>4.0640000000000001</v>
      </c>
      <c r="G114" s="51">
        <v>5.0810000000000004</v>
      </c>
      <c r="H114" s="51">
        <v>6.1</v>
      </c>
      <c r="I114" s="51">
        <v>7.1189999999999998</v>
      </c>
      <c r="J114" s="51">
        <v>8.1379999999999999</v>
      </c>
      <c r="K114" s="51">
        <v>9.1579999999999995</v>
      </c>
      <c r="L114" s="51">
        <v>10.179</v>
      </c>
    </row>
    <row r="115" spans="1:12" ht="12.95">
      <c r="A115" s="52" t="s">
        <v>684</v>
      </c>
      <c r="B115" s="51">
        <v>0</v>
      </c>
      <c r="C115" s="51">
        <v>1.0149999999999999</v>
      </c>
      <c r="D115" s="51">
        <v>2.0310000000000001</v>
      </c>
      <c r="E115" s="51">
        <v>3.0470000000000002</v>
      </c>
      <c r="F115" s="51">
        <v>4.0640000000000001</v>
      </c>
      <c r="G115" s="51">
        <v>5.0810000000000004</v>
      </c>
      <c r="H115" s="51">
        <v>6.0990000000000002</v>
      </c>
      <c r="I115" s="51">
        <v>7.1180000000000003</v>
      </c>
      <c r="J115" s="51">
        <v>8.1379999999999999</v>
      </c>
      <c r="K115" s="51">
        <v>9.1579999999999995</v>
      </c>
      <c r="L115" s="51">
        <v>10.179</v>
      </c>
    </row>
    <row r="116" spans="1:12" ht="12.95">
      <c r="A116" s="52" t="s">
        <v>685</v>
      </c>
      <c r="B116" s="51">
        <v>0</v>
      </c>
      <c r="C116" s="51">
        <v>1.0149999999999999</v>
      </c>
      <c r="D116" s="51">
        <v>2.0299999999999998</v>
      </c>
      <c r="E116" s="51">
        <v>3.0470000000000002</v>
      </c>
      <c r="F116" s="51">
        <v>4.0629999999999997</v>
      </c>
      <c r="G116" s="51">
        <v>5.0810000000000004</v>
      </c>
      <c r="H116" s="51">
        <v>6.0990000000000002</v>
      </c>
      <c r="I116" s="51">
        <v>7.1180000000000003</v>
      </c>
      <c r="J116" s="51">
        <v>8.1370000000000005</v>
      </c>
      <c r="K116" s="51">
        <v>9.157</v>
      </c>
      <c r="L116" s="51">
        <v>10.178000000000001</v>
      </c>
    </row>
    <row r="117" spans="1:12" ht="12.95">
      <c r="A117" s="52" t="s">
        <v>686</v>
      </c>
      <c r="B117" s="51">
        <v>0</v>
      </c>
      <c r="C117" s="51">
        <v>1.0149999999999999</v>
      </c>
      <c r="D117" s="51">
        <v>2.0299999999999998</v>
      </c>
      <c r="E117" s="51">
        <v>3.0459999999999998</v>
      </c>
      <c r="F117" s="51">
        <v>4.0629999999999997</v>
      </c>
      <c r="G117" s="51">
        <v>5.0810000000000004</v>
      </c>
      <c r="H117" s="51">
        <v>6.0990000000000002</v>
      </c>
      <c r="I117" s="51">
        <v>7.117</v>
      </c>
      <c r="J117" s="51">
        <v>8.1370000000000005</v>
      </c>
      <c r="K117" s="51">
        <v>9.157</v>
      </c>
      <c r="L117" s="51">
        <v>10.178000000000001</v>
      </c>
    </row>
    <row r="118" spans="1:12" ht="12.95">
      <c r="A118" s="52" t="s">
        <v>687</v>
      </c>
      <c r="B118" s="51">
        <v>0</v>
      </c>
      <c r="C118" s="51">
        <v>1.0149999999999999</v>
      </c>
      <c r="D118" s="51">
        <v>2.0299999999999998</v>
      </c>
      <c r="E118" s="51">
        <v>3.0459999999999998</v>
      </c>
      <c r="F118" s="51">
        <v>4.0629999999999997</v>
      </c>
      <c r="G118" s="51">
        <v>5.08</v>
      </c>
      <c r="H118" s="51">
        <v>6.0979999999999999</v>
      </c>
      <c r="I118" s="51">
        <v>7.117</v>
      </c>
      <c r="J118" s="51">
        <v>8.1359999999999992</v>
      </c>
      <c r="K118" s="51">
        <v>9.1560000000000006</v>
      </c>
      <c r="L118" s="51">
        <v>10.177</v>
      </c>
    </row>
    <row r="119" spans="1:12" ht="12.95">
      <c r="A119" s="52" t="s">
        <v>688</v>
      </c>
      <c r="B119" s="51">
        <v>0</v>
      </c>
      <c r="C119" s="51">
        <v>1.0149999999999999</v>
      </c>
      <c r="D119" s="51">
        <v>2.0299999999999998</v>
      </c>
      <c r="E119" s="51">
        <v>3.0459999999999998</v>
      </c>
      <c r="F119" s="51">
        <v>4.0629999999999997</v>
      </c>
      <c r="G119" s="51">
        <v>5.08</v>
      </c>
      <c r="H119" s="51">
        <v>6.0979999999999999</v>
      </c>
      <c r="I119" s="51">
        <v>7.117</v>
      </c>
      <c r="J119" s="51">
        <v>8.1359999999999992</v>
      </c>
      <c r="K119" s="51">
        <v>9.1560000000000006</v>
      </c>
      <c r="L119" s="51">
        <v>10.177</v>
      </c>
    </row>
    <row r="120" spans="1:12" ht="12.95">
      <c r="A120" s="52" t="s">
        <v>689</v>
      </c>
      <c r="B120" s="51">
        <v>0</v>
      </c>
      <c r="C120" s="51">
        <v>1.0149999999999999</v>
      </c>
      <c r="D120" s="51">
        <v>2.0299999999999998</v>
      </c>
      <c r="E120" s="51">
        <v>3.0459999999999998</v>
      </c>
      <c r="F120" s="51">
        <v>4.0629999999999997</v>
      </c>
      <c r="G120" s="51">
        <v>5.08</v>
      </c>
      <c r="H120" s="51">
        <v>6.0979999999999999</v>
      </c>
      <c r="I120" s="51">
        <v>7.1159999999999997</v>
      </c>
      <c r="J120" s="51">
        <v>8.1359999999999992</v>
      </c>
      <c r="K120" s="51">
        <v>9.1549999999999994</v>
      </c>
      <c r="L120" s="51">
        <v>10.176</v>
      </c>
    </row>
    <row r="121" spans="1:12" ht="12.95">
      <c r="A121" s="52" t="s">
        <v>690</v>
      </c>
      <c r="B121" s="51">
        <v>0</v>
      </c>
      <c r="C121" s="51">
        <v>1.0149999999999999</v>
      </c>
      <c r="D121" s="51">
        <v>2.0299999999999998</v>
      </c>
      <c r="E121" s="51">
        <v>3.0459999999999998</v>
      </c>
      <c r="F121" s="51">
        <v>4.0620000000000003</v>
      </c>
      <c r="G121" s="51">
        <v>5.08</v>
      </c>
      <c r="H121" s="51">
        <v>6.0970000000000004</v>
      </c>
      <c r="I121" s="51">
        <v>7.1159999999999997</v>
      </c>
      <c r="J121" s="51">
        <v>8.1349999999999998</v>
      </c>
      <c r="K121" s="51">
        <v>9.1549999999999994</v>
      </c>
      <c r="L121" s="51">
        <v>10.175000000000001</v>
      </c>
    </row>
    <row r="122" spans="1:12" ht="12.95">
      <c r="A122" s="52" t="s">
        <v>691</v>
      </c>
      <c r="B122" s="51">
        <v>0</v>
      </c>
      <c r="C122" s="51">
        <v>1.0149999999999999</v>
      </c>
      <c r="D122" s="51">
        <v>2.0299999999999998</v>
      </c>
      <c r="E122" s="51">
        <v>3.0459999999999998</v>
      </c>
      <c r="F122" s="51">
        <v>4.0620000000000003</v>
      </c>
      <c r="G122" s="51">
        <v>5.0789999999999997</v>
      </c>
      <c r="H122" s="51">
        <v>6.0970000000000004</v>
      </c>
      <c r="I122" s="51">
        <v>7.1159999999999997</v>
      </c>
      <c r="J122" s="51">
        <v>8.1349999999999998</v>
      </c>
      <c r="K122" s="51">
        <v>9.1539999999999999</v>
      </c>
      <c r="L122" s="51">
        <v>10.175000000000001</v>
      </c>
    </row>
    <row r="123" spans="1:12" ht="12.95">
      <c r="A123" s="52" t="s">
        <v>692</v>
      </c>
      <c r="B123" s="51">
        <v>0</v>
      </c>
      <c r="C123" s="51">
        <v>1.0149999999999999</v>
      </c>
      <c r="D123" s="51">
        <v>2.0299999999999998</v>
      </c>
      <c r="E123" s="51">
        <v>3.0449999999999999</v>
      </c>
      <c r="F123" s="51">
        <v>4.0620000000000003</v>
      </c>
      <c r="G123" s="51">
        <v>5.0789999999999997</v>
      </c>
      <c r="H123" s="51">
        <v>6.0970000000000004</v>
      </c>
      <c r="I123" s="51">
        <v>7.1150000000000002</v>
      </c>
      <c r="J123" s="51">
        <v>8.1340000000000003</v>
      </c>
      <c r="K123" s="51">
        <v>9.1539999999999999</v>
      </c>
      <c r="L123" s="51">
        <v>10.173999999999999</v>
      </c>
    </row>
    <row r="124" spans="1:12" ht="12.95">
      <c r="A124" s="52" t="s">
        <v>693</v>
      </c>
      <c r="B124" s="51">
        <v>0</v>
      </c>
      <c r="C124" s="51">
        <v>1.014</v>
      </c>
      <c r="D124" s="51">
        <v>2.0299999999999998</v>
      </c>
      <c r="E124" s="51">
        <v>3.0449999999999999</v>
      </c>
      <c r="F124" s="51">
        <v>4.0620000000000003</v>
      </c>
      <c r="G124" s="51">
        <v>5.0789999999999997</v>
      </c>
      <c r="H124" s="51">
        <v>6.0960000000000001</v>
      </c>
      <c r="I124" s="51">
        <v>7.1150000000000002</v>
      </c>
      <c r="J124" s="51">
        <v>8.1340000000000003</v>
      </c>
      <c r="K124" s="51">
        <v>9.1539999999999999</v>
      </c>
      <c r="L124" s="51">
        <v>10.173999999999999</v>
      </c>
    </row>
    <row r="125" spans="1:12" ht="12.95">
      <c r="A125" s="52" t="s">
        <v>694</v>
      </c>
      <c r="B125" s="51">
        <v>0</v>
      </c>
      <c r="C125" s="51">
        <v>1.014</v>
      </c>
      <c r="D125" s="51">
        <v>2.0289999999999999</v>
      </c>
      <c r="E125" s="51">
        <v>3.0449999999999999</v>
      </c>
      <c r="F125" s="51">
        <v>4.0620000000000003</v>
      </c>
      <c r="G125" s="51">
        <v>5.0789999999999997</v>
      </c>
      <c r="H125" s="51">
        <v>6.0960000000000001</v>
      </c>
      <c r="I125" s="51">
        <v>7.1139999999999999</v>
      </c>
      <c r="J125" s="51">
        <v>8.1329999999999991</v>
      </c>
      <c r="K125" s="51">
        <v>9.1530000000000005</v>
      </c>
      <c r="L125" s="51">
        <v>10.173</v>
      </c>
    </row>
    <row r="126" spans="1:12" ht="12.95">
      <c r="A126" s="52" t="s">
        <v>695</v>
      </c>
      <c r="B126" s="51">
        <v>0</v>
      </c>
      <c r="C126" s="51">
        <v>1.014</v>
      </c>
      <c r="D126" s="51">
        <v>2.0289999999999999</v>
      </c>
      <c r="E126" s="51">
        <v>3.0449999999999999</v>
      </c>
      <c r="F126" s="51">
        <v>4.0609999999999999</v>
      </c>
      <c r="G126" s="51">
        <v>5.0780000000000003</v>
      </c>
      <c r="H126" s="51">
        <v>6.0960000000000001</v>
      </c>
      <c r="I126" s="51">
        <v>7.1139999999999999</v>
      </c>
      <c r="J126" s="51">
        <v>8.1329999999999991</v>
      </c>
      <c r="K126" s="51">
        <v>9.1530000000000005</v>
      </c>
      <c r="L126" s="51">
        <v>10.173</v>
      </c>
    </row>
    <row r="127" spans="1:12" ht="12.95">
      <c r="A127" s="52" t="s">
        <v>696</v>
      </c>
      <c r="B127" s="51">
        <v>0</v>
      </c>
      <c r="C127" s="51">
        <v>1.014</v>
      </c>
      <c r="D127" s="51">
        <v>2.0289999999999999</v>
      </c>
      <c r="E127" s="51">
        <v>3.0449999999999999</v>
      </c>
      <c r="F127" s="51">
        <v>4.0609999999999999</v>
      </c>
      <c r="G127" s="51">
        <v>5.0780000000000003</v>
      </c>
      <c r="H127" s="51">
        <v>6.0960000000000001</v>
      </c>
      <c r="I127" s="51">
        <v>7.1139999999999999</v>
      </c>
      <c r="J127" s="51">
        <v>8.1329999999999991</v>
      </c>
      <c r="K127" s="51">
        <v>9.1519999999999992</v>
      </c>
      <c r="L127" s="51">
        <v>10.172000000000001</v>
      </c>
    </row>
    <row r="128" spans="1:12" ht="12.95">
      <c r="A128" s="52" t="s">
        <v>697</v>
      </c>
      <c r="B128" s="51">
        <v>0</v>
      </c>
      <c r="C128" s="51">
        <v>1.014</v>
      </c>
      <c r="D128" s="51">
        <v>2.0289999999999999</v>
      </c>
      <c r="E128" s="51">
        <v>3.0449999999999999</v>
      </c>
      <c r="F128" s="51">
        <v>4.0609999999999999</v>
      </c>
      <c r="G128" s="51">
        <v>5.0780000000000003</v>
      </c>
      <c r="H128" s="51">
        <v>6.0949999999999998</v>
      </c>
      <c r="I128" s="51">
        <v>7.1130000000000004</v>
      </c>
      <c r="J128" s="51">
        <v>8.1319999999999997</v>
      </c>
      <c r="K128" s="51">
        <v>9.1519999999999992</v>
      </c>
      <c r="L128" s="51">
        <v>10.172000000000001</v>
      </c>
    </row>
    <row r="129" spans="1:12" ht="12.95">
      <c r="A129" s="52" t="s">
        <v>698</v>
      </c>
      <c r="B129" s="51">
        <v>0</v>
      </c>
      <c r="C129" s="51">
        <v>1.014</v>
      </c>
      <c r="D129" s="51">
        <v>2.0289999999999999</v>
      </c>
      <c r="E129" s="51">
        <v>3.0449999999999999</v>
      </c>
      <c r="F129" s="51">
        <v>4.0609999999999999</v>
      </c>
      <c r="G129" s="51">
        <v>5.077</v>
      </c>
      <c r="H129" s="51">
        <v>6.0949999999999998</v>
      </c>
      <c r="I129" s="51">
        <v>7.1130000000000004</v>
      </c>
      <c r="J129" s="51">
        <v>8.1319999999999997</v>
      </c>
      <c r="K129" s="51">
        <v>9.1509999999999998</v>
      </c>
      <c r="L129" s="51">
        <v>10.170999999999999</v>
      </c>
    </row>
    <row r="130" spans="1:12" ht="12.95">
      <c r="A130" s="52" t="s">
        <v>699</v>
      </c>
      <c r="B130" s="51">
        <v>0</v>
      </c>
      <c r="C130" s="51">
        <v>1.014</v>
      </c>
      <c r="D130" s="51">
        <v>2.0289999999999999</v>
      </c>
      <c r="E130" s="51">
        <v>3.044</v>
      </c>
      <c r="F130" s="51">
        <v>4.0599999999999996</v>
      </c>
      <c r="G130" s="51">
        <v>5.077</v>
      </c>
      <c r="H130" s="51">
        <v>6.0949999999999998</v>
      </c>
      <c r="I130" s="51">
        <v>7.1130000000000004</v>
      </c>
      <c r="J130" s="51">
        <v>8.1310000000000002</v>
      </c>
      <c r="K130" s="51">
        <v>9.1509999999999998</v>
      </c>
      <c r="L130" s="51">
        <v>10.170999999999999</v>
      </c>
    </row>
    <row r="131" spans="1:12" ht="12.95">
      <c r="A131" s="52" t="s">
        <v>700</v>
      </c>
      <c r="B131" s="51">
        <v>0</v>
      </c>
      <c r="C131" s="51">
        <v>1.014</v>
      </c>
      <c r="D131" s="51">
        <v>2.0289999999999999</v>
      </c>
      <c r="E131" s="51">
        <v>3.044</v>
      </c>
      <c r="F131" s="51">
        <v>4.0599999999999996</v>
      </c>
      <c r="G131" s="51">
        <v>5.077</v>
      </c>
      <c r="H131" s="51">
        <v>6.0940000000000003</v>
      </c>
      <c r="I131" s="51">
        <v>7.1120000000000001</v>
      </c>
      <c r="J131" s="51">
        <v>8.1310000000000002</v>
      </c>
      <c r="K131" s="51">
        <v>9.15</v>
      </c>
      <c r="L131" s="51">
        <v>10.17</v>
      </c>
    </row>
    <row r="132" spans="1:12" ht="12.95">
      <c r="A132" s="52" t="s">
        <v>701</v>
      </c>
      <c r="B132" s="51">
        <v>0</v>
      </c>
      <c r="C132" s="51">
        <v>1.014</v>
      </c>
      <c r="D132" s="51">
        <v>2.0289999999999999</v>
      </c>
      <c r="E132" s="51">
        <v>3.044</v>
      </c>
      <c r="F132" s="51">
        <v>4.0599999999999996</v>
      </c>
      <c r="G132" s="51">
        <v>5.077</v>
      </c>
      <c r="H132" s="51">
        <v>6.0940000000000003</v>
      </c>
      <c r="I132" s="51">
        <v>7.1120000000000001</v>
      </c>
      <c r="J132" s="51">
        <v>8.1300000000000008</v>
      </c>
      <c r="K132" s="51">
        <v>9.15</v>
      </c>
      <c r="L132" s="51">
        <v>10.169</v>
      </c>
    </row>
    <row r="133" spans="1:12" ht="12.95">
      <c r="A133" s="52" t="s">
        <v>702</v>
      </c>
      <c r="B133" s="51">
        <v>0</v>
      </c>
      <c r="C133" s="51">
        <v>1.014</v>
      </c>
      <c r="D133" s="51">
        <v>2.0289999999999999</v>
      </c>
      <c r="E133" s="51">
        <v>3.044</v>
      </c>
      <c r="F133" s="51">
        <v>4.0599999999999996</v>
      </c>
      <c r="G133" s="51">
        <v>5.0759999999999996</v>
      </c>
      <c r="H133" s="51">
        <v>6.0940000000000003</v>
      </c>
      <c r="I133" s="51">
        <v>7.1109999999999998</v>
      </c>
      <c r="J133" s="51">
        <v>8.1300000000000008</v>
      </c>
      <c r="K133" s="51">
        <v>9.1489999999999991</v>
      </c>
      <c r="L133" s="51">
        <v>10.169</v>
      </c>
    </row>
    <row r="134" spans="1:12" ht="12.95">
      <c r="A134" s="52" t="s">
        <v>703</v>
      </c>
      <c r="B134" s="51">
        <v>0</v>
      </c>
      <c r="C134" s="51">
        <v>1.014</v>
      </c>
      <c r="D134" s="51">
        <v>2.028</v>
      </c>
      <c r="E134" s="51">
        <v>3.044</v>
      </c>
      <c r="F134" s="51">
        <v>4.0599999999999996</v>
      </c>
      <c r="G134" s="51">
        <v>5.0759999999999996</v>
      </c>
      <c r="H134" s="51">
        <v>6.093</v>
      </c>
      <c r="I134" s="51">
        <v>7.1109999999999998</v>
      </c>
      <c r="J134" s="51">
        <v>8.1300000000000008</v>
      </c>
      <c r="K134" s="51">
        <v>9.1489999999999991</v>
      </c>
      <c r="L134" s="51">
        <v>10.167999999999999</v>
      </c>
    </row>
    <row r="135" spans="1:12" ht="12.95">
      <c r="A135" s="52" t="s">
        <v>704</v>
      </c>
      <c r="B135" s="51">
        <v>0</v>
      </c>
      <c r="C135" s="51">
        <v>1.014</v>
      </c>
      <c r="D135" s="51">
        <v>2.028</v>
      </c>
      <c r="E135" s="51">
        <v>3.044</v>
      </c>
      <c r="F135" s="51">
        <v>4.0590000000000002</v>
      </c>
      <c r="G135" s="51">
        <v>5.0759999999999996</v>
      </c>
      <c r="H135" s="51">
        <v>6.093</v>
      </c>
      <c r="I135" s="51">
        <v>7.1109999999999998</v>
      </c>
      <c r="J135" s="51">
        <v>8.1289999999999996</v>
      </c>
      <c r="K135" s="51">
        <v>9.1479999999999997</v>
      </c>
      <c r="L135" s="51">
        <v>10.167999999999999</v>
      </c>
    </row>
    <row r="136" spans="1:12" ht="12.95">
      <c r="A136" s="52" t="s">
        <v>705</v>
      </c>
      <c r="B136" s="51">
        <v>0</v>
      </c>
      <c r="C136" s="51">
        <v>1.014</v>
      </c>
      <c r="D136" s="51">
        <v>2.028</v>
      </c>
      <c r="E136" s="51">
        <v>3.0430000000000001</v>
      </c>
      <c r="F136" s="51">
        <v>4.0590000000000002</v>
      </c>
      <c r="G136" s="51">
        <v>5.0759999999999996</v>
      </c>
      <c r="H136" s="51">
        <v>6.093</v>
      </c>
      <c r="I136" s="51">
        <v>7.11</v>
      </c>
      <c r="J136" s="51">
        <v>8.1289999999999996</v>
      </c>
      <c r="K136" s="51">
        <v>9.1479999999999997</v>
      </c>
      <c r="L136" s="51">
        <v>10.167</v>
      </c>
    </row>
    <row r="137" spans="1:12" ht="12.95">
      <c r="A137" s="52" t="s">
        <v>706</v>
      </c>
      <c r="B137" s="51">
        <v>0</v>
      </c>
      <c r="C137" s="51">
        <v>1.014</v>
      </c>
      <c r="D137" s="51">
        <v>2.028</v>
      </c>
      <c r="E137" s="51">
        <v>3.0430000000000001</v>
      </c>
      <c r="F137" s="51">
        <v>4.0590000000000002</v>
      </c>
      <c r="G137" s="51">
        <v>5.0750000000000002</v>
      </c>
      <c r="H137" s="51">
        <v>6.0919999999999996</v>
      </c>
      <c r="I137" s="51">
        <v>7.11</v>
      </c>
      <c r="J137" s="51">
        <v>8.1280000000000001</v>
      </c>
      <c r="K137" s="51">
        <v>9.1470000000000002</v>
      </c>
      <c r="L137" s="51">
        <v>10.167</v>
      </c>
    </row>
    <row r="138" spans="1:12" ht="12.95">
      <c r="A138" s="52" t="s">
        <v>707</v>
      </c>
      <c r="B138" s="51">
        <v>0</v>
      </c>
      <c r="C138" s="51">
        <v>1.014</v>
      </c>
      <c r="D138" s="51">
        <v>2.028</v>
      </c>
      <c r="E138" s="51">
        <v>3.0430000000000001</v>
      </c>
      <c r="F138" s="51">
        <v>4.0590000000000002</v>
      </c>
      <c r="G138" s="51">
        <v>5.0750000000000002</v>
      </c>
      <c r="H138" s="51">
        <v>6.0919999999999996</v>
      </c>
      <c r="I138" s="51">
        <v>7.11</v>
      </c>
      <c r="J138" s="51">
        <v>8.1280000000000001</v>
      </c>
      <c r="K138" s="51">
        <v>9.1470000000000002</v>
      </c>
      <c r="L138" s="51">
        <v>10.166</v>
      </c>
    </row>
    <row r="139" spans="1:12" ht="12.95">
      <c r="A139" s="52" t="s">
        <v>708</v>
      </c>
      <c r="B139" s="51">
        <v>0</v>
      </c>
      <c r="C139" s="51">
        <v>1.014</v>
      </c>
      <c r="D139" s="51">
        <v>2.028</v>
      </c>
      <c r="E139" s="51">
        <v>3.0430000000000001</v>
      </c>
      <c r="F139" s="51">
        <v>4.0579999999999998</v>
      </c>
      <c r="G139" s="51">
        <v>5.0750000000000002</v>
      </c>
      <c r="H139" s="51">
        <v>6.0919999999999996</v>
      </c>
      <c r="I139" s="51">
        <v>7.109</v>
      </c>
      <c r="J139" s="51">
        <v>8.1270000000000007</v>
      </c>
      <c r="K139" s="51">
        <v>9.1460000000000008</v>
      </c>
      <c r="L139" s="51">
        <v>10.166</v>
      </c>
    </row>
    <row r="140" spans="1:12" ht="12.95">
      <c r="A140" s="52" t="s">
        <v>709</v>
      </c>
      <c r="B140" s="51">
        <v>0</v>
      </c>
      <c r="C140" s="51">
        <v>1.014</v>
      </c>
      <c r="D140" s="51">
        <v>2.028</v>
      </c>
      <c r="E140" s="51">
        <v>3.0430000000000001</v>
      </c>
      <c r="F140" s="51">
        <v>4.0579999999999998</v>
      </c>
      <c r="G140" s="51">
        <v>5.0739999999999998</v>
      </c>
      <c r="H140" s="51">
        <v>6.0910000000000002</v>
      </c>
      <c r="I140" s="51">
        <v>7.109</v>
      </c>
      <c r="J140" s="51">
        <v>8.1270000000000007</v>
      </c>
      <c r="K140" s="51">
        <v>9.1460000000000008</v>
      </c>
      <c r="L140" s="51">
        <v>10.164999999999999</v>
      </c>
    </row>
    <row r="141" spans="1:12" ht="12.95">
      <c r="A141" s="52" t="s">
        <v>710</v>
      </c>
      <c r="B141" s="51">
        <v>0</v>
      </c>
      <c r="C141" s="51">
        <v>1.014</v>
      </c>
      <c r="D141" s="51">
        <v>2.028</v>
      </c>
      <c r="E141" s="51">
        <v>3.0430000000000001</v>
      </c>
      <c r="F141" s="51">
        <v>4.0579999999999998</v>
      </c>
      <c r="G141" s="51">
        <v>5.0739999999999998</v>
      </c>
      <c r="H141" s="51">
        <v>6.0910000000000002</v>
      </c>
      <c r="I141" s="51">
        <v>7.1079999999999997</v>
      </c>
      <c r="J141" s="51">
        <v>8.1259999999999994</v>
      </c>
      <c r="K141" s="51">
        <v>9.1449999999999996</v>
      </c>
      <c r="L141" s="51">
        <v>10.164999999999999</v>
      </c>
    </row>
    <row r="142" spans="1:12" ht="12.95">
      <c r="A142" s="52" t="s">
        <v>711</v>
      </c>
      <c r="B142" s="51">
        <v>0</v>
      </c>
      <c r="C142" s="51">
        <v>1.0129999999999999</v>
      </c>
      <c r="D142" s="51">
        <v>2.028</v>
      </c>
      <c r="E142" s="51">
        <v>3.0419999999999998</v>
      </c>
      <c r="F142" s="51">
        <v>4.0579999999999998</v>
      </c>
      <c r="G142" s="51">
        <v>5.0739999999999998</v>
      </c>
      <c r="H142" s="51">
        <v>6.0910000000000002</v>
      </c>
      <c r="I142" s="51">
        <v>7.1079999999999997</v>
      </c>
      <c r="J142" s="51">
        <v>8.1259999999999994</v>
      </c>
      <c r="K142" s="51">
        <v>9.1449999999999996</v>
      </c>
      <c r="L142" s="51">
        <v>10.164</v>
      </c>
    </row>
    <row r="143" spans="1:12" ht="12.95">
      <c r="A143" s="52" t="s">
        <v>712</v>
      </c>
      <c r="B143" s="51">
        <v>0</v>
      </c>
      <c r="C143" s="51">
        <v>1.0129999999999999</v>
      </c>
      <c r="D143" s="51">
        <v>2.028</v>
      </c>
      <c r="E143" s="51">
        <v>3.0419999999999998</v>
      </c>
      <c r="F143" s="51">
        <v>4.0579999999999998</v>
      </c>
      <c r="G143" s="51">
        <v>5.0739999999999998</v>
      </c>
      <c r="H143" s="51">
        <v>6.09</v>
      </c>
      <c r="I143" s="51">
        <v>7.1079999999999997</v>
      </c>
      <c r="J143" s="51">
        <v>8.1259999999999994</v>
      </c>
      <c r="K143" s="51">
        <v>9.1440000000000001</v>
      </c>
      <c r="L143" s="51">
        <v>10.164</v>
      </c>
    </row>
    <row r="144" spans="1:12" ht="12.95">
      <c r="A144" s="52" t="s">
        <v>713</v>
      </c>
      <c r="B144" s="51">
        <v>0</v>
      </c>
      <c r="C144" s="51">
        <v>1.0129999999999999</v>
      </c>
      <c r="D144" s="51">
        <v>2.0270000000000001</v>
      </c>
      <c r="E144" s="51">
        <v>3.0419999999999998</v>
      </c>
      <c r="F144" s="51">
        <v>4.0570000000000004</v>
      </c>
      <c r="G144" s="51">
        <v>5.0730000000000004</v>
      </c>
      <c r="H144" s="51">
        <v>6.09</v>
      </c>
      <c r="I144" s="51">
        <v>7.1070000000000002</v>
      </c>
      <c r="J144" s="51">
        <v>8.125</v>
      </c>
      <c r="K144" s="51">
        <v>9.1440000000000001</v>
      </c>
      <c r="L144" s="51">
        <v>10.163</v>
      </c>
    </row>
    <row r="145" spans="1:12" ht="12.95">
      <c r="A145" s="52" t="s">
        <v>714</v>
      </c>
      <c r="B145" s="51">
        <v>0</v>
      </c>
      <c r="C145" s="51">
        <v>1.0129999999999999</v>
      </c>
      <c r="D145" s="51">
        <v>2.0270000000000001</v>
      </c>
      <c r="E145" s="51">
        <v>3.0419999999999998</v>
      </c>
      <c r="F145" s="51">
        <v>4.0570000000000004</v>
      </c>
      <c r="G145" s="51">
        <v>5.0730000000000004</v>
      </c>
      <c r="H145" s="51">
        <v>6.09</v>
      </c>
      <c r="I145" s="51">
        <v>7.1070000000000002</v>
      </c>
      <c r="J145" s="51">
        <v>8.125</v>
      </c>
      <c r="K145" s="51">
        <v>9.1430000000000007</v>
      </c>
      <c r="L145" s="51">
        <v>10.162000000000001</v>
      </c>
    </row>
    <row r="146" spans="1:12" ht="12.95">
      <c r="A146" s="52" t="s">
        <v>715</v>
      </c>
      <c r="B146" s="51">
        <v>0</v>
      </c>
      <c r="C146" s="51">
        <v>1.0129999999999999</v>
      </c>
      <c r="D146" s="51">
        <v>2.0270000000000001</v>
      </c>
      <c r="E146" s="51">
        <v>3.0419999999999998</v>
      </c>
      <c r="F146" s="51">
        <v>4.0570000000000004</v>
      </c>
      <c r="G146" s="51">
        <v>5.0730000000000004</v>
      </c>
      <c r="H146" s="51">
        <v>6.0890000000000004</v>
      </c>
      <c r="I146" s="51">
        <v>7.1059999999999999</v>
      </c>
      <c r="J146" s="51">
        <v>8.1240000000000006</v>
      </c>
      <c r="K146" s="51">
        <v>9.1430000000000007</v>
      </c>
      <c r="L146" s="51">
        <v>10.162000000000001</v>
      </c>
    </row>
    <row r="147" spans="1:12" ht="12.95">
      <c r="A147" s="52" t="s">
        <v>716</v>
      </c>
      <c r="B147" s="51">
        <v>0</v>
      </c>
      <c r="C147" s="51">
        <v>1.0129999999999999</v>
      </c>
      <c r="D147" s="51">
        <v>2.0270000000000001</v>
      </c>
      <c r="E147" s="51">
        <v>3.0419999999999998</v>
      </c>
      <c r="F147" s="51">
        <v>4.0570000000000004</v>
      </c>
      <c r="G147" s="51">
        <v>5.0730000000000004</v>
      </c>
      <c r="H147" s="51">
        <v>6.0890000000000004</v>
      </c>
      <c r="I147" s="51">
        <v>7.1059999999999999</v>
      </c>
      <c r="J147" s="51">
        <v>8.1240000000000006</v>
      </c>
      <c r="K147" s="51">
        <v>9.1419999999999995</v>
      </c>
      <c r="L147" s="51">
        <v>10.161</v>
      </c>
    </row>
    <row r="148" spans="1:12" ht="12.95">
      <c r="A148" s="52" t="s">
        <v>717</v>
      </c>
      <c r="B148" s="51">
        <v>0</v>
      </c>
      <c r="C148" s="51">
        <v>1.0129999999999999</v>
      </c>
      <c r="D148" s="51">
        <v>2.0270000000000001</v>
      </c>
      <c r="E148" s="51">
        <v>3.0409999999999999</v>
      </c>
      <c r="F148" s="51">
        <v>4.0570000000000004</v>
      </c>
      <c r="G148" s="51">
        <v>5.0720000000000001</v>
      </c>
      <c r="H148" s="51">
        <v>6.0890000000000004</v>
      </c>
      <c r="I148" s="51">
        <v>7.1059999999999999</v>
      </c>
      <c r="J148" s="51">
        <v>8.1229999999999993</v>
      </c>
      <c r="K148" s="51">
        <v>9.1419999999999995</v>
      </c>
      <c r="L148" s="51">
        <v>10.161</v>
      </c>
    </row>
    <row r="149" spans="1:12" ht="12.95">
      <c r="A149" s="52" t="s">
        <v>718</v>
      </c>
      <c r="B149" s="51">
        <v>0</v>
      </c>
      <c r="C149" s="51">
        <v>1.0129999999999999</v>
      </c>
      <c r="D149" s="51">
        <v>2.0270000000000001</v>
      </c>
      <c r="E149" s="51">
        <v>3.0409999999999999</v>
      </c>
      <c r="F149" s="51">
        <v>4.056</v>
      </c>
      <c r="G149" s="51">
        <v>5.0720000000000001</v>
      </c>
      <c r="H149" s="51">
        <v>6.0880000000000001</v>
      </c>
      <c r="I149" s="51">
        <v>7.1050000000000004</v>
      </c>
      <c r="J149" s="51">
        <v>8.1229999999999993</v>
      </c>
      <c r="K149" s="51">
        <v>9.141</v>
      </c>
      <c r="L149" s="51">
        <v>10.16</v>
      </c>
    </row>
    <row r="150" spans="1:12" ht="12.95">
      <c r="A150" s="52" t="s">
        <v>719</v>
      </c>
      <c r="B150" s="51">
        <v>0</v>
      </c>
      <c r="C150" s="51">
        <v>1.0129999999999999</v>
      </c>
      <c r="D150" s="51">
        <v>2.0270000000000001</v>
      </c>
      <c r="E150" s="51">
        <v>3.0409999999999999</v>
      </c>
      <c r="F150" s="51">
        <v>4.056</v>
      </c>
      <c r="G150" s="51">
        <v>5.0720000000000001</v>
      </c>
      <c r="H150" s="51">
        <v>6.0880000000000001</v>
      </c>
      <c r="I150" s="51">
        <v>7.1050000000000004</v>
      </c>
      <c r="J150" s="51">
        <v>8.1229999999999993</v>
      </c>
      <c r="K150" s="51">
        <v>9.141</v>
      </c>
      <c r="L150" s="51">
        <v>10.16</v>
      </c>
    </row>
    <row r="151" spans="1:12" ht="12.95">
      <c r="A151" s="52" t="s">
        <v>720</v>
      </c>
      <c r="B151" s="51">
        <v>0</v>
      </c>
      <c r="C151" s="51">
        <v>1.0129999999999999</v>
      </c>
      <c r="D151" s="51">
        <v>2.0270000000000001</v>
      </c>
      <c r="E151" s="51">
        <v>3.0409999999999999</v>
      </c>
      <c r="F151" s="51">
        <v>4.056</v>
      </c>
      <c r="G151" s="51">
        <v>5.0709999999999997</v>
      </c>
      <c r="H151" s="51">
        <v>6.0880000000000001</v>
      </c>
      <c r="I151" s="51">
        <v>7.1050000000000004</v>
      </c>
      <c r="J151" s="51">
        <v>8.1219999999999999</v>
      </c>
      <c r="K151" s="51">
        <v>9.14</v>
      </c>
      <c r="L151" s="51">
        <v>10.159000000000001</v>
      </c>
    </row>
    <row r="152" spans="1:12" ht="12.95">
      <c r="A152" s="52" t="s">
        <v>721</v>
      </c>
      <c r="B152" s="51">
        <v>0</v>
      </c>
      <c r="C152" s="51">
        <v>1.0129999999999999</v>
      </c>
      <c r="D152" s="51">
        <v>2.0270000000000001</v>
      </c>
      <c r="E152" s="51">
        <v>3.0409999999999999</v>
      </c>
      <c r="F152" s="51">
        <v>4.056</v>
      </c>
      <c r="G152" s="51">
        <v>5.0709999999999997</v>
      </c>
      <c r="H152" s="51">
        <v>6.0869999999999997</v>
      </c>
      <c r="I152" s="51">
        <v>7.1040000000000001</v>
      </c>
      <c r="J152" s="51">
        <v>8.1219999999999999</v>
      </c>
      <c r="K152" s="51">
        <v>9.14</v>
      </c>
      <c r="L152" s="51">
        <v>10.159000000000001</v>
      </c>
    </row>
    <row r="153" spans="1:12" ht="12.95">
      <c r="A153" s="52" t="s">
        <v>722</v>
      </c>
      <c r="B153" s="51">
        <v>0</v>
      </c>
      <c r="C153" s="51">
        <v>1.0129999999999999</v>
      </c>
      <c r="D153" s="51">
        <v>2.0259999999999998</v>
      </c>
      <c r="E153" s="51">
        <v>3.0409999999999999</v>
      </c>
      <c r="F153" s="51">
        <v>4.0549999999999997</v>
      </c>
      <c r="G153" s="51">
        <v>5.0709999999999997</v>
      </c>
      <c r="H153" s="51">
        <v>6.0869999999999997</v>
      </c>
      <c r="I153" s="51">
        <v>7.1040000000000001</v>
      </c>
      <c r="J153" s="51">
        <v>8.1210000000000004</v>
      </c>
      <c r="K153" s="51">
        <v>9.1389999999999993</v>
      </c>
      <c r="L153" s="51">
        <v>10.157999999999999</v>
      </c>
    </row>
    <row r="154" spans="1:12" ht="12.95">
      <c r="A154" s="52" t="s">
        <v>723</v>
      </c>
      <c r="B154" s="51">
        <v>0</v>
      </c>
      <c r="C154" s="51">
        <v>1.0129999999999999</v>
      </c>
      <c r="D154" s="51">
        <v>2.0259999999999998</v>
      </c>
      <c r="E154" s="51">
        <v>3.04</v>
      </c>
      <c r="F154" s="51">
        <v>4.0549999999999997</v>
      </c>
      <c r="G154" s="51">
        <v>5.0709999999999997</v>
      </c>
      <c r="H154" s="51">
        <v>6.0869999999999997</v>
      </c>
      <c r="I154" s="51">
        <v>7.1029999999999998</v>
      </c>
      <c r="J154" s="51">
        <v>8.1210000000000004</v>
      </c>
      <c r="K154" s="51">
        <v>9.1389999999999993</v>
      </c>
      <c r="L154" s="51">
        <v>10.157999999999999</v>
      </c>
    </row>
    <row r="155" spans="1:12" ht="12.95">
      <c r="A155" s="52" t="s">
        <v>724</v>
      </c>
      <c r="B155" s="51">
        <v>0</v>
      </c>
      <c r="C155" s="51">
        <v>1.0129999999999999</v>
      </c>
      <c r="D155" s="51">
        <v>2.0259999999999998</v>
      </c>
      <c r="E155" s="51">
        <v>3.04</v>
      </c>
      <c r="F155" s="51">
        <v>4.0549999999999997</v>
      </c>
      <c r="G155" s="51">
        <v>5.07</v>
      </c>
      <c r="H155" s="51">
        <v>6.0860000000000003</v>
      </c>
      <c r="I155" s="51">
        <v>7.1029999999999998</v>
      </c>
      <c r="J155" s="51">
        <v>8.1199999999999992</v>
      </c>
      <c r="K155" s="51">
        <v>9.1379999999999999</v>
      </c>
      <c r="L155" s="51">
        <v>10.157</v>
      </c>
    </row>
    <row r="156" spans="1:12" ht="12.95">
      <c r="A156" s="52" t="s">
        <v>725</v>
      </c>
      <c r="B156" s="51">
        <v>0</v>
      </c>
      <c r="C156" s="51">
        <v>1.0129999999999999</v>
      </c>
      <c r="D156" s="51">
        <v>2.0259999999999998</v>
      </c>
      <c r="E156" s="51">
        <v>3.04</v>
      </c>
      <c r="F156" s="51">
        <v>4.0549999999999997</v>
      </c>
      <c r="G156" s="51">
        <v>5.07</v>
      </c>
      <c r="H156" s="51">
        <v>6.0860000000000003</v>
      </c>
      <c r="I156" s="51">
        <v>7.1029999999999998</v>
      </c>
      <c r="J156" s="51">
        <v>8.1199999999999992</v>
      </c>
      <c r="K156" s="51">
        <v>9.1379999999999999</v>
      </c>
      <c r="L156" s="51">
        <v>10.156000000000001</v>
      </c>
    </row>
    <row r="157" spans="1:12" ht="12.95">
      <c r="A157" s="52" t="s">
        <v>726</v>
      </c>
      <c r="B157" s="51">
        <v>0</v>
      </c>
      <c r="C157" s="51">
        <v>1.0129999999999999</v>
      </c>
      <c r="D157" s="51">
        <v>2.0259999999999998</v>
      </c>
      <c r="E157" s="51">
        <v>3.04</v>
      </c>
      <c r="F157" s="51">
        <v>4.0549999999999997</v>
      </c>
      <c r="G157" s="51">
        <v>5.07</v>
      </c>
      <c r="H157" s="51">
        <v>6.0860000000000003</v>
      </c>
      <c r="I157" s="51">
        <v>7.1020000000000003</v>
      </c>
      <c r="J157" s="51">
        <v>8.1199999999999992</v>
      </c>
      <c r="K157" s="51">
        <v>9.1370000000000005</v>
      </c>
      <c r="L157" s="51">
        <v>10.156000000000001</v>
      </c>
    </row>
    <row r="158" spans="1:12" ht="12.95">
      <c r="A158" s="52" t="s">
        <v>727</v>
      </c>
      <c r="B158" s="51">
        <v>0</v>
      </c>
      <c r="C158" s="51">
        <v>1.0129999999999999</v>
      </c>
      <c r="D158" s="51">
        <v>2.0259999999999998</v>
      </c>
      <c r="E158" s="51">
        <v>3.04</v>
      </c>
      <c r="F158" s="51">
        <v>4.0540000000000003</v>
      </c>
      <c r="G158" s="51">
        <v>5.07</v>
      </c>
      <c r="H158" s="51">
        <v>6.085</v>
      </c>
      <c r="I158" s="51">
        <v>7.1020000000000003</v>
      </c>
      <c r="J158" s="51">
        <v>8.1189999999999998</v>
      </c>
      <c r="K158" s="51">
        <v>9.1370000000000005</v>
      </c>
      <c r="L158" s="51">
        <v>10.154999999999999</v>
      </c>
    </row>
    <row r="159" spans="1:12" ht="12.95">
      <c r="A159" s="52" t="s">
        <v>728</v>
      </c>
      <c r="B159" s="51">
        <v>0</v>
      </c>
      <c r="C159" s="51">
        <v>1.0129999999999999</v>
      </c>
      <c r="D159" s="51">
        <v>2.0259999999999998</v>
      </c>
      <c r="E159" s="51">
        <v>3.04</v>
      </c>
      <c r="F159" s="51">
        <v>4.0540000000000003</v>
      </c>
      <c r="G159" s="51">
        <v>5.069</v>
      </c>
      <c r="H159" s="51">
        <v>6.085</v>
      </c>
      <c r="I159" s="51">
        <v>7.1020000000000003</v>
      </c>
      <c r="J159" s="51">
        <v>8.1189999999999998</v>
      </c>
      <c r="K159" s="51">
        <v>9.1359999999999992</v>
      </c>
      <c r="L159" s="51">
        <v>10.154999999999999</v>
      </c>
    </row>
    <row r="160" spans="1:12" ht="12.95">
      <c r="A160" s="52" t="s">
        <v>729</v>
      </c>
      <c r="B160" s="51">
        <v>0</v>
      </c>
      <c r="C160" s="51">
        <v>1.0129999999999999</v>
      </c>
      <c r="D160" s="51">
        <v>2.0259999999999998</v>
      </c>
      <c r="E160" s="51">
        <v>3.0390000000000001</v>
      </c>
      <c r="F160" s="51">
        <v>4.0540000000000003</v>
      </c>
      <c r="G160" s="51">
        <v>5.069</v>
      </c>
      <c r="H160" s="51">
        <v>6.085</v>
      </c>
      <c r="I160" s="51">
        <v>7.101</v>
      </c>
      <c r="J160" s="51">
        <v>8.1180000000000003</v>
      </c>
      <c r="K160" s="51">
        <v>9.1359999999999992</v>
      </c>
      <c r="L160" s="51">
        <v>10.154</v>
      </c>
    </row>
    <row r="161" spans="1:12" ht="12.95">
      <c r="A161" s="52" t="s">
        <v>730</v>
      </c>
      <c r="B161" s="51">
        <v>0</v>
      </c>
      <c r="C161" s="51">
        <v>1.012</v>
      </c>
      <c r="D161" s="51">
        <v>2.0259999999999998</v>
      </c>
      <c r="E161" s="51">
        <v>3.0390000000000001</v>
      </c>
      <c r="F161" s="51">
        <v>4.0540000000000003</v>
      </c>
      <c r="G161" s="51">
        <v>5.069</v>
      </c>
      <c r="H161" s="51">
        <v>6.0839999999999996</v>
      </c>
      <c r="I161" s="51">
        <v>7.101</v>
      </c>
      <c r="J161" s="51">
        <v>8.1180000000000003</v>
      </c>
      <c r="K161" s="51">
        <v>9.1349999999999998</v>
      </c>
      <c r="L161" s="51">
        <v>10.154</v>
      </c>
    </row>
    <row r="162" spans="1:12" ht="12.95">
      <c r="A162" s="52" t="s">
        <v>731</v>
      </c>
      <c r="B162" s="51">
        <v>0</v>
      </c>
      <c r="C162" s="51">
        <v>1.012</v>
      </c>
      <c r="D162" s="51">
        <v>2.0249999999999999</v>
      </c>
      <c r="E162" s="51">
        <v>3.0390000000000001</v>
      </c>
      <c r="F162" s="51">
        <v>4.0529999999999999</v>
      </c>
      <c r="G162" s="51">
        <v>5.0679999999999996</v>
      </c>
      <c r="H162" s="51">
        <v>6.0839999999999996</v>
      </c>
      <c r="I162" s="51">
        <v>7.1</v>
      </c>
      <c r="J162" s="51">
        <v>8.1170000000000009</v>
      </c>
      <c r="K162" s="51">
        <v>9.1349999999999998</v>
      </c>
      <c r="L162" s="51">
        <v>10.153</v>
      </c>
    </row>
    <row r="163" spans="1:12" ht="12.95">
      <c r="A163" s="52" t="s">
        <v>732</v>
      </c>
      <c r="B163" s="51">
        <v>0</v>
      </c>
      <c r="C163" s="51">
        <v>1.012</v>
      </c>
      <c r="D163" s="51">
        <v>2.0249999999999999</v>
      </c>
      <c r="E163" s="51">
        <v>3.0390000000000001</v>
      </c>
      <c r="F163" s="51">
        <v>4.0529999999999999</v>
      </c>
      <c r="G163" s="51">
        <v>5.0679999999999996</v>
      </c>
      <c r="H163" s="51">
        <v>6.0839999999999996</v>
      </c>
      <c r="I163" s="51">
        <v>7.1</v>
      </c>
      <c r="J163" s="51">
        <v>8.1170000000000009</v>
      </c>
      <c r="K163" s="51">
        <v>9.1340000000000003</v>
      </c>
      <c r="L163" s="51">
        <v>10.153</v>
      </c>
    </row>
    <row r="164" spans="1:12" ht="12.95">
      <c r="A164" s="52" t="s">
        <v>733</v>
      </c>
      <c r="B164" s="51">
        <v>0</v>
      </c>
      <c r="C164" s="51">
        <v>1.012</v>
      </c>
      <c r="D164" s="51">
        <v>2.0249999999999999</v>
      </c>
      <c r="E164" s="51">
        <v>3.0390000000000001</v>
      </c>
      <c r="F164" s="51">
        <v>4.0529999999999999</v>
      </c>
      <c r="G164" s="51">
        <v>5.0679999999999996</v>
      </c>
      <c r="H164" s="51">
        <v>6.0830000000000002</v>
      </c>
      <c r="I164" s="51">
        <v>7.1</v>
      </c>
      <c r="J164" s="51">
        <v>8.1170000000000009</v>
      </c>
      <c r="K164" s="51">
        <v>9.1340000000000003</v>
      </c>
      <c r="L164" s="51">
        <v>10.151999999999999</v>
      </c>
    </row>
    <row r="165" spans="1:12" ht="12.95">
      <c r="A165" s="52" t="s">
        <v>734</v>
      </c>
      <c r="B165" s="51">
        <v>0</v>
      </c>
      <c r="C165" s="51">
        <v>1.012</v>
      </c>
      <c r="D165" s="51">
        <v>2.0249999999999999</v>
      </c>
      <c r="E165" s="51">
        <v>3.0390000000000001</v>
      </c>
      <c r="F165" s="51">
        <v>4.0529999999999999</v>
      </c>
      <c r="G165" s="51">
        <v>5.0679999999999996</v>
      </c>
      <c r="H165" s="51">
        <v>6.0830000000000002</v>
      </c>
      <c r="I165" s="51">
        <v>7.0990000000000002</v>
      </c>
      <c r="J165" s="51">
        <v>8.1159999999999997</v>
      </c>
      <c r="K165" s="51">
        <v>9.1340000000000003</v>
      </c>
      <c r="L165" s="51">
        <v>10.151999999999999</v>
      </c>
    </row>
    <row r="166" spans="1:12" ht="12.95">
      <c r="A166" s="52" t="s">
        <v>735</v>
      </c>
      <c r="B166" s="51">
        <v>0</v>
      </c>
      <c r="C166" s="51">
        <v>1.012</v>
      </c>
      <c r="D166" s="51">
        <v>2.0249999999999999</v>
      </c>
      <c r="E166" s="51">
        <v>3.0379999999999998</v>
      </c>
      <c r="F166" s="51">
        <v>4.0529999999999999</v>
      </c>
      <c r="G166" s="51">
        <v>5.0670000000000002</v>
      </c>
      <c r="H166" s="51">
        <v>6.0830000000000002</v>
      </c>
      <c r="I166" s="51">
        <v>7.0990000000000002</v>
      </c>
      <c r="J166" s="51">
        <v>8.1159999999999997</v>
      </c>
      <c r="K166" s="51">
        <v>9.1329999999999991</v>
      </c>
      <c r="L166" s="51">
        <v>10.151</v>
      </c>
    </row>
    <row r="167" spans="1:12" ht="12.95">
      <c r="A167" s="52" t="s">
        <v>736</v>
      </c>
      <c r="B167" s="51">
        <v>0</v>
      </c>
      <c r="C167" s="51">
        <v>1.012</v>
      </c>
      <c r="D167" s="51">
        <v>2.0249999999999999</v>
      </c>
      <c r="E167" s="51">
        <v>3.0379999999999998</v>
      </c>
      <c r="F167" s="51">
        <v>4.0519999999999996</v>
      </c>
      <c r="G167" s="51">
        <v>5.0670000000000002</v>
      </c>
      <c r="H167" s="51">
        <v>6.0830000000000002</v>
      </c>
      <c r="I167" s="51">
        <v>7.0990000000000002</v>
      </c>
      <c r="J167" s="51">
        <v>8.1150000000000002</v>
      </c>
      <c r="K167" s="51">
        <v>9.1329999999999991</v>
      </c>
      <c r="L167" s="51">
        <v>10.151</v>
      </c>
    </row>
    <row r="168" spans="1:12" ht="12.95">
      <c r="A168" s="52" t="s">
        <v>737</v>
      </c>
      <c r="B168" s="51">
        <v>0</v>
      </c>
      <c r="C168" s="51">
        <v>1.012</v>
      </c>
      <c r="D168" s="51">
        <v>2.0249999999999999</v>
      </c>
      <c r="E168" s="51">
        <v>3.0379999999999998</v>
      </c>
      <c r="F168" s="51">
        <v>4.0519999999999996</v>
      </c>
      <c r="G168" s="51">
        <v>5.0670000000000002</v>
      </c>
      <c r="H168" s="51">
        <v>6.0819999999999999</v>
      </c>
      <c r="I168" s="51">
        <v>7.0979999999999999</v>
      </c>
      <c r="J168" s="51">
        <v>8.1150000000000002</v>
      </c>
      <c r="K168" s="51">
        <v>9.1319999999999997</v>
      </c>
      <c r="L168" s="51">
        <v>10.15</v>
      </c>
    </row>
    <row r="169" spans="1:12" ht="12.95">
      <c r="A169" s="52" t="s">
        <v>738</v>
      </c>
      <c r="B169" s="51">
        <v>0</v>
      </c>
      <c r="C169" s="51">
        <v>1.012</v>
      </c>
      <c r="D169" s="51">
        <v>2.0249999999999999</v>
      </c>
      <c r="E169" s="51">
        <v>3.0379999999999998</v>
      </c>
      <c r="F169" s="51">
        <v>4.0519999999999996</v>
      </c>
      <c r="G169" s="51">
        <v>5.0670000000000002</v>
      </c>
      <c r="H169" s="51">
        <v>6.0819999999999999</v>
      </c>
      <c r="I169" s="51">
        <v>7.0979999999999999</v>
      </c>
      <c r="J169" s="51">
        <v>8.1140000000000008</v>
      </c>
      <c r="K169" s="51">
        <v>9.1319999999999997</v>
      </c>
      <c r="L169" s="51">
        <v>10.148999999999999</v>
      </c>
    </row>
    <row r="170" spans="1:12" ht="12.95">
      <c r="A170" s="52" t="s">
        <v>739</v>
      </c>
      <c r="B170" s="51">
        <v>0</v>
      </c>
      <c r="C170" s="51">
        <v>1.012</v>
      </c>
      <c r="D170" s="51">
        <v>2.0249999999999999</v>
      </c>
      <c r="E170" s="51">
        <v>3.0379999999999998</v>
      </c>
      <c r="F170" s="51">
        <v>4.0519999999999996</v>
      </c>
      <c r="G170" s="51">
        <v>5.0659999999999998</v>
      </c>
      <c r="H170" s="51">
        <v>6.0819999999999999</v>
      </c>
      <c r="I170" s="51">
        <v>7.0970000000000004</v>
      </c>
      <c r="J170" s="51">
        <v>8.1140000000000008</v>
      </c>
      <c r="K170" s="51">
        <v>9.1310000000000002</v>
      </c>
      <c r="L170" s="51">
        <v>10.148999999999999</v>
      </c>
    </row>
    <row r="171" spans="1:12" ht="12.95">
      <c r="A171" s="52" t="s">
        <v>740</v>
      </c>
      <c r="B171" s="51">
        <v>0</v>
      </c>
      <c r="C171" s="51">
        <v>1.012</v>
      </c>
      <c r="D171" s="51">
        <v>2.024</v>
      </c>
      <c r="E171" s="51">
        <v>3.0379999999999998</v>
      </c>
      <c r="F171" s="51">
        <v>4.0519999999999996</v>
      </c>
      <c r="G171" s="51">
        <v>5.0659999999999998</v>
      </c>
      <c r="H171" s="51">
        <v>6.0810000000000004</v>
      </c>
      <c r="I171" s="51">
        <v>7.0970000000000004</v>
      </c>
      <c r="J171" s="51">
        <v>8.1129999999999995</v>
      </c>
      <c r="K171" s="51">
        <v>9.1310000000000002</v>
      </c>
      <c r="L171" s="51">
        <v>10.148</v>
      </c>
    </row>
    <row r="172" spans="1:12" ht="12.95">
      <c r="A172" s="52" t="s">
        <v>741</v>
      </c>
      <c r="B172" s="51">
        <v>0</v>
      </c>
      <c r="C172" s="51">
        <v>1.012</v>
      </c>
      <c r="D172" s="51">
        <v>2.024</v>
      </c>
      <c r="E172" s="51">
        <v>3.0379999999999998</v>
      </c>
      <c r="F172" s="51">
        <v>4.0510000000000002</v>
      </c>
      <c r="G172" s="51">
        <v>5.0659999999999998</v>
      </c>
      <c r="H172" s="51">
        <v>6.0810000000000004</v>
      </c>
      <c r="I172" s="51">
        <v>7.0970000000000004</v>
      </c>
      <c r="J172" s="51">
        <v>8.1129999999999995</v>
      </c>
      <c r="K172" s="51">
        <v>9.1300000000000008</v>
      </c>
      <c r="L172" s="51">
        <v>10.148</v>
      </c>
    </row>
    <row r="173" spans="1:12" ht="12.95">
      <c r="A173" s="52" t="s">
        <v>742</v>
      </c>
      <c r="B173" s="51">
        <v>0</v>
      </c>
      <c r="C173" s="51">
        <v>1.012</v>
      </c>
      <c r="D173" s="51">
        <v>2.024</v>
      </c>
      <c r="E173" s="51">
        <v>3.0369999999999999</v>
      </c>
      <c r="F173" s="51">
        <v>4.0510000000000002</v>
      </c>
      <c r="G173" s="51">
        <v>5.0659999999999998</v>
      </c>
      <c r="H173" s="51">
        <v>6.0810000000000004</v>
      </c>
      <c r="I173" s="51">
        <v>7.0960000000000001</v>
      </c>
      <c r="J173" s="51">
        <v>8.1129999999999995</v>
      </c>
      <c r="K173" s="51">
        <v>9.1300000000000008</v>
      </c>
      <c r="L173" s="51">
        <v>10.147</v>
      </c>
    </row>
    <row r="174" spans="1:12" ht="12.95">
      <c r="A174" s="52" t="s">
        <v>743</v>
      </c>
      <c r="B174" s="51">
        <v>0</v>
      </c>
      <c r="C174" s="51">
        <v>1.012</v>
      </c>
      <c r="D174" s="51">
        <v>2.024</v>
      </c>
      <c r="E174" s="51">
        <v>3.0369999999999999</v>
      </c>
      <c r="F174" s="51">
        <v>4.0510000000000002</v>
      </c>
      <c r="G174" s="51">
        <v>5.0650000000000004</v>
      </c>
      <c r="H174" s="51">
        <v>6.08</v>
      </c>
      <c r="I174" s="51">
        <v>7.0960000000000001</v>
      </c>
      <c r="J174" s="51">
        <v>8.1120000000000001</v>
      </c>
      <c r="K174" s="51">
        <v>9.1289999999999996</v>
      </c>
      <c r="L174" s="51">
        <v>10.147</v>
      </c>
    </row>
    <row r="175" spans="1:12" ht="12.95">
      <c r="A175" s="52" t="s">
        <v>744</v>
      </c>
      <c r="B175" s="51">
        <v>0</v>
      </c>
      <c r="C175" s="51">
        <v>1.012</v>
      </c>
      <c r="D175" s="51">
        <v>2.024</v>
      </c>
      <c r="E175" s="51">
        <v>3.0369999999999999</v>
      </c>
      <c r="F175" s="51">
        <v>4.0510000000000002</v>
      </c>
      <c r="G175" s="51">
        <v>5.0650000000000004</v>
      </c>
      <c r="H175" s="51">
        <v>6.08</v>
      </c>
      <c r="I175" s="51">
        <v>7.0960000000000001</v>
      </c>
      <c r="J175" s="51">
        <v>8.1120000000000001</v>
      </c>
      <c r="K175" s="51">
        <v>9.1289999999999996</v>
      </c>
      <c r="L175" s="51">
        <v>10.146000000000001</v>
      </c>
    </row>
    <row r="176" spans="1:12" ht="12.95">
      <c r="A176" s="52" t="s">
        <v>745</v>
      </c>
      <c r="B176" s="51">
        <v>0</v>
      </c>
      <c r="C176" s="51">
        <v>1.012</v>
      </c>
      <c r="D176" s="51">
        <v>2.024</v>
      </c>
      <c r="E176" s="51">
        <v>3.0369999999999999</v>
      </c>
      <c r="F176" s="51">
        <v>4.05</v>
      </c>
      <c r="G176" s="51">
        <v>5.0650000000000004</v>
      </c>
      <c r="H176" s="51">
        <v>6.08</v>
      </c>
      <c r="I176" s="51">
        <v>7.0949999999999998</v>
      </c>
      <c r="J176" s="51">
        <v>8.1110000000000007</v>
      </c>
      <c r="K176" s="51">
        <v>9.1280000000000001</v>
      </c>
      <c r="L176" s="51">
        <v>10.146000000000001</v>
      </c>
    </row>
    <row r="177" spans="1:12" ht="12.95">
      <c r="A177" s="52" t="s">
        <v>746</v>
      </c>
      <c r="B177" s="51">
        <v>0</v>
      </c>
      <c r="C177" s="51">
        <v>1.012</v>
      </c>
      <c r="D177" s="51">
        <v>2.024</v>
      </c>
      <c r="E177" s="51">
        <v>3.0369999999999999</v>
      </c>
      <c r="F177" s="51">
        <v>4.05</v>
      </c>
      <c r="G177" s="51">
        <v>5.0640000000000001</v>
      </c>
      <c r="H177" s="51">
        <v>6.0789999999999997</v>
      </c>
      <c r="I177" s="51">
        <v>7.0949999999999998</v>
      </c>
      <c r="J177" s="51">
        <v>8.1110000000000007</v>
      </c>
      <c r="K177" s="51">
        <v>9.1280000000000001</v>
      </c>
      <c r="L177" s="51">
        <v>10.145</v>
      </c>
    </row>
    <row r="178" spans="1:12" ht="12.95">
      <c r="A178" s="52" t="s">
        <v>747</v>
      </c>
      <c r="B178" s="51">
        <v>0</v>
      </c>
      <c r="C178" s="51">
        <v>1.012</v>
      </c>
      <c r="D178" s="51">
        <v>2.024</v>
      </c>
      <c r="E178" s="51">
        <v>3.0369999999999999</v>
      </c>
      <c r="F178" s="51">
        <v>4.05</v>
      </c>
      <c r="G178" s="51">
        <v>5.0640000000000001</v>
      </c>
      <c r="H178" s="51">
        <v>6.0789999999999997</v>
      </c>
      <c r="I178" s="51">
        <v>7.0940000000000003</v>
      </c>
      <c r="J178" s="51">
        <v>8.11</v>
      </c>
      <c r="K178" s="51">
        <v>9.1270000000000007</v>
      </c>
      <c r="L178" s="51">
        <v>10.145</v>
      </c>
    </row>
    <row r="179" spans="1:12" ht="12.95">
      <c r="A179" s="52" t="s">
        <v>748</v>
      </c>
      <c r="B179" s="51">
        <v>0</v>
      </c>
      <c r="C179" s="51">
        <v>1.0109999999999999</v>
      </c>
      <c r="D179" s="51">
        <v>2.024</v>
      </c>
      <c r="E179" s="51">
        <v>3.036</v>
      </c>
      <c r="F179" s="51">
        <v>4.05</v>
      </c>
      <c r="G179" s="51">
        <v>5.0640000000000001</v>
      </c>
      <c r="H179" s="51">
        <v>6.0789999999999997</v>
      </c>
      <c r="I179" s="51">
        <v>7.0940000000000003</v>
      </c>
      <c r="J179" s="51">
        <v>8.11</v>
      </c>
      <c r="K179" s="51">
        <v>9.1270000000000007</v>
      </c>
      <c r="L179" s="51">
        <v>10.144</v>
      </c>
    </row>
    <row r="180" spans="1:12" ht="12.95">
      <c r="A180" s="52" t="s">
        <v>749</v>
      </c>
      <c r="B180" s="51">
        <v>0</v>
      </c>
      <c r="C180" s="51">
        <v>1.0109999999999999</v>
      </c>
      <c r="D180" s="51">
        <v>2.024</v>
      </c>
      <c r="E180" s="51">
        <v>3.036</v>
      </c>
      <c r="F180" s="51">
        <v>4.05</v>
      </c>
      <c r="G180" s="51">
        <v>5.0640000000000001</v>
      </c>
      <c r="H180" s="51">
        <v>6.0780000000000003</v>
      </c>
      <c r="I180" s="51">
        <v>7.0940000000000003</v>
      </c>
      <c r="J180" s="51">
        <v>8.11</v>
      </c>
      <c r="K180" s="51">
        <v>9.1259999999999994</v>
      </c>
      <c r="L180" s="51">
        <v>10.143000000000001</v>
      </c>
    </row>
    <row r="181" spans="1:12" ht="12.95">
      <c r="A181" s="52" t="s">
        <v>750</v>
      </c>
      <c r="B181" s="51">
        <v>0</v>
      </c>
      <c r="C181" s="51">
        <v>1.0109999999999999</v>
      </c>
      <c r="D181" s="51">
        <v>2.0230000000000001</v>
      </c>
      <c r="E181" s="51">
        <v>3.036</v>
      </c>
      <c r="F181" s="51">
        <v>4.0490000000000004</v>
      </c>
      <c r="G181" s="51">
        <v>5.0629999999999997</v>
      </c>
      <c r="H181" s="51">
        <v>6.0780000000000003</v>
      </c>
      <c r="I181" s="51">
        <v>7.093</v>
      </c>
      <c r="J181" s="51">
        <v>8.109</v>
      </c>
      <c r="K181" s="51">
        <v>9.1259999999999994</v>
      </c>
      <c r="L181" s="51">
        <v>10.143000000000001</v>
      </c>
    </row>
    <row r="182" spans="1:12" ht="12.95">
      <c r="A182" s="52" t="s">
        <v>751</v>
      </c>
      <c r="B182" s="51">
        <v>0</v>
      </c>
      <c r="C182" s="51">
        <v>1.0109999999999999</v>
      </c>
      <c r="D182" s="51">
        <v>2.0230000000000001</v>
      </c>
      <c r="E182" s="51">
        <v>3.036</v>
      </c>
      <c r="F182" s="51">
        <v>4.0490000000000004</v>
      </c>
      <c r="G182" s="51">
        <v>5.0629999999999997</v>
      </c>
      <c r="H182" s="51">
        <v>6.0780000000000003</v>
      </c>
      <c r="I182" s="51">
        <v>7.093</v>
      </c>
      <c r="J182" s="51">
        <v>8.109</v>
      </c>
      <c r="K182" s="51">
        <v>9.125</v>
      </c>
      <c r="L182" s="51">
        <v>10.141999999999999</v>
      </c>
    </row>
    <row r="183" spans="1:12" ht="12.95">
      <c r="A183" s="52" t="s">
        <v>752</v>
      </c>
      <c r="B183" s="51">
        <v>0</v>
      </c>
      <c r="C183" s="51">
        <v>1.0109999999999999</v>
      </c>
      <c r="D183" s="51">
        <v>2.0230000000000001</v>
      </c>
      <c r="E183" s="51">
        <v>3.036</v>
      </c>
      <c r="F183" s="51">
        <v>4.0490000000000004</v>
      </c>
      <c r="G183" s="51">
        <v>5.0629999999999997</v>
      </c>
      <c r="H183" s="51">
        <v>6.077</v>
      </c>
      <c r="I183" s="51">
        <v>7.0919999999999996</v>
      </c>
      <c r="J183" s="51">
        <v>8.1080000000000005</v>
      </c>
      <c r="K183" s="51">
        <v>9.125</v>
      </c>
      <c r="L183" s="51">
        <v>10.141999999999999</v>
      </c>
    </row>
    <row r="184" spans="1:12" ht="12.95">
      <c r="A184" s="52" t="s">
        <v>753</v>
      </c>
      <c r="B184" s="51">
        <v>0</v>
      </c>
      <c r="C184" s="51">
        <v>1.0109999999999999</v>
      </c>
      <c r="D184" s="51">
        <v>2.0230000000000001</v>
      </c>
      <c r="E184" s="51">
        <v>3.036</v>
      </c>
      <c r="F184" s="51">
        <v>4.0490000000000004</v>
      </c>
      <c r="G184" s="51">
        <v>5.0629999999999997</v>
      </c>
      <c r="H184" s="51">
        <v>6.077</v>
      </c>
      <c r="I184" s="51">
        <v>7.0919999999999996</v>
      </c>
      <c r="J184" s="51">
        <v>8.1080000000000005</v>
      </c>
      <c r="K184" s="51">
        <v>9.1240000000000006</v>
      </c>
      <c r="L184" s="51">
        <v>10.141</v>
      </c>
    </row>
    <row r="185" spans="1:12" ht="12.95">
      <c r="A185" s="52" t="s">
        <v>754</v>
      </c>
      <c r="B185" s="51">
        <v>0</v>
      </c>
      <c r="C185" s="51">
        <v>1.0109999999999999</v>
      </c>
      <c r="D185" s="51">
        <v>2.0230000000000001</v>
      </c>
      <c r="E185" s="51">
        <v>3.0350000000000001</v>
      </c>
      <c r="F185" s="51">
        <v>4.0490000000000004</v>
      </c>
      <c r="G185" s="51">
        <v>5.0620000000000003</v>
      </c>
      <c r="H185" s="51">
        <v>6.077</v>
      </c>
      <c r="I185" s="51">
        <v>7.0919999999999996</v>
      </c>
      <c r="J185" s="51">
        <v>8.1069999999999993</v>
      </c>
      <c r="K185" s="51">
        <v>9.1240000000000006</v>
      </c>
      <c r="L185" s="51">
        <v>10.141</v>
      </c>
    </row>
    <row r="186" spans="1:12" ht="12.95">
      <c r="A186" s="52" t="s">
        <v>755</v>
      </c>
      <c r="B186" s="51">
        <v>0</v>
      </c>
      <c r="C186" s="51">
        <v>1.0109999999999999</v>
      </c>
      <c r="D186" s="51">
        <v>2.0230000000000001</v>
      </c>
      <c r="E186" s="51">
        <v>3.0350000000000001</v>
      </c>
      <c r="F186" s="51">
        <v>4.048</v>
      </c>
      <c r="G186" s="51">
        <v>5.0620000000000003</v>
      </c>
      <c r="H186" s="51">
        <v>6.0759999999999996</v>
      </c>
      <c r="I186" s="51">
        <v>7.0910000000000002</v>
      </c>
      <c r="J186" s="51">
        <v>8.1069999999999993</v>
      </c>
      <c r="K186" s="51">
        <v>9.1229999999999993</v>
      </c>
      <c r="L186" s="51">
        <v>10.14</v>
      </c>
    </row>
    <row r="187" spans="1:12" ht="12.95">
      <c r="A187" s="52" t="s">
        <v>756</v>
      </c>
      <c r="B187" s="51">
        <v>0</v>
      </c>
      <c r="C187" s="51">
        <v>1.0109999999999999</v>
      </c>
      <c r="D187" s="51">
        <v>2.0230000000000001</v>
      </c>
      <c r="E187" s="51">
        <v>3.0350000000000001</v>
      </c>
      <c r="F187" s="51">
        <v>4.048</v>
      </c>
      <c r="G187" s="51">
        <v>5.0620000000000003</v>
      </c>
      <c r="H187" s="51">
        <v>6.0759999999999996</v>
      </c>
      <c r="I187" s="51">
        <v>7.0910000000000002</v>
      </c>
      <c r="J187" s="51">
        <v>8.1069999999999993</v>
      </c>
      <c r="K187" s="51">
        <v>9.1229999999999993</v>
      </c>
      <c r="L187" s="51">
        <v>10.14</v>
      </c>
    </row>
    <row r="188" spans="1:12" ht="12.95">
      <c r="A188" s="52" t="s">
        <v>757</v>
      </c>
      <c r="B188" s="51">
        <v>0</v>
      </c>
      <c r="C188" s="51">
        <v>1.0109999999999999</v>
      </c>
      <c r="D188" s="51">
        <v>2.0230000000000001</v>
      </c>
      <c r="E188" s="51">
        <v>3.0350000000000001</v>
      </c>
      <c r="F188" s="51">
        <v>4.048</v>
      </c>
      <c r="G188" s="51">
        <v>5.0609999999999999</v>
      </c>
      <c r="H188" s="51">
        <v>6.0759999999999996</v>
      </c>
      <c r="I188" s="51">
        <v>7.0910000000000002</v>
      </c>
      <c r="J188" s="51">
        <v>8.1059999999999999</v>
      </c>
      <c r="K188" s="51">
        <v>9.1219999999999999</v>
      </c>
      <c r="L188" s="51">
        <v>10.138999999999999</v>
      </c>
    </row>
    <row r="189" spans="1:12" ht="12.95">
      <c r="A189" s="52" t="s">
        <v>758</v>
      </c>
      <c r="B189" s="51">
        <v>0</v>
      </c>
      <c r="C189" s="51">
        <v>1.0109999999999999</v>
      </c>
      <c r="D189" s="51">
        <v>2.0230000000000001</v>
      </c>
      <c r="E189" s="51">
        <v>3.0350000000000001</v>
      </c>
      <c r="F189" s="51">
        <v>4.048</v>
      </c>
      <c r="G189" s="51">
        <v>5.0609999999999999</v>
      </c>
      <c r="H189" s="51">
        <v>6.0750000000000002</v>
      </c>
      <c r="I189" s="51">
        <v>7.09</v>
      </c>
      <c r="J189" s="51">
        <v>8.1059999999999999</v>
      </c>
      <c r="K189" s="51">
        <v>9.1219999999999999</v>
      </c>
      <c r="L189" s="51">
        <v>10.138999999999999</v>
      </c>
    </row>
    <row r="190" spans="1:12" ht="12.95">
      <c r="A190" s="52" t="s">
        <v>759</v>
      </c>
      <c r="B190" s="51">
        <v>0</v>
      </c>
      <c r="C190" s="51">
        <v>1.0109999999999999</v>
      </c>
      <c r="D190" s="51">
        <v>2.0219999999999998</v>
      </c>
      <c r="E190" s="51">
        <v>3.0350000000000001</v>
      </c>
      <c r="F190" s="51">
        <v>4.0469999999999997</v>
      </c>
      <c r="G190" s="51">
        <v>5.0609999999999999</v>
      </c>
      <c r="H190" s="51">
        <v>6.0750000000000002</v>
      </c>
      <c r="I190" s="51">
        <v>7.09</v>
      </c>
      <c r="J190" s="51">
        <v>8.1050000000000004</v>
      </c>
      <c r="K190" s="51">
        <v>9.1210000000000004</v>
      </c>
      <c r="L190" s="51">
        <v>10.138</v>
      </c>
    </row>
    <row r="191" spans="1:12" ht="12.95">
      <c r="A191" s="52" t="s">
        <v>760</v>
      </c>
      <c r="B191" s="51">
        <v>0</v>
      </c>
      <c r="C191" s="51">
        <v>1.0109999999999999</v>
      </c>
      <c r="D191" s="51">
        <v>2.0219999999999998</v>
      </c>
      <c r="E191" s="51">
        <v>3.0339999999999998</v>
      </c>
      <c r="F191" s="51">
        <v>4.0469999999999997</v>
      </c>
      <c r="G191" s="51">
        <v>5.0609999999999999</v>
      </c>
      <c r="H191" s="51">
        <v>6.0750000000000002</v>
      </c>
      <c r="I191" s="51">
        <v>7.0890000000000004</v>
      </c>
      <c r="J191" s="51">
        <v>8.1050000000000004</v>
      </c>
      <c r="K191" s="51">
        <v>9.1210000000000004</v>
      </c>
      <c r="L191" s="51">
        <v>10.138</v>
      </c>
    </row>
    <row r="192" spans="1:12" ht="12.95">
      <c r="A192" s="52" t="s">
        <v>761</v>
      </c>
      <c r="B192" s="51">
        <v>0</v>
      </c>
      <c r="C192" s="51">
        <v>1.0109999999999999</v>
      </c>
      <c r="D192" s="51">
        <v>2.0219999999999998</v>
      </c>
      <c r="E192" s="51">
        <v>3.0339999999999998</v>
      </c>
      <c r="F192" s="51">
        <v>4.0469999999999997</v>
      </c>
      <c r="G192" s="51">
        <v>5.0599999999999996</v>
      </c>
      <c r="H192" s="51">
        <v>6.0739999999999998</v>
      </c>
      <c r="I192" s="51">
        <v>7.0890000000000004</v>
      </c>
      <c r="J192" s="51">
        <v>8.1039999999999992</v>
      </c>
      <c r="K192" s="51">
        <v>9.1199999999999992</v>
      </c>
      <c r="L192" s="51">
        <v>10.137</v>
      </c>
    </row>
    <row r="193" spans="1:12" ht="12.95">
      <c r="A193" s="52" t="s">
        <v>762</v>
      </c>
      <c r="B193" s="51">
        <v>0</v>
      </c>
      <c r="C193" s="51">
        <v>1.0109999999999999</v>
      </c>
      <c r="D193" s="51">
        <v>2.0219999999999998</v>
      </c>
      <c r="E193" s="51">
        <v>3.0339999999999998</v>
      </c>
      <c r="F193" s="51">
        <v>4.0469999999999997</v>
      </c>
      <c r="G193" s="51">
        <v>5.0599999999999996</v>
      </c>
      <c r="H193" s="51">
        <v>6.0739999999999998</v>
      </c>
      <c r="I193" s="51">
        <v>7.0890000000000004</v>
      </c>
      <c r="J193" s="51">
        <v>8.1039999999999992</v>
      </c>
      <c r="K193" s="51">
        <v>9.1199999999999992</v>
      </c>
      <c r="L193" s="51">
        <v>10.135999999999999</v>
      </c>
    </row>
    <row r="194" spans="1:12" ht="12.95">
      <c r="A194" s="52" t="s">
        <v>763</v>
      </c>
      <c r="B194" s="51">
        <v>0</v>
      </c>
      <c r="C194" s="51">
        <v>1.0109999999999999</v>
      </c>
      <c r="D194" s="51">
        <v>2.0219999999999998</v>
      </c>
      <c r="E194" s="51">
        <v>3.0339999999999998</v>
      </c>
      <c r="F194" s="51">
        <v>4.0469999999999997</v>
      </c>
      <c r="G194" s="51">
        <v>5.0599999999999996</v>
      </c>
      <c r="H194" s="51">
        <v>6.0739999999999998</v>
      </c>
      <c r="I194" s="51">
        <v>7.0880000000000001</v>
      </c>
      <c r="J194" s="51">
        <v>8.1039999999999992</v>
      </c>
      <c r="K194" s="51">
        <v>9.1189999999999998</v>
      </c>
      <c r="L194" s="51">
        <v>10.135999999999999</v>
      </c>
    </row>
    <row r="195" spans="1:12" ht="12.95">
      <c r="A195" s="52" t="s">
        <v>764</v>
      </c>
      <c r="B195" s="51">
        <v>0</v>
      </c>
      <c r="C195" s="51">
        <v>1.0109999999999999</v>
      </c>
      <c r="D195" s="51">
        <v>2.0219999999999998</v>
      </c>
      <c r="E195" s="51">
        <v>3.0339999999999998</v>
      </c>
      <c r="F195" s="51">
        <v>4.0460000000000003</v>
      </c>
      <c r="G195" s="51">
        <v>5.0599999999999996</v>
      </c>
      <c r="H195" s="51">
        <v>6.0730000000000004</v>
      </c>
      <c r="I195" s="51">
        <v>7.0880000000000001</v>
      </c>
      <c r="J195" s="51">
        <v>8.1029999999999998</v>
      </c>
      <c r="K195" s="51">
        <v>9.1189999999999998</v>
      </c>
      <c r="L195" s="51">
        <v>10.135</v>
      </c>
    </row>
    <row r="196" spans="1:12" ht="12.95">
      <c r="A196" s="52" t="s">
        <v>765</v>
      </c>
      <c r="B196" s="51">
        <v>0</v>
      </c>
      <c r="C196" s="51">
        <v>1.0109999999999999</v>
      </c>
      <c r="D196" s="51">
        <v>2.0219999999999998</v>
      </c>
      <c r="E196" s="51">
        <v>3.0339999999999998</v>
      </c>
      <c r="F196" s="51">
        <v>4.0460000000000003</v>
      </c>
      <c r="G196" s="51">
        <v>5.0590000000000002</v>
      </c>
      <c r="H196" s="51">
        <v>6.0730000000000004</v>
      </c>
      <c r="I196" s="51">
        <v>7.0880000000000001</v>
      </c>
      <c r="J196" s="51">
        <v>8.1029999999999998</v>
      </c>
      <c r="K196" s="51">
        <v>9.1180000000000003</v>
      </c>
      <c r="L196" s="51">
        <v>10.135</v>
      </c>
    </row>
    <row r="197" spans="1:12" ht="12.95">
      <c r="A197" s="52" t="s">
        <v>766</v>
      </c>
      <c r="B197" s="51">
        <v>0</v>
      </c>
      <c r="C197" s="51">
        <v>1.0109999999999999</v>
      </c>
      <c r="D197" s="51">
        <v>2.0219999999999998</v>
      </c>
      <c r="E197" s="51">
        <v>3.0329999999999999</v>
      </c>
      <c r="F197" s="51">
        <v>4.0460000000000003</v>
      </c>
      <c r="G197" s="51">
        <v>5.0590000000000002</v>
      </c>
      <c r="H197" s="51">
        <v>6.0730000000000004</v>
      </c>
      <c r="I197" s="51">
        <v>7.0869999999999997</v>
      </c>
      <c r="J197" s="51">
        <v>8.1020000000000003</v>
      </c>
      <c r="K197" s="51">
        <v>9.1180000000000003</v>
      </c>
      <c r="L197" s="51">
        <v>10.134</v>
      </c>
    </row>
    <row r="198" spans="1:12" ht="12.95">
      <c r="A198" s="52" t="s">
        <v>767</v>
      </c>
      <c r="B198" s="51">
        <v>0</v>
      </c>
      <c r="C198" s="51">
        <v>1.01</v>
      </c>
      <c r="D198" s="51">
        <v>2.0219999999999998</v>
      </c>
      <c r="E198" s="51">
        <v>3.0329999999999999</v>
      </c>
      <c r="F198" s="51">
        <v>4.0460000000000003</v>
      </c>
      <c r="G198" s="51">
        <v>5.0590000000000002</v>
      </c>
      <c r="H198" s="51">
        <v>6.0720000000000001</v>
      </c>
      <c r="I198" s="51">
        <v>7.0869999999999997</v>
      </c>
      <c r="J198" s="51">
        <v>8.1020000000000003</v>
      </c>
      <c r="K198" s="51">
        <v>9.1170000000000009</v>
      </c>
      <c r="L198" s="51">
        <v>10.134</v>
      </c>
    </row>
    <row r="199" spans="1:12" ht="12.95">
      <c r="A199" s="52" t="s">
        <v>768</v>
      </c>
      <c r="B199" s="51">
        <v>0</v>
      </c>
      <c r="C199" s="51">
        <v>1.01</v>
      </c>
      <c r="D199" s="51">
        <v>2.0209999999999999</v>
      </c>
      <c r="E199" s="51">
        <v>3.0329999999999999</v>
      </c>
      <c r="F199" s="51">
        <v>4.0449999999999999</v>
      </c>
      <c r="G199" s="51">
        <v>5.0579999999999998</v>
      </c>
      <c r="H199" s="51">
        <v>6.0720000000000001</v>
      </c>
      <c r="I199" s="51">
        <v>7.0860000000000003</v>
      </c>
      <c r="J199" s="51">
        <v>8.1010000000000009</v>
      </c>
      <c r="K199" s="51">
        <v>9.1170000000000009</v>
      </c>
      <c r="L199" s="51">
        <v>10.132999999999999</v>
      </c>
    </row>
    <row r="200" spans="1:12" ht="12.95">
      <c r="A200" s="52" t="s">
        <v>769</v>
      </c>
      <c r="B200" s="51">
        <v>0</v>
      </c>
      <c r="C200" s="51">
        <v>1.01</v>
      </c>
      <c r="D200" s="51">
        <v>2.0209999999999999</v>
      </c>
      <c r="E200" s="51">
        <v>3.0329999999999999</v>
      </c>
      <c r="F200" s="51">
        <v>4.0449999999999999</v>
      </c>
      <c r="G200" s="51">
        <v>5.0579999999999998</v>
      </c>
      <c r="H200" s="51">
        <v>6.0720000000000001</v>
      </c>
      <c r="I200" s="51">
        <v>7.0860000000000003</v>
      </c>
      <c r="J200" s="51">
        <v>8.1010000000000009</v>
      </c>
      <c r="K200" s="51">
        <v>9.1159999999999997</v>
      </c>
      <c r="L200" s="51">
        <v>10.132999999999999</v>
      </c>
    </row>
    <row r="201" spans="1:12" ht="12.95">
      <c r="A201" s="52" t="s">
        <v>770</v>
      </c>
      <c r="B201" s="51">
        <v>0</v>
      </c>
      <c r="C201" s="51">
        <v>1.01</v>
      </c>
      <c r="D201" s="51">
        <v>2.0209999999999999</v>
      </c>
      <c r="E201" s="51">
        <v>3.0329999999999999</v>
      </c>
      <c r="F201" s="51">
        <v>4.0449999999999999</v>
      </c>
      <c r="G201" s="51">
        <v>5.0579999999999998</v>
      </c>
      <c r="H201" s="51">
        <v>6.0709999999999997</v>
      </c>
      <c r="I201" s="51">
        <v>7.0860000000000003</v>
      </c>
      <c r="J201" s="51">
        <v>8.1010000000000009</v>
      </c>
      <c r="K201" s="51">
        <v>9.1159999999999997</v>
      </c>
      <c r="L201" s="51">
        <v>10.132</v>
      </c>
    </row>
    <row r="202" spans="1:12" ht="12.95">
      <c r="A202" s="52" t="s">
        <v>771</v>
      </c>
      <c r="B202" s="51">
        <v>0</v>
      </c>
      <c r="C202" s="51">
        <v>1.01</v>
      </c>
      <c r="D202" s="51">
        <v>2.0209999999999999</v>
      </c>
      <c r="E202" s="51">
        <v>3.0329999999999999</v>
      </c>
      <c r="F202" s="51">
        <v>4.0449999999999999</v>
      </c>
      <c r="G202" s="51">
        <v>5.0579999999999998</v>
      </c>
      <c r="H202" s="51">
        <v>6.0709999999999997</v>
      </c>
      <c r="I202" s="51">
        <v>7.085</v>
      </c>
      <c r="J202" s="51">
        <v>8.1</v>
      </c>
      <c r="K202" s="51">
        <v>9.1159999999999997</v>
      </c>
      <c r="L202" s="51">
        <v>10.132</v>
      </c>
    </row>
    <row r="203" spans="1:12" ht="12.95">
      <c r="A203" s="52" t="s">
        <v>772</v>
      </c>
      <c r="B203" s="51">
        <v>0</v>
      </c>
      <c r="C203" s="51">
        <v>1.01</v>
      </c>
      <c r="D203" s="51">
        <v>2.0209999999999999</v>
      </c>
      <c r="E203" s="51">
        <v>3.0329999999999999</v>
      </c>
      <c r="F203" s="51">
        <v>4.0449999999999999</v>
      </c>
      <c r="G203" s="51">
        <v>5.0570000000000004</v>
      </c>
      <c r="H203" s="51">
        <v>6.0709999999999997</v>
      </c>
      <c r="I203" s="51">
        <v>7.085</v>
      </c>
      <c r="J203" s="51">
        <v>8.1</v>
      </c>
      <c r="K203" s="51">
        <v>9.1150000000000002</v>
      </c>
      <c r="L203" s="51">
        <v>10.131</v>
      </c>
    </row>
    <row r="204" spans="1:12" ht="12.95">
      <c r="A204" s="52" t="s">
        <v>773</v>
      </c>
      <c r="B204" s="51">
        <v>0</v>
      </c>
      <c r="C204" s="51">
        <v>1.01</v>
      </c>
      <c r="D204" s="51">
        <v>2.0209999999999999</v>
      </c>
      <c r="E204" s="51">
        <v>3.032</v>
      </c>
      <c r="F204" s="51">
        <v>4.0439999999999996</v>
      </c>
      <c r="G204" s="51">
        <v>5.0570000000000004</v>
      </c>
      <c r="H204" s="51">
        <v>6.0709999999999997</v>
      </c>
      <c r="I204" s="51">
        <v>7.085</v>
      </c>
      <c r="J204" s="51">
        <v>8.0990000000000002</v>
      </c>
      <c r="K204" s="51">
        <v>9.1150000000000002</v>
      </c>
      <c r="L204" s="51">
        <v>10.131</v>
      </c>
    </row>
    <row r="205" spans="1:12" ht="12.95">
      <c r="A205" s="52" t="s">
        <v>774</v>
      </c>
      <c r="B205" s="51">
        <v>0</v>
      </c>
      <c r="C205" s="51">
        <v>1.01</v>
      </c>
      <c r="D205" s="51">
        <v>2.0209999999999999</v>
      </c>
      <c r="E205" s="51">
        <v>3.032</v>
      </c>
      <c r="F205" s="51">
        <v>4.0439999999999996</v>
      </c>
      <c r="G205" s="51">
        <v>5.0570000000000004</v>
      </c>
      <c r="H205" s="51">
        <v>6.07</v>
      </c>
      <c r="I205" s="51">
        <v>7.0839999999999996</v>
      </c>
      <c r="J205" s="51">
        <v>8.0990000000000002</v>
      </c>
      <c r="K205" s="51">
        <v>9.1140000000000008</v>
      </c>
      <c r="L205" s="51">
        <v>10.130000000000001</v>
      </c>
    </row>
    <row r="206" spans="1:12" ht="12.95">
      <c r="A206" s="52" t="s">
        <v>775</v>
      </c>
      <c r="B206" s="51">
        <v>0</v>
      </c>
      <c r="C206" s="51">
        <v>1.01</v>
      </c>
      <c r="D206" s="51">
        <v>2.0209999999999999</v>
      </c>
      <c r="E206" s="51">
        <v>3.032</v>
      </c>
      <c r="F206" s="51">
        <v>4.0439999999999996</v>
      </c>
      <c r="G206" s="51">
        <v>5.0570000000000004</v>
      </c>
      <c r="H206" s="51">
        <v>6.07</v>
      </c>
      <c r="I206" s="51">
        <v>7.0839999999999996</v>
      </c>
      <c r="J206" s="51">
        <v>8.0980000000000008</v>
      </c>
      <c r="K206" s="51">
        <v>9.1140000000000008</v>
      </c>
      <c r="L206" s="51">
        <v>10.129</v>
      </c>
    </row>
    <row r="207" spans="1:12" ht="12.95">
      <c r="A207" s="52" t="s">
        <v>776</v>
      </c>
      <c r="B207" s="51">
        <v>0</v>
      </c>
      <c r="C207" s="51">
        <v>1.01</v>
      </c>
      <c r="D207" s="51">
        <v>2.0209999999999999</v>
      </c>
      <c r="E207" s="51">
        <v>3.032</v>
      </c>
      <c r="F207" s="51">
        <v>4.0439999999999996</v>
      </c>
      <c r="G207" s="51">
        <v>5.056</v>
      </c>
      <c r="H207" s="51">
        <v>6.07</v>
      </c>
      <c r="I207" s="51">
        <v>7.0830000000000002</v>
      </c>
      <c r="J207" s="51">
        <v>8.0980000000000008</v>
      </c>
      <c r="K207" s="51">
        <v>9.1129999999999995</v>
      </c>
      <c r="L207" s="51">
        <v>10.129</v>
      </c>
    </row>
    <row r="208" spans="1:12" ht="12.95">
      <c r="A208" s="52" t="s">
        <v>777</v>
      </c>
      <c r="B208" s="51">
        <v>0</v>
      </c>
      <c r="C208" s="51">
        <v>1.01</v>
      </c>
      <c r="D208" s="51">
        <v>2.02</v>
      </c>
      <c r="E208" s="51">
        <v>3.032</v>
      </c>
      <c r="F208" s="51">
        <v>4.0439999999999996</v>
      </c>
      <c r="G208" s="51">
        <v>5.056</v>
      </c>
      <c r="H208" s="51">
        <v>6.069</v>
      </c>
      <c r="I208" s="51">
        <v>7.0830000000000002</v>
      </c>
      <c r="J208" s="51">
        <v>8.0969999999999995</v>
      </c>
      <c r="K208" s="51">
        <v>9.1129999999999995</v>
      </c>
      <c r="L208" s="51">
        <v>10.128</v>
      </c>
    </row>
    <row r="209" spans="1:12" ht="12.95">
      <c r="A209" s="52" t="s">
        <v>778</v>
      </c>
      <c r="B209" s="51">
        <v>0</v>
      </c>
      <c r="C209" s="51">
        <v>1.01</v>
      </c>
      <c r="D209" s="51">
        <v>2.02</v>
      </c>
      <c r="E209" s="51">
        <v>3.032</v>
      </c>
      <c r="F209" s="51">
        <v>4.0430000000000001</v>
      </c>
      <c r="G209" s="51">
        <v>5.056</v>
      </c>
      <c r="H209" s="51">
        <v>6.069</v>
      </c>
      <c r="I209" s="51">
        <v>7.0830000000000002</v>
      </c>
      <c r="J209" s="51">
        <v>8.0969999999999995</v>
      </c>
      <c r="K209" s="51">
        <v>9.1120000000000001</v>
      </c>
      <c r="L209" s="51">
        <v>10.128</v>
      </c>
    </row>
    <row r="210" spans="1:12" ht="12.95">
      <c r="A210" s="52" t="s">
        <v>779</v>
      </c>
      <c r="B210" s="51">
        <v>0</v>
      </c>
      <c r="C210" s="51">
        <v>1.01</v>
      </c>
      <c r="D210" s="51">
        <v>2.02</v>
      </c>
      <c r="E210" s="51">
        <v>3.0310000000000001</v>
      </c>
      <c r="F210" s="51">
        <v>4.0430000000000001</v>
      </c>
      <c r="G210" s="51">
        <v>5.056</v>
      </c>
      <c r="H210" s="51">
        <v>6.069</v>
      </c>
      <c r="I210" s="51">
        <v>7.0819999999999999</v>
      </c>
      <c r="J210" s="51">
        <v>8.0969999999999995</v>
      </c>
      <c r="K210" s="51">
        <v>9.1120000000000001</v>
      </c>
      <c r="L210" s="51">
        <v>10.127000000000001</v>
      </c>
    </row>
    <row r="211" spans="1:12" ht="12.95">
      <c r="A211" s="52" t="s">
        <v>780</v>
      </c>
      <c r="B211" s="51">
        <v>0</v>
      </c>
      <c r="C211" s="51">
        <v>1.01</v>
      </c>
      <c r="D211" s="51">
        <v>2.02</v>
      </c>
      <c r="E211" s="51">
        <v>3.0310000000000001</v>
      </c>
      <c r="F211" s="51">
        <v>4.0430000000000001</v>
      </c>
      <c r="G211" s="51">
        <v>5.0549999999999997</v>
      </c>
      <c r="H211" s="51">
        <v>6.0679999999999996</v>
      </c>
      <c r="I211" s="51">
        <v>7.0819999999999999</v>
      </c>
      <c r="J211" s="51">
        <v>8.0960000000000001</v>
      </c>
      <c r="K211" s="51">
        <v>9.1110000000000007</v>
      </c>
      <c r="L211" s="51">
        <v>10.127000000000001</v>
      </c>
    </row>
    <row r="212" spans="1:12" ht="12.95">
      <c r="A212" s="52" t="s">
        <v>781</v>
      </c>
      <c r="B212" s="51">
        <v>0</v>
      </c>
      <c r="C212" s="51">
        <v>1.01</v>
      </c>
      <c r="D212" s="51">
        <v>2.02</v>
      </c>
      <c r="E212" s="51">
        <v>3.0310000000000001</v>
      </c>
      <c r="F212" s="51">
        <v>4.0430000000000001</v>
      </c>
      <c r="G212" s="51">
        <v>5.0549999999999997</v>
      </c>
      <c r="H212" s="51">
        <v>6.0679999999999996</v>
      </c>
      <c r="I212" s="51">
        <v>7.0819999999999999</v>
      </c>
      <c r="J212" s="51">
        <v>8.0960000000000001</v>
      </c>
      <c r="K212" s="51">
        <v>9.1110000000000007</v>
      </c>
      <c r="L212" s="51">
        <v>10.125999999999999</v>
      </c>
    </row>
    <row r="213" spans="1:12" ht="12.95">
      <c r="A213" s="52" t="s">
        <v>782</v>
      </c>
      <c r="B213" s="51">
        <v>0</v>
      </c>
      <c r="C213" s="51">
        <v>1.01</v>
      </c>
      <c r="D213" s="51">
        <v>2.02</v>
      </c>
      <c r="E213" s="51">
        <v>3.0310000000000001</v>
      </c>
      <c r="F213" s="51">
        <v>4.0419999999999998</v>
      </c>
      <c r="G213" s="51">
        <v>5.0549999999999997</v>
      </c>
      <c r="H213" s="51">
        <v>6.0679999999999996</v>
      </c>
      <c r="I213" s="51">
        <v>7.0810000000000004</v>
      </c>
      <c r="J213" s="51">
        <v>8.0950000000000006</v>
      </c>
      <c r="K213" s="51">
        <v>9.11</v>
      </c>
      <c r="L213" s="51">
        <v>10.125999999999999</v>
      </c>
    </row>
    <row r="214" spans="1:12" ht="12.95">
      <c r="A214" s="52" t="s">
        <v>783</v>
      </c>
      <c r="B214" s="51">
        <v>0</v>
      </c>
      <c r="C214" s="51">
        <v>1.01</v>
      </c>
      <c r="D214" s="51">
        <v>2.02</v>
      </c>
      <c r="E214" s="51">
        <v>3.0310000000000001</v>
      </c>
      <c r="F214" s="51">
        <v>4.0419999999999998</v>
      </c>
      <c r="G214" s="51">
        <v>5.0540000000000003</v>
      </c>
      <c r="H214" s="51">
        <v>6.0670000000000002</v>
      </c>
      <c r="I214" s="51">
        <v>7.0810000000000004</v>
      </c>
      <c r="J214" s="51">
        <v>8.0950000000000006</v>
      </c>
      <c r="K214" s="51">
        <v>9.11</v>
      </c>
      <c r="L214" s="51">
        <v>10.125</v>
      </c>
    </row>
    <row r="215" spans="1:12" ht="12.95">
      <c r="A215" s="52" t="s">
        <v>784</v>
      </c>
      <c r="B215" s="51">
        <v>0</v>
      </c>
      <c r="C215" s="51">
        <v>1.01</v>
      </c>
      <c r="D215" s="51">
        <v>2.02</v>
      </c>
      <c r="E215" s="51">
        <v>3.0310000000000001</v>
      </c>
      <c r="F215" s="51">
        <v>4.0419999999999998</v>
      </c>
      <c r="G215" s="51">
        <v>5.0540000000000003</v>
      </c>
      <c r="H215" s="51">
        <v>6.0670000000000002</v>
      </c>
      <c r="I215" s="51">
        <v>7.08</v>
      </c>
      <c r="J215" s="51">
        <v>8.0939999999999994</v>
      </c>
      <c r="K215" s="51">
        <v>9.109</v>
      </c>
      <c r="L215" s="51">
        <v>10.125</v>
      </c>
    </row>
    <row r="216" spans="1:12" ht="12.95">
      <c r="A216" s="52" t="s">
        <v>785</v>
      </c>
      <c r="B216" s="51">
        <v>0</v>
      </c>
      <c r="C216" s="51">
        <v>1.0089999999999999</v>
      </c>
      <c r="D216" s="51">
        <v>2.02</v>
      </c>
      <c r="E216" s="51">
        <v>3.03</v>
      </c>
      <c r="F216" s="51">
        <v>4.0419999999999998</v>
      </c>
      <c r="G216" s="51">
        <v>5.0540000000000003</v>
      </c>
      <c r="H216" s="51">
        <v>6.0670000000000002</v>
      </c>
      <c r="I216" s="51">
        <v>7.08</v>
      </c>
      <c r="J216" s="51">
        <v>8.0939999999999994</v>
      </c>
      <c r="K216" s="51">
        <v>9.109</v>
      </c>
      <c r="L216" s="51">
        <v>10.124000000000001</v>
      </c>
    </row>
    <row r="217" spans="1:12" ht="12.95">
      <c r="A217" s="52" t="s">
        <v>786</v>
      </c>
      <c r="B217" s="51">
        <v>0</v>
      </c>
      <c r="C217" s="51">
        <v>1.0089999999999999</v>
      </c>
      <c r="D217" s="51">
        <v>2.02</v>
      </c>
      <c r="E217" s="51">
        <v>3.03</v>
      </c>
      <c r="F217" s="51">
        <v>4.0419999999999998</v>
      </c>
      <c r="G217" s="51">
        <v>5.0540000000000003</v>
      </c>
      <c r="H217" s="51">
        <v>6.0659999999999998</v>
      </c>
      <c r="I217" s="51">
        <v>7.08</v>
      </c>
      <c r="J217" s="51">
        <v>8.0939999999999994</v>
      </c>
      <c r="K217" s="51">
        <v>9.1080000000000005</v>
      </c>
      <c r="L217" s="51">
        <v>10.122999999999999</v>
      </c>
    </row>
    <row r="218" spans="1:12" ht="12.95">
      <c r="A218" s="52" t="s">
        <v>787</v>
      </c>
      <c r="B218" s="51">
        <v>0</v>
      </c>
      <c r="C218" s="51">
        <v>1.0089999999999999</v>
      </c>
      <c r="D218" s="51">
        <v>2.0190000000000001</v>
      </c>
      <c r="E218" s="51">
        <v>3.03</v>
      </c>
      <c r="F218" s="51">
        <v>4.0410000000000004</v>
      </c>
      <c r="G218" s="51">
        <v>5.0529999999999999</v>
      </c>
      <c r="H218" s="51">
        <v>6.0659999999999998</v>
      </c>
      <c r="I218" s="51">
        <v>7.0789999999999997</v>
      </c>
      <c r="J218" s="51">
        <v>8.093</v>
      </c>
      <c r="K218" s="51">
        <v>9.1080000000000005</v>
      </c>
      <c r="L218" s="51">
        <v>10.122999999999999</v>
      </c>
    </row>
    <row r="219" spans="1:12" ht="12.95">
      <c r="A219" s="52" t="s">
        <v>788</v>
      </c>
      <c r="B219" s="51">
        <v>0</v>
      </c>
      <c r="C219" s="51">
        <v>1.0089999999999999</v>
      </c>
      <c r="D219" s="51">
        <v>2.0190000000000001</v>
      </c>
      <c r="E219" s="51">
        <v>3.03</v>
      </c>
      <c r="F219" s="51">
        <v>4.0410000000000004</v>
      </c>
      <c r="G219" s="51">
        <v>5.0529999999999999</v>
      </c>
      <c r="H219" s="51">
        <v>6.0659999999999998</v>
      </c>
      <c r="I219" s="51">
        <v>7.0789999999999997</v>
      </c>
      <c r="J219" s="51">
        <v>8.093</v>
      </c>
      <c r="K219" s="51">
        <v>9.1069999999999993</v>
      </c>
      <c r="L219" s="51">
        <v>10.122</v>
      </c>
    </row>
    <row r="220" spans="1:12" ht="12.95">
      <c r="A220" s="52" t="s">
        <v>789</v>
      </c>
      <c r="B220" s="51">
        <v>0</v>
      </c>
      <c r="C220" s="51">
        <v>1.0089999999999999</v>
      </c>
      <c r="D220" s="51">
        <v>2.0190000000000001</v>
      </c>
      <c r="E220" s="51">
        <v>3.03</v>
      </c>
      <c r="F220" s="51">
        <v>4.0410000000000004</v>
      </c>
      <c r="G220" s="51">
        <v>5.0529999999999999</v>
      </c>
      <c r="H220" s="51">
        <v>6.0650000000000004</v>
      </c>
      <c r="I220" s="51">
        <v>7.0780000000000003</v>
      </c>
      <c r="J220" s="51">
        <v>8.0920000000000005</v>
      </c>
      <c r="K220" s="51">
        <v>9.1069999999999993</v>
      </c>
      <c r="L220" s="51">
        <v>10.122</v>
      </c>
    </row>
    <row r="221" spans="1:12" ht="12.95">
      <c r="A221" s="52" t="s">
        <v>790</v>
      </c>
      <c r="B221" s="51">
        <v>0</v>
      </c>
      <c r="C221" s="51">
        <v>1.0089999999999999</v>
      </c>
      <c r="D221" s="51">
        <v>2.0190000000000001</v>
      </c>
      <c r="E221" s="51">
        <v>3.03</v>
      </c>
      <c r="F221" s="51">
        <v>4.0410000000000004</v>
      </c>
      <c r="G221" s="51">
        <v>5.0529999999999999</v>
      </c>
      <c r="H221" s="51">
        <v>6.0650000000000004</v>
      </c>
      <c r="I221" s="51">
        <v>7.0780000000000003</v>
      </c>
      <c r="J221" s="51">
        <v>8.0920000000000005</v>
      </c>
      <c r="K221" s="51">
        <v>9.1059999999999999</v>
      </c>
      <c r="L221" s="51">
        <v>10.121</v>
      </c>
    </row>
    <row r="222" spans="1:12" ht="12.95">
      <c r="A222" s="52" t="s">
        <v>791</v>
      </c>
      <c r="B222" s="51">
        <v>0</v>
      </c>
      <c r="C222" s="51">
        <v>1.0089999999999999</v>
      </c>
      <c r="D222" s="51">
        <v>2.0190000000000001</v>
      </c>
      <c r="E222" s="51">
        <v>3.0289999999999999</v>
      </c>
      <c r="F222" s="51">
        <v>4.0410000000000004</v>
      </c>
      <c r="G222" s="51">
        <v>5.0519999999999996</v>
      </c>
      <c r="H222" s="51">
        <v>6.0650000000000004</v>
      </c>
      <c r="I222" s="51">
        <v>7.0780000000000003</v>
      </c>
      <c r="J222" s="51">
        <v>8.0909999999999993</v>
      </c>
      <c r="K222" s="51">
        <v>9.1059999999999999</v>
      </c>
      <c r="L222" s="51">
        <v>10.121</v>
      </c>
    </row>
    <row r="223" spans="1:12" ht="12.95">
      <c r="A223" s="52" t="s">
        <v>792</v>
      </c>
      <c r="B223" s="51">
        <v>0</v>
      </c>
      <c r="C223" s="51">
        <v>1.0089999999999999</v>
      </c>
      <c r="D223" s="51">
        <v>2.0190000000000001</v>
      </c>
      <c r="E223" s="51">
        <v>3.0289999999999999</v>
      </c>
      <c r="F223" s="51">
        <v>4.04</v>
      </c>
      <c r="G223" s="51">
        <v>5.0519999999999996</v>
      </c>
      <c r="H223" s="51">
        <v>6.0640000000000001</v>
      </c>
      <c r="I223" s="51">
        <v>7.077</v>
      </c>
      <c r="J223" s="51">
        <v>8.0909999999999993</v>
      </c>
      <c r="K223" s="51">
        <v>9.1050000000000004</v>
      </c>
      <c r="L223" s="51">
        <v>10.119999999999999</v>
      </c>
    </row>
    <row r="224" spans="1:12" ht="12.95">
      <c r="A224" s="52" t="s">
        <v>793</v>
      </c>
      <c r="B224" s="51">
        <v>0</v>
      </c>
      <c r="C224" s="51">
        <v>1.0089999999999999</v>
      </c>
      <c r="D224" s="51">
        <v>2.0190000000000001</v>
      </c>
      <c r="E224" s="51">
        <v>3.0289999999999999</v>
      </c>
      <c r="F224" s="51">
        <v>4.04</v>
      </c>
      <c r="G224" s="51">
        <v>5.0519999999999996</v>
      </c>
      <c r="H224" s="51">
        <v>6.0640000000000001</v>
      </c>
      <c r="I224" s="51">
        <v>7.077</v>
      </c>
      <c r="J224" s="51">
        <v>8.0909999999999993</v>
      </c>
      <c r="K224" s="51">
        <v>9.1050000000000004</v>
      </c>
      <c r="L224" s="51">
        <v>10.119999999999999</v>
      </c>
    </row>
    <row r="225" spans="1:12" ht="12.95">
      <c r="A225" s="52" t="s">
        <v>794</v>
      </c>
      <c r="B225" s="51">
        <v>0</v>
      </c>
      <c r="C225" s="51">
        <v>1.0089999999999999</v>
      </c>
      <c r="D225" s="51">
        <v>2.0190000000000001</v>
      </c>
      <c r="E225" s="51">
        <v>3.0289999999999999</v>
      </c>
      <c r="F225" s="51">
        <v>4.04</v>
      </c>
      <c r="G225" s="51">
        <v>5.0510000000000002</v>
      </c>
      <c r="H225" s="51">
        <v>6.0640000000000001</v>
      </c>
      <c r="I225" s="51">
        <v>7.077</v>
      </c>
      <c r="J225" s="51">
        <v>8.09</v>
      </c>
      <c r="K225" s="51">
        <v>9.1039999999999992</v>
      </c>
      <c r="L225" s="51">
        <v>10.119</v>
      </c>
    </row>
    <row r="226" spans="1:12" ht="12.95">
      <c r="A226" s="52" t="s">
        <v>795</v>
      </c>
      <c r="B226" s="51">
        <v>0</v>
      </c>
      <c r="C226" s="51">
        <v>1.0089999999999999</v>
      </c>
      <c r="D226" s="51">
        <v>2.0190000000000001</v>
      </c>
      <c r="E226" s="51">
        <v>3.0289999999999999</v>
      </c>
      <c r="F226" s="51">
        <v>4.04</v>
      </c>
      <c r="G226" s="51">
        <v>5.0510000000000002</v>
      </c>
      <c r="H226" s="51">
        <v>6.0629999999999997</v>
      </c>
      <c r="I226" s="51">
        <v>7.0759999999999996</v>
      </c>
      <c r="J226" s="51">
        <v>8.09</v>
      </c>
      <c r="K226" s="51">
        <v>9.1039999999999992</v>
      </c>
      <c r="L226" s="51">
        <v>10.119</v>
      </c>
    </row>
    <row r="227" spans="1:12" ht="12.95">
      <c r="A227" s="52" t="s">
        <v>796</v>
      </c>
      <c r="B227" s="51">
        <v>0</v>
      </c>
      <c r="C227" s="51">
        <v>1.0089999999999999</v>
      </c>
      <c r="D227" s="51">
        <v>2.0179999999999998</v>
      </c>
      <c r="E227" s="51">
        <v>3.0289999999999999</v>
      </c>
      <c r="F227" s="51">
        <v>4.0389999999999997</v>
      </c>
      <c r="G227" s="51">
        <v>5.0510000000000002</v>
      </c>
      <c r="H227" s="51">
        <v>6.0629999999999997</v>
      </c>
      <c r="I227" s="51">
        <v>7.0759999999999996</v>
      </c>
      <c r="J227" s="51">
        <v>8.0890000000000004</v>
      </c>
      <c r="K227" s="51">
        <v>9.1029999999999998</v>
      </c>
      <c r="L227" s="51">
        <v>10.118</v>
      </c>
    </row>
    <row r="228" spans="1:12" ht="12.95">
      <c r="A228" s="52" t="s">
        <v>797</v>
      </c>
      <c r="B228" s="51">
        <v>0</v>
      </c>
      <c r="C228" s="51">
        <v>1.0089999999999999</v>
      </c>
      <c r="D228" s="51">
        <v>2.0179999999999998</v>
      </c>
      <c r="E228" s="51">
        <v>3.028</v>
      </c>
      <c r="F228" s="51">
        <v>4.0389999999999997</v>
      </c>
      <c r="G228" s="51">
        <v>5.0510000000000002</v>
      </c>
      <c r="H228" s="51">
        <v>6.0629999999999997</v>
      </c>
      <c r="I228" s="51">
        <v>7.0750000000000002</v>
      </c>
      <c r="J228" s="51">
        <v>8.0890000000000004</v>
      </c>
      <c r="K228" s="51">
        <v>9.1029999999999998</v>
      </c>
      <c r="L228" s="51">
        <v>10.118</v>
      </c>
    </row>
    <row r="229" spans="1:12" ht="12.95">
      <c r="A229" s="52" t="s">
        <v>798</v>
      </c>
      <c r="B229" s="51">
        <v>0</v>
      </c>
      <c r="C229" s="51">
        <v>1.0089999999999999</v>
      </c>
      <c r="D229" s="51">
        <v>2.0179999999999998</v>
      </c>
      <c r="E229" s="51">
        <v>3.028</v>
      </c>
      <c r="F229" s="51">
        <v>4.0389999999999997</v>
      </c>
      <c r="G229" s="51">
        <v>5.05</v>
      </c>
      <c r="H229" s="51">
        <v>6.0620000000000003</v>
      </c>
      <c r="I229" s="51">
        <v>7.0750000000000002</v>
      </c>
      <c r="J229" s="51">
        <v>8.0879999999999992</v>
      </c>
      <c r="K229" s="51">
        <v>9.1020000000000003</v>
      </c>
      <c r="L229" s="51">
        <v>10.117000000000001</v>
      </c>
    </row>
    <row r="230" spans="1:12" ht="12.95">
      <c r="A230" s="52" t="s">
        <v>799</v>
      </c>
      <c r="B230" s="51">
        <v>0</v>
      </c>
      <c r="C230" s="51">
        <v>1.0089999999999999</v>
      </c>
      <c r="D230" s="51">
        <v>2.0179999999999998</v>
      </c>
      <c r="E230" s="51">
        <v>3.028</v>
      </c>
      <c r="F230" s="51">
        <v>4.0389999999999997</v>
      </c>
      <c r="G230" s="51">
        <v>5.05</v>
      </c>
      <c r="H230" s="51">
        <v>6.0620000000000003</v>
      </c>
      <c r="I230" s="51">
        <v>7.0750000000000002</v>
      </c>
      <c r="J230" s="51">
        <v>8.0879999999999992</v>
      </c>
      <c r="K230" s="51">
        <v>9.1020000000000003</v>
      </c>
      <c r="L230" s="51">
        <v>10.116</v>
      </c>
    </row>
    <row r="231" spans="1:12" ht="12.95">
      <c r="A231" s="52" t="s">
        <v>800</v>
      </c>
      <c r="B231" s="51">
        <v>0</v>
      </c>
      <c r="C231" s="51">
        <v>1.0089999999999999</v>
      </c>
      <c r="D231" s="51">
        <v>2.0179999999999998</v>
      </c>
      <c r="E231" s="51">
        <v>3.028</v>
      </c>
      <c r="F231" s="51">
        <v>4.0389999999999997</v>
      </c>
      <c r="G231" s="51">
        <v>5.05</v>
      </c>
      <c r="H231" s="51">
        <v>6.0620000000000003</v>
      </c>
      <c r="I231" s="51">
        <v>7.0739999999999998</v>
      </c>
      <c r="J231" s="51">
        <v>8.0879999999999992</v>
      </c>
      <c r="K231" s="51">
        <v>9.1010000000000009</v>
      </c>
      <c r="L231" s="51">
        <v>10.116</v>
      </c>
    </row>
    <row r="232" spans="1:12" ht="12.95">
      <c r="A232" s="52" t="s">
        <v>801</v>
      </c>
      <c r="B232" s="51">
        <v>0</v>
      </c>
      <c r="C232" s="51">
        <v>1.0089999999999999</v>
      </c>
      <c r="D232" s="51">
        <v>2.0179999999999998</v>
      </c>
      <c r="E232" s="51">
        <v>3.028</v>
      </c>
      <c r="F232" s="51">
        <v>4.0380000000000003</v>
      </c>
      <c r="G232" s="51">
        <v>5.05</v>
      </c>
      <c r="H232" s="51">
        <v>6.0609999999999999</v>
      </c>
      <c r="I232" s="51">
        <v>7.0739999999999998</v>
      </c>
      <c r="J232" s="51">
        <v>8.0869999999999997</v>
      </c>
      <c r="K232" s="51">
        <v>9.1010000000000009</v>
      </c>
      <c r="L232" s="51">
        <v>10.115</v>
      </c>
    </row>
    <row r="233" spans="1:12" ht="12.95">
      <c r="A233" s="52" t="s">
        <v>802</v>
      </c>
      <c r="B233" s="51">
        <v>0</v>
      </c>
      <c r="C233" s="51">
        <v>1.0089999999999999</v>
      </c>
      <c r="D233" s="51">
        <v>2.0179999999999998</v>
      </c>
      <c r="E233" s="51">
        <v>3.028</v>
      </c>
      <c r="F233" s="51">
        <v>4.0380000000000003</v>
      </c>
      <c r="G233" s="51">
        <v>5.0490000000000004</v>
      </c>
      <c r="H233" s="51">
        <v>6.0609999999999999</v>
      </c>
      <c r="I233" s="51">
        <v>7.0739999999999998</v>
      </c>
      <c r="J233" s="51">
        <v>8.0869999999999997</v>
      </c>
      <c r="K233" s="51">
        <v>9.1</v>
      </c>
      <c r="L233" s="51">
        <v>10.115</v>
      </c>
    </row>
    <row r="234" spans="1:12" ht="12.95">
      <c r="A234" s="52" t="s">
        <v>803</v>
      </c>
      <c r="B234" s="51">
        <v>0</v>
      </c>
      <c r="C234" s="51">
        <v>1.0089999999999999</v>
      </c>
      <c r="D234" s="51">
        <v>2.0179999999999998</v>
      </c>
      <c r="E234" s="51">
        <v>3.0270000000000001</v>
      </c>
      <c r="F234" s="51">
        <v>4.0380000000000003</v>
      </c>
      <c r="G234" s="51">
        <v>5.0490000000000004</v>
      </c>
      <c r="H234" s="51">
        <v>6.0609999999999999</v>
      </c>
      <c r="I234" s="51">
        <v>7.0730000000000004</v>
      </c>
      <c r="J234" s="51">
        <v>8.0860000000000003</v>
      </c>
      <c r="K234" s="51">
        <v>9.1</v>
      </c>
      <c r="L234" s="51">
        <v>10.114000000000001</v>
      </c>
    </row>
    <row r="235" spans="1:12" ht="12.95">
      <c r="A235" s="52" t="s">
        <v>804</v>
      </c>
      <c r="B235" s="51">
        <v>0</v>
      </c>
      <c r="C235" s="51">
        <v>1.008</v>
      </c>
      <c r="D235" s="51">
        <v>2.0179999999999998</v>
      </c>
      <c r="E235" s="51">
        <v>3.0270000000000001</v>
      </c>
      <c r="F235" s="51">
        <v>4.0380000000000003</v>
      </c>
      <c r="G235" s="51">
        <v>5.0490000000000004</v>
      </c>
      <c r="H235" s="51">
        <v>6.06</v>
      </c>
      <c r="I235" s="51">
        <v>7.0730000000000004</v>
      </c>
      <c r="J235" s="51">
        <v>8.0860000000000003</v>
      </c>
      <c r="K235" s="51">
        <v>9.0990000000000002</v>
      </c>
      <c r="L235" s="51">
        <v>10.114000000000001</v>
      </c>
    </row>
    <row r="236" spans="1:12" ht="12.95">
      <c r="A236" s="52" t="s">
        <v>805</v>
      </c>
      <c r="B236" s="51">
        <v>0</v>
      </c>
      <c r="C236" s="51">
        <v>1.008</v>
      </c>
      <c r="D236" s="51">
        <v>2.0169999999999999</v>
      </c>
      <c r="E236" s="51">
        <v>3.0270000000000001</v>
      </c>
      <c r="F236" s="51">
        <v>4.0380000000000003</v>
      </c>
      <c r="G236" s="51">
        <v>5.0490000000000004</v>
      </c>
      <c r="H236" s="51">
        <v>6.06</v>
      </c>
      <c r="I236" s="51">
        <v>7.0720000000000001</v>
      </c>
      <c r="J236" s="51">
        <v>8.0850000000000009</v>
      </c>
      <c r="K236" s="51">
        <v>9.0990000000000002</v>
      </c>
      <c r="L236" s="51">
        <v>10.113</v>
      </c>
    </row>
    <row r="237" spans="1:12" ht="12.95">
      <c r="A237" s="52" t="s">
        <v>806</v>
      </c>
      <c r="B237" s="51">
        <v>0</v>
      </c>
      <c r="C237" s="51">
        <v>1.008</v>
      </c>
      <c r="D237" s="51">
        <v>2.0169999999999999</v>
      </c>
      <c r="E237" s="51">
        <v>3.0270000000000001</v>
      </c>
      <c r="F237" s="51">
        <v>4.0369999999999999</v>
      </c>
      <c r="G237" s="51">
        <v>5.048</v>
      </c>
      <c r="H237" s="51">
        <v>6.06</v>
      </c>
      <c r="I237" s="51">
        <v>7.0720000000000001</v>
      </c>
      <c r="J237" s="51">
        <v>8.0850000000000009</v>
      </c>
      <c r="K237" s="51">
        <v>9.0980000000000008</v>
      </c>
      <c r="L237" s="51">
        <v>10.113</v>
      </c>
    </row>
    <row r="238" spans="1:12" ht="12.95">
      <c r="A238" s="52" t="s">
        <v>807</v>
      </c>
      <c r="B238" s="51">
        <v>0</v>
      </c>
      <c r="C238" s="51">
        <v>1.008</v>
      </c>
      <c r="D238" s="51">
        <v>2.0169999999999999</v>
      </c>
      <c r="E238" s="51">
        <v>3.0270000000000001</v>
      </c>
      <c r="F238" s="51">
        <v>4.0369999999999999</v>
      </c>
      <c r="G238" s="51">
        <v>5.048</v>
      </c>
      <c r="H238" s="51">
        <v>6.06</v>
      </c>
      <c r="I238" s="51">
        <v>7.0720000000000001</v>
      </c>
      <c r="J238" s="51">
        <v>8.0850000000000009</v>
      </c>
      <c r="K238" s="51">
        <v>9.0980000000000008</v>
      </c>
      <c r="L238" s="51">
        <v>10.112</v>
      </c>
    </row>
    <row r="239" spans="1:12" ht="12.95">
      <c r="A239" s="52" t="s">
        <v>808</v>
      </c>
      <c r="B239" s="51">
        <v>0</v>
      </c>
      <c r="C239" s="51">
        <v>1.008</v>
      </c>
      <c r="D239" s="51">
        <v>2.0169999999999999</v>
      </c>
      <c r="E239" s="51">
        <v>3.0270000000000001</v>
      </c>
      <c r="F239" s="51">
        <v>4.0369999999999999</v>
      </c>
      <c r="G239" s="51">
        <v>5.048</v>
      </c>
      <c r="H239" s="51">
        <v>6.0590000000000002</v>
      </c>
      <c r="I239" s="51">
        <v>7.0709999999999997</v>
      </c>
      <c r="J239" s="51">
        <v>8.0839999999999996</v>
      </c>
      <c r="K239" s="51">
        <v>9.0980000000000008</v>
      </c>
      <c r="L239" s="51">
        <v>10.112</v>
      </c>
    </row>
    <row r="240" spans="1:12" ht="12.95">
      <c r="A240" s="52" t="s">
        <v>809</v>
      </c>
      <c r="B240" s="51">
        <v>0</v>
      </c>
      <c r="C240" s="51">
        <v>1.008</v>
      </c>
      <c r="D240" s="51">
        <v>2.0169999999999999</v>
      </c>
      <c r="E240" s="51">
        <v>3.0270000000000001</v>
      </c>
      <c r="F240" s="51">
        <v>4.0369999999999999</v>
      </c>
      <c r="G240" s="51">
        <v>5.0469999999999997</v>
      </c>
      <c r="H240" s="51">
        <v>6.0590000000000002</v>
      </c>
      <c r="I240" s="51">
        <v>7.0709999999999997</v>
      </c>
      <c r="J240" s="51">
        <v>8.0839999999999996</v>
      </c>
      <c r="K240" s="51">
        <v>9.0969999999999995</v>
      </c>
      <c r="L240" s="51">
        <v>10.111000000000001</v>
      </c>
    </row>
    <row r="241" spans="1:12" ht="12.95">
      <c r="A241" s="52" t="s">
        <v>810</v>
      </c>
      <c r="B241" s="51">
        <v>0</v>
      </c>
      <c r="C241" s="51">
        <v>1.008</v>
      </c>
      <c r="D241" s="51">
        <v>2.0169999999999999</v>
      </c>
      <c r="E241" s="51">
        <v>3.0259999999999998</v>
      </c>
      <c r="F241" s="51">
        <v>4.0359999999999996</v>
      </c>
      <c r="G241" s="51">
        <v>5.0469999999999997</v>
      </c>
      <c r="H241" s="51">
        <v>6.0590000000000002</v>
      </c>
      <c r="I241" s="51">
        <v>7.0709999999999997</v>
      </c>
      <c r="J241" s="51">
        <v>8.0830000000000002</v>
      </c>
      <c r="K241" s="51">
        <v>9.0969999999999995</v>
      </c>
      <c r="L241" s="51">
        <v>10.111000000000001</v>
      </c>
    </row>
    <row r="242" spans="1:12" ht="12.95">
      <c r="A242" s="52" t="s">
        <v>811</v>
      </c>
      <c r="B242" s="51">
        <v>0</v>
      </c>
      <c r="C242" s="51">
        <v>1.008</v>
      </c>
      <c r="D242" s="51">
        <v>2.0169999999999999</v>
      </c>
      <c r="E242" s="51">
        <v>3.0259999999999998</v>
      </c>
      <c r="F242" s="51">
        <v>4.0359999999999996</v>
      </c>
      <c r="G242" s="51">
        <v>5.0469999999999997</v>
      </c>
      <c r="H242" s="51">
        <v>6.0579999999999998</v>
      </c>
      <c r="I242" s="51">
        <v>7.07</v>
      </c>
      <c r="J242" s="51">
        <v>8.0830000000000002</v>
      </c>
      <c r="K242" s="51">
        <v>9.0960000000000001</v>
      </c>
      <c r="L242" s="51">
        <v>10.11</v>
      </c>
    </row>
    <row r="243" spans="1:12" ht="12.95">
      <c r="A243" s="52" t="s">
        <v>812</v>
      </c>
      <c r="B243" s="51">
        <v>0</v>
      </c>
      <c r="C243" s="51">
        <v>1.008</v>
      </c>
      <c r="D243" s="51">
        <v>2.0169999999999999</v>
      </c>
      <c r="E243" s="51">
        <v>3.0259999999999998</v>
      </c>
      <c r="F243" s="51">
        <v>4.0359999999999996</v>
      </c>
      <c r="G243" s="51">
        <v>5.0469999999999997</v>
      </c>
      <c r="H243" s="51">
        <v>6.0579999999999998</v>
      </c>
      <c r="I243" s="51">
        <v>7.07</v>
      </c>
      <c r="J243" s="51">
        <v>8.0820000000000007</v>
      </c>
      <c r="K243" s="51">
        <v>9.0960000000000001</v>
      </c>
      <c r="L243" s="51">
        <v>10.109</v>
      </c>
    </row>
    <row r="244" spans="1:12" ht="12.95">
      <c r="A244" s="52" t="s">
        <v>813</v>
      </c>
      <c r="B244" s="51">
        <v>0</v>
      </c>
      <c r="C244" s="51">
        <v>1.008</v>
      </c>
      <c r="D244" s="51">
        <v>2.0169999999999999</v>
      </c>
      <c r="E244" s="51">
        <v>3.0259999999999998</v>
      </c>
      <c r="F244" s="51">
        <v>4.0359999999999996</v>
      </c>
      <c r="G244" s="51">
        <v>5.0460000000000003</v>
      </c>
      <c r="H244" s="51">
        <v>6.0579999999999998</v>
      </c>
      <c r="I244" s="51">
        <v>7.069</v>
      </c>
      <c r="J244" s="51">
        <v>8.0820000000000007</v>
      </c>
      <c r="K244" s="51">
        <v>9.0950000000000006</v>
      </c>
      <c r="L244" s="51">
        <v>10.109</v>
      </c>
    </row>
    <row r="245" spans="1:12" ht="12.95">
      <c r="A245" s="52" t="s">
        <v>814</v>
      </c>
      <c r="B245" s="51">
        <v>0</v>
      </c>
      <c r="C245" s="51">
        <v>1.008</v>
      </c>
      <c r="D245" s="51">
        <v>2.016</v>
      </c>
      <c r="E245" s="51">
        <v>3.0259999999999998</v>
      </c>
      <c r="F245" s="51">
        <v>4.0359999999999996</v>
      </c>
      <c r="G245" s="51">
        <v>5.0460000000000003</v>
      </c>
      <c r="H245" s="51">
        <v>6.0570000000000004</v>
      </c>
      <c r="I245" s="51">
        <v>7.069</v>
      </c>
      <c r="J245" s="51">
        <v>8.0820000000000007</v>
      </c>
      <c r="K245" s="51">
        <v>9.0950000000000006</v>
      </c>
      <c r="L245" s="51">
        <v>10.108000000000001</v>
      </c>
    </row>
    <row r="246" spans="1:12" ht="12.95">
      <c r="A246" s="52" t="s">
        <v>815</v>
      </c>
      <c r="B246" s="51">
        <v>0</v>
      </c>
      <c r="C246" s="51">
        <v>1.008</v>
      </c>
      <c r="D246" s="51">
        <v>2.016</v>
      </c>
      <c r="E246" s="51">
        <v>3.0259999999999998</v>
      </c>
      <c r="F246" s="51">
        <v>4.0350000000000001</v>
      </c>
      <c r="G246" s="51">
        <v>5.0460000000000003</v>
      </c>
      <c r="H246" s="51">
        <v>6.0570000000000004</v>
      </c>
      <c r="I246" s="51">
        <v>7.069</v>
      </c>
      <c r="J246" s="51">
        <v>8.0809999999999995</v>
      </c>
      <c r="K246" s="51">
        <v>9.0939999999999994</v>
      </c>
      <c r="L246" s="51">
        <v>10.108000000000001</v>
      </c>
    </row>
    <row r="247" spans="1:12" ht="12.95">
      <c r="A247" s="52" t="s">
        <v>816</v>
      </c>
      <c r="B247" s="51">
        <v>0</v>
      </c>
      <c r="C247" s="51">
        <v>1.008</v>
      </c>
      <c r="D247" s="51">
        <v>2.016</v>
      </c>
      <c r="E247" s="51">
        <v>3.0249999999999999</v>
      </c>
      <c r="F247" s="51">
        <v>4.0350000000000001</v>
      </c>
      <c r="G247" s="51">
        <v>5.0460000000000003</v>
      </c>
      <c r="H247" s="51">
        <v>6.0570000000000004</v>
      </c>
      <c r="I247" s="51">
        <v>7.0679999999999996</v>
      </c>
      <c r="J247" s="51">
        <v>8.0809999999999995</v>
      </c>
      <c r="K247" s="51">
        <v>9.0939999999999994</v>
      </c>
      <c r="L247" s="51">
        <v>10.106999999999999</v>
      </c>
    </row>
    <row r="248" spans="1:12" ht="12.95">
      <c r="A248" s="52" t="s">
        <v>817</v>
      </c>
      <c r="B248" s="51">
        <v>0</v>
      </c>
      <c r="C248" s="51">
        <v>1.008</v>
      </c>
      <c r="D248" s="51">
        <v>2.016</v>
      </c>
      <c r="E248" s="51">
        <v>3.0249999999999999</v>
      </c>
      <c r="F248" s="51">
        <v>4.0350000000000001</v>
      </c>
      <c r="G248" s="51">
        <v>5.0449999999999999</v>
      </c>
      <c r="H248" s="51">
        <v>6.056</v>
      </c>
      <c r="I248" s="51">
        <v>7.0679999999999996</v>
      </c>
      <c r="J248" s="51">
        <v>8.08</v>
      </c>
      <c r="K248" s="51">
        <v>9.093</v>
      </c>
      <c r="L248" s="51">
        <v>10.106999999999999</v>
      </c>
    </row>
    <row r="249" spans="1:12" ht="12.95">
      <c r="A249" s="52" t="s">
        <v>818</v>
      </c>
      <c r="B249" s="51">
        <v>0</v>
      </c>
      <c r="C249" s="51">
        <v>1.008</v>
      </c>
      <c r="D249" s="51">
        <v>2.016</v>
      </c>
      <c r="E249" s="51">
        <v>3.0249999999999999</v>
      </c>
      <c r="F249" s="51">
        <v>4.0350000000000001</v>
      </c>
      <c r="G249" s="51">
        <v>5.0449999999999999</v>
      </c>
      <c r="H249" s="51">
        <v>6.056</v>
      </c>
      <c r="I249" s="51">
        <v>7.0679999999999996</v>
      </c>
      <c r="J249" s="51">
        <v>8.08</v>
      </c>
      <c r="K249" s="51">
        <v>9.093</v>
      </c>
      <c r="L249" s="51">
        <v>10.106</v>
      </c>
    </row>
    <row r="250" spans="1:12" ht="12.95">
      <c r="A250" s="52" t="s">
        <v>819</v>
      </c>
      <c r="B250" s="51">
        <v>0</v>
      </c>
      <c r="C250" s="51">
        <v>1.008</v>
      </c>
      <c r="D250" s="51">
        <v>2.016</v>
      </c>
      <c r="E250" s="51">
        <v>3.0249999999999999</v>
      </c>
      <c r="F250" s="51">
        <v>4.0350000000000001</v>
      </c>
      <c r="G250" s="51">
        <v>5.0449999999999999</v>
      </c>
      <c r="H250" s="51">
        <v>6.056</v>
      </c>
      <c r="I250" s="51">
        <v>7.0670000000000002</v>
      </c>
      <c r="J250" s="51">
        <v>8.0790000000000006</v>
      </c>
      <c r="K250" s="51">
        <v>9.0920000000000005</v>
      </c>
      <c r="L250" s="51">
        <v>10.106</v>
      </c>
    </row>
    <row r="251" spans="1:12" ht="12.95">
      <c r="A251" s="52" t="s">
        <v>820</v>
      </c>
      <c r="B251" s="51">
        <v>0</v>
      </c>
      <c r="C251" s="51">
        <v>1.008</v>
      </c>
      <c r="D251" s="51">
        <v>2.016</v>
      </c>
      <c r="E251" s="51">
        <v>3.0249999999999999</v>
      </c>
      <c r="F251" s="51">
        <v>4.0339999999999998</v>
      </c>
      <c r="G251" s="51">
        <v>5.0439999999999996</v>
      </c>
      <c r="H251" s="51">
        <v>6.0549999999999997</v>
      </c>
      <c r="I251" s="51">
        <v>7.0670000000000002</v>
      </c>
      <c r="J251" s="51">
        <v>8.0790000000000006</v>
      </c>
      <c r="K251" s="51">
        <v>9.0920000000000005</v>
      </c>
      <c r="L251" s="51">
        <v>10.105</v>
      </c>
    </row>
    <row r="252" spans="1:12" ht="12.95">
      <c r="A252" s="52" t="s">
        <v>821</v>
      </c>
      <c r="B252" s="51">
        <v>0</v>
      </c>
      <c r="C252" s="51">
        <v>1.008</v>
      </c>
      <c r="D252" s="51">
        <v>2.016</v>
      </c>
      <c r="E252" s="51">
        <v>3.0249999999999999</v>
      </c>
      <c r="F252" s="51">
        <v>4.0339999999999998</v>
      </c>
      <c r="G252" s="51">
        <v>5.0439999999999996</v>
      </c>
      <c r="H252" s="51">
        <v>6.0549999999999997</v>
      </c>
      <c r="I252" s="51">
        <v>7.0659999999999998</v>
      </c>
      <c r="J252" s="51">
        <v>8.0779999999999994</v>
      </c>
      <c r="K252" s="51">
        <v>9.0909999999999993</v>
      </c>
      <c r="L252" s="51">
        <v>10.105</v>
      </c>
    </row>
    <row r="253" spans="1:12" ht="12.95">
      <c r="A253" s="52" t="s">
        <v>822</v>
      </c>
      <c r="B253" s="51">
        <v>0</v>
      </c>
      <c r="C253" s="51">
        <v>1.0069999999999999</v>
      </c>
      <c r="D253" s="51">
        <v>2.016</v>
      </c>
      <c r="E253" s="51">
        <v>3.024</v>
      </c>
      <c r="F253" s="51">
        <v>4.0339999999999998</v>
      </c>
      <c r="G253" s="51">
        <v>5.0439999999999996</v>
      </c>
      <c r="H253" s="51">
        <v>6.0549999999999997</v>
      </c>
      <c r="I253" s="51">
        <v>7.0659999999999998</v>
      </c>
      <c r="J253" s="51">
        <v>8.0779999999999994</v>
      </c>
      <c r="K253" s="51">
        <v>9.0909999999999993</v>
      </c>
      <c r="L253" s="51">
        <v>10.103999999999999</v>
      </c>
    </row>
    <row r="254" spans="1:12" ht="12.95">
      <c r="A254" s="52" t="s">
        <v>823</v>
      </c>
      <c r="B254" s="51">
        <v>0</v>
      </c>
      <c r="C254" s="51">
        <v>1.0069999999999999</v>
      </c>
      <c r="D254" s="51">
        <v>2.016</v>
      </c>
      <c r="E254" s="51">
        <v>3.024</v>
      </c>
      <c r="F254" s="51">
        <v>4.0339999999999998</v>
      </c>
      <c r="G254" s="51">
        <v>5.0439999999999996</v>
      </c>
      <c r="H254" s="51">
        <v>6.0540000000000003</v>
      </c>
      <c r="I254" s="51">
        <v>7.0659999999999998</v>
      </c>
      <c r="J254" s="51">
        <v>8.0779999999999994</v>
      </c>
      <c r="K254" s="51">
        <v>9.09</v>
      </c>
      <c r="L254" s="51">
        <v>10.103999999999999</v>
      </c>
    </row>
    <row r="255" spans="1:12" ht="12.95">
      <c r="A255" s="52" t="s">
        <v>824</v>
      </c>
      <c r="B255" s="51">
        <v>0</v>
      </c>
      <c r="C255" s="51">
        <v>1.0069999999999999</v>
      </c>
      <c r="D255" s="51">
        <v>2.0150000000000001</v>
      </c>
      <c r="E255" s="51">
        <v>3.024</v>
      </c>
      <c r="F255" s="51">
        <v>4.0330000000000004</v>
      </c>
      <c r="G255" s="51">
        <v>5.0430000000000001</v>
      </c>
      <c r="H255" s="51">
        <v>6.0540000000000003</v>
      </c>
      <c r="I255" s="51">
        <v>7.0650000000000004</v>
      </c>
      <c r="J255" s="51">
        <v>8.077</v>
      </c>
      <c r="K255" s="51">
        <v>9.09</v>
      </c>
      <c r="L255" s="51">
        <v>10.103</v>
      </c>
    </row>
    <row r="256" spans="1:12" ht="12.95">
      <c r="A256" s="52" t="s">
        <v>825</v>
      </c>
      <c r="B256" s="51">
        <v>0</v>
      </c>
      <c r="C256" s="51">
        <v>1.0069999999999999</v>
      </c>
      <c r="D256" s="51">
        <v>2.0150000000000001</v>
      </c>
      <c r="E256" s="51">
        <v>3.024</v>
      </c>
      <c r="F256" s="51">
        <v>4.0330000000000004</v>
      </c>
      <c r="G256" s="51">
        <v>5.0430000000000001</v>
      </c>
      <c r="H256" s="51">
        <v>6.0540000000000003</v>
      </c>
      <c r="I256" s="51">
        <v>7.0650000000000004</v>
      </c>
      <c r="J256" s="51">
        <v>8.077</v>
      </c>
      <c r="K256" s="51">
        <v>9.0890000000000004</v>
      </c>
      <c r="L256" s="51">
        <v>10.102</v>
      </c>
    </row>
    <row r="257" spans="1:12" ht="12.95">
      <c r="A257" s="52" t="s">
        <v>826</v>
      </c>
      <c r="B257" s="51">
        <v>0</v>
      </c>
      <c r="C257" s="51">
        <v>1.0069999999999999</v>
      </c>
      <c r="D257" s="51">
        <v>2.0150000000000001</v>
      </c>
      <c r="E257" s="51">
        <v>3.024</v>
      </c>
      <c r="F257" s="51">
        <v>4.0330000000000004</v>
      </c>
      <c r="G257" s="51">
        <v>5.0430000000000001</v>
      </c>
      <c r="H257" s="51">
        <v>6.0529999999999999</v>
      </c>
      <c r="I257" s="51">
        <v>7.0650000000000004</v>
      </c>
      <c r="J257" s="51">
        <v>8.0760000000000005</v>
      </c>
      <c r="K257" s="51">
        <v>9.0890000000000004</v>
      </c>
      <c r="L257" s="51">
        <v>10.102</v>
      </c>
    </row>
    <row r="258" spans="1:12" ht="12.95">
      <c r="A258" s="52" t="s">
        <v>827</v>
      </c>
      <c r="B258" s="51">
        <v>0</v>
      </c>
      <c r="C258" s="51">
        <v>1.0069999999999999</v>
      </c>
      <c r="D258" s="51">
        <v>2.0150000000000001</v>
      </c>
      <c r="E258" s="51">
        <v>3.024</v>
      </c>
      <c r="F258" s="51">
        <v>4.0330000000000004</v>
      </c>
      <c r="G258" s="51">
        <v>5.0430000000000001</v>
      </c>
      <c r="H258" s="51">
        <v>6.0529999999999999</v>
      </c>
      <c r="I258" s="51">
        <v>7.0640000000000001</v>
      </c>
      <c r="J258" s="51">
        <v>8.0760000000000005</v>
      </c>
      <c r="K258" s="51">
        <v>9.0879999999999992</v>
      </c>
      <c r="L258" s="51">
        <v>10.101000000000001</v>
      </c>
    </row>
    <row r="259" spans="1:12" ht="12.95">
      <c r="A259" s="52" t="s">
        <v>828</v>
      </c>
      <c r="B259" s="51">
        <v>0</v>
      </c>
      <c r="C259" s="51">
        <v>1.0069999999999999</v>
      </c>
      <c r="D259" s="51">
        <v>2.0150000000000001</v>
      </c>
      <c r="E259" s="51">
        <v>3.0230000000000001</v>
      </c>
      <c r="F259" s="51">
        <v>4.0330000000000004</v>
      </c>
      <c r="G259" s="51">
        <v>5.0419999999999998</v>
      </c>
      <c r="H259" s="51">
        <v>6.0529999999999999</v>
      </c>
      <c r="I259" s="51">
        <v>7.0640000000000001</v>
      </c>
      <c r="J259" s="51">
        <v>8.0749999999999993</v>
      </c>
      <c r="K259" s="51">
        <v>9.0879999999999992</v>
      </c>
      <c r="L259" s="51">
        <v>10.101000000000001</v>
      </c>
    </row>
    <row r="260" spans="1:12" ht="12.95">
      <c r="A260" s="52" t="s">
        <v>829</v>
      </c>
      <c r="B260" s="51">
        <v>0</v>
      </c>
      <c r="C260" s="51">
        <v>1.0069999999999999</v>
      </c>
      <c r="D260" s="51">
        <v>2.0150000000000001</v>
      </c>
      <c r="E260" s="51">
        <v>3.0230000000000001</v>
      </c>
      <c r="F260" s="51">
        <v>4.032</v>
      </c>
      <c r="G260" s="51">
        <v>5.0419999999999998</v>
      </c>
      <c r="H260" s="51">
        <v>6.0519999999999996</v>
      </c>
      <c r="I260" s="51">
        <v>7.0629999999999997</v>
      </c>
      <c r="J260" s="51">
        <v>8.0749999999999993</v>
      </c>
      <c r="K260" s="51">
        <v>9.0869999999999997</v>
      </c>
      <c r="L260" s="51">
        <v>10.1</v>
      </c>
    </row>
    <row r="261" spans="1:12" ht="12.95">
      <c r="A261" s="52" t="s">
        <v>830</v>
      </c>
      <c r="B261" s="51">
        <v>0</v>
      </c>
      <c r="C261" s="51">
        <v>1.0069999999999999</v>
      </c>
      <c r="D261" s="51">
        <v>2.0150000000000001</v>
      </c>
      <c r="E261" s="51">
        <v>3.0230000000000001</v>
      </c>
      <c r="F261" s="51">
        <v>4.032</v>
      </c>
      <c r="G261" s="51">
        <v>5.0419999999999998</v>
      </c>
      <c r="H261" s="51">
        <v>6.0519999999999996</v>
      </c>
      <c r="I261" s="51">
        <v>7.0629999999999997</v>
      </c>
      <c r="J261" s="51">
        <v>8.0749999999999993</v>
      </c>
      <c r="K261" s="51">
        <v>9.0869999999999997</v>
      </c>
      <c r="L261" s="51">
        <v>10.1</v>
      </c>
    </row>
    <row r="262" spans="1:12" ht="12.95">
      <c r="A262" s="52" t="s">
        <v>831</v>
      </c>
      <c r="B262" s="51">
        <v>0</v>
      </c>
      <c r="C262" s="51">
        <v>1.0069999999999999</v>
      </c>
      <c r="D262" s="51">
        <v>2.0150000000000001</v>
      </c>
      <c r="E262" s="51">
        <v>3.0230000000000001</v>
      </c>
      <c r="F262" s="51">
        <v>4.032</v>
      </c>
      <c r="G262" s="51">
        <v>5.0419999999999998</v>
      </c>
      <c r="H262" s="51">
        <v>6.0519999999999996</v>
      </c>
      <c r="I262" s="51">
        <v>7.0629999999999997</v>
      </c>
      <c r="J262" s="51">
        <v>8.0739999999999998</v>
      </c>
      <c r="K262" s="51">
        <v>9.0860000000000003</v>
      </c>
      <c r="L262" s="51">
        <v>10.099</v>
      </c>
    </row>
    <row r="263" spans="1:12" ht="12.95">
      <c r="A263" s="52" t="s">
        <v>832</v>
      </c>
      <c r="B263" s="51">
        <v>0</v>
      </c>
      <c r="C263" s="51">
        <v>1.0069999999999999</v>
      </c>
      <c r="D263" s="51">
        <v>2.0150000000000001</v>
      </c>
      <c r="E263" s="51">
        <v>3.0230000000000001</v>
      </c>
      <c r="F263" s="51">
        <v>4.032</v>
      </c>
      <c r="G263" s="51">
        <v>5.0410000000000004</v>
      </c>
      <c r="H263" s="51">
        <v>6.0510000000000002</v>
      </c>
      <c r="I263" s="51">
        <v>7.0620000000000003</v>
      </c>
      <c r="J263" s="51">
        <v>8.0739999999999998</v>
      </c>
      <c r="K263" s="51">
        <v>9.0860000000000003</v>
      </c>
      <c r="L263" s="51">
        <v>10.099</v>
      </c>
    </row>
    <row r="264" spans="1:12" ht="12.95">
      <c r="A264" s="52" t="s">
        <v>833</v>
      </c>
      <c r="B264" s="51">
        <v>0</v>
      </c>
      <c r="C264" s="51">
        <v>1.0069999999999999</v>
      </c>
      <c r="D264" s="51">
        <v>2.0139999999999998</v>
      </c>
      <c r="E264" s="51">
        <v>3.0230000000000001</v>
      </c>
      <c r="F264" s="51">
        <v>4.0309999999999997</v>
      </c>
      <c r="G264" s="51">
        <v>5.0410000000000004</v>
      </c>
      <c r="H264" s="51">
        <v>6.0510000000000002</v>
      </c>
      <c r="I264" s="51">
        <v>7.0620000000000003</v>
      </c>
      <c r="J264" s="51">
        <v>8.0730000000000004</v>
      </c>
      <c r="K264" s="51">
        <v>9.0850000000000009</v>
      </c>
      <c r="L264" s="51">
        <v>10.098000000000001</v>
      </c>
    </row>
    <row r="265" spans="1:12" ht="12.95">
      <c r="A265" s="52" t="s">
        <v>834</v>
      </c>
      <c r="B265" s="51">
        <v>0</v>
      </c>
      <c r="C265" s="51">
        <v>1.0069999999999999</v>
      </c>
      <c r="D265" s="51">
        <v>2.0139999999999998</v>
      </c>
      <c r="E265" s="51">
        <v>3.0219999999999998</v>
      </c>
      <c r="F265" s="51">
        <v>4.0309999999999997</v>
      </c>
      <c r="G265" s="51">
        <v>5.0410000000000004</v>
      </c>
      <c r="H265" s="51">
        <v>6.0510000000000002</v>
      </c>
      <c r="I265" s="51">
        <v>7.0620000000000003</v>
      </c>
      <c r="J265" s="51">
        <v>8.0730000000000004</v>
      </c>
      <c r="K265" s="51">
        <v>9.0850000000000009</v>
      </c>
      <c r="L265" s="51">
        <v>10.098000000000001</v>
      </c>
    </row>
    <row r="266" spans="1:12" ht="12.95">
      <c r="A266" s="52" t="s">
        <v>835</v>
      </c>
      <c r="B266" s="51">
        <v>0</v>
      </c>
      <c r="C266" s="51">
        <v>1.0069999999999999</v>
      </c>
      <c r="D266" s="51">
        <v>2.0139999999999998</v>
      </c>
      <c r="E266" s="51">
        <v>3.0219999999999998</v>
      </c>
      <c r="F266" s="51">
        <v>4.0309999999999997</v>
      </c>
      <c r="G266" s="51">
        <v>5.04</v>
      </c>
      <c r="H266" s="51">
        <v>6.05</v>
      </c>
      <c r="I266" s="51">
        <v>7.0609999999999999</v>
      </c>
      <c r="J266" s="51">
        <v>8.0719999999999992</v>
      </c>
      <c r="K266" s="51">
        <v>9.0839999999999996</v>
      </c>
      <c r="L266" s="51">
        <v>10.097</v>
      </c>
    </row>
    <row r="267" spans="1:12" ht="12.95">
      <c r="A267" s="52" t="s">
        <v>836</v>
      </c>
      <c r="B267" s="51">
        <v>0</v>
      </c>
      <c r="C267" s="51">
        <v>1.0069999999999999</v>
      </c>
      <c r="D267" s="51">
        <v>2.0139999999999998</v>
      </c>
      <c r="E267" s="51">
        <v>3.0219999999999998</v>
      </c>
      <c r="F267" s="51">
        <v>4.0309999999999997</v>
      </c>
      <c r="G267" s="51">
        <v>5.04</v>
      </c>
      <c r="H267" s="51">
        <v>6.05</v>
      </c>
      <c r="I267" s="51">
        <v>7.0609999999999999</v>
      </c>
      <c r="J267" s="51">
        <v>8.0719999999999992</v>
      </c>
      <c r="K267" s="51">
        <v>9.0839999999999996</v>
      </c>
      <c r="L267" s="51">
        <v>10.097</v>
      </c>
    </row>
    <row r="268" spans="1:12" ht="12.95">
      <c r="A268" s="52" t="s">
        <v>837</v>
      </c>
      <c r="B268" s="51">
        <v>0</v>
      </c>
      <c r="C268" s="51">
        <v>1.0069999999999999</v>
      </c>
      <c r="D268" s="51">
        <v>2.0139999999999998</v>
      </c>
      <c r="E268" s="51">
        <v>3.0219999999999998</v>
      </c>
      <c r="F268" s="51">
        <v>4.0309999999999997</v>
      </c>
      <c r="G268" s="51">
        <v>5.04</v>
      </c>
      <c r="H268" s="51">
        <v>6.05</v>
      </c>
      <c r="I268" s="51">
        <v>7.06</v>
      </c>
      <c r="J268" s="51">
        <v>8.0719999999999992</v>
      </c>
      <c r="K268" s="51">
        <v>9.0830000000000002</v>
      </c>
      <c r="L268" s="51">
        <v>10.096</v>
      </c>
    </row>
    <row r="269" spans="1:12" ht="12.95">
      <c r="A269" s="52" t="s">
        <v>838</v>
      </c>
      <c r="B269" s="51">
        <v>0</v>
      </c>
      <c r="C269" s="51">
        <v>1.0069999999999999</v>
      </c>
      <c r="D269" s="51">
        <v>2.0139999999999998</v>
      </c>
      <c r="E269" s="51">
        <v>3.0219999999999998</v>
      </c>
      <c r="F269" s="51">
        <v>4.03</v>
      </c>
      <c r="G269" s="51">
        <v>5.04</v>
      </c>
      <c r="H269" s="51">
        <v>6.05</v>
      </c>
      <c r="I269" s="51">
        <v>7.06</v>
      </c>
      <c r="J269" s="51">
        <v>8.0709999999999997</v>
      </c>
      <c r="K269" s="51">
        <v>9.0830000000000002</v>
      </c>
      <c r="L269" s="51">
        <v>10.095000000000001</v>
      </c>
    </row>
    <row r="270" spans="1:12" ht="12.95">
      <c r="A270" s="52" t="s">
        <v>839</v>
      </c>
      <c r="B270" s="51">
        <v>0</v>
      </c>
      <c r="C270" s="51">
        <v>1.0069999999999999</v>
      </c>
      <c r="D270" s="51">
        <v>2.0139999999999998</v>
      </c>
      <c r="E270" s="51">
        <v>3.0219999999999998</v>
      </c>
      <c r="F270" s="51">
        <v>4.03</v>
      </c>
      <c r="G270" s="51">
        <v>5.0389999999999997</v>
      </c>
      <c r="H270" s="51">
        <v>6.0490000000000004</v>
      </c>
      <c r="I270" s="51">
        <v>7.06</v>
      </c>
      <c r="J270" s="51">
        <v>8.0709999999999997</v>
      </c>
      <c r="K270" s="51">
        <v>9.0820000000000007</v>
      </c>
      <c r="L270" s="51">
        <v>10.095000000000001</v>
      </c>
    </row>
    <row r="271" spans="1:12" ht="12.95">
      <c r="A271" s="52" t="s">
        <v>840</v>
      </c>
      <c r="B271" s="51">
        <v>0</v>
      </c>
      <c r="C271" s="51">
        <v>1.0069999999999999</v>
      </c>
      <c r="D271" s="51">
        <v>2.0139999999999998</v>
      </c>
      <c r="E271" s="51">
        <v>3.0219999999999998</v>
      </c>
      <c r="F271" s="51">
        <v>4.03</v>
      </c>
      <c r="G271" s="51">
        <v>5.0389999999999997</v>
      </c>
      <c r="H271" s="51">
        <v>6.0490000000000004</v>
      </c>
      <c r="I271" s="51">
        <v>7.0590000000000002</v>
      </c>
      <c r="J271" s="51">
        <v>8.07</v>
      </c>
      <c r="K271" s="51">
        <v>9.0820000000000007</v>
      </c>
      <c r="L271" s="51">
        <v>10.093999999999999</v>
      </c>
    </row>
    <row r="272" spans="1:12" ht="12.95">
      <c r="A272" s="52" t="s">
        <v>841</v>
      </c>
      <c r="B272" s="51">
        <v>0</v>
      </c>
      <c r="C272" s="51">
        <v>1.006</v>
      </c>
      <c r="D272" s="51">
        <v>2.0139999999999998</v>
      </c>
      <c r="E272" s="51">
        <v>3.0209999999999999</v>
      </c>
      <c r="F272" s="51">
        <v>4.03</v>
      </c>
      <c r="G272" s="51">
        <v>5.0389999999999997</v>
      </c>
      <c r="H272" s="51">
        <v>6.0490000000000004</v>
      </c>
      <c r="I272" s="51">
        <v>7.0590000000000002</v>
      </c>
      <c r="J272" s="51">
        <v>8.07</v>
      </c>
      <c r="K272" s="51">
        <v>9.0820000000000007</v>
      </c>
      <c r="L272" s="51">
        <v>10.093999999999999</v>
      </c>
    </row>
    <row r="273" spans="1:12" ht="12.95">
      <c r="A273" s="52" t="s">
        <v>842</v>
      </c>
      <c r="B273" s="51">
        <v>0</v>
      </c>
      <c r="C273" s="51">
        <v>1.006</v>
      </c>
      <c r="D273" s="51">
        <v>2.0129999999999999</v>
      </c>
      <c r="E273" s="51">
        <v>3.0209999999999999</v>
      </c>
      <c r="F273" s="51">
        <v>4.03</v>
      </c>
      <c r="G273" s="51">
        <v>5.0389999999999997</v>
      </c>
      <c r="H273" s="51">
        <v>6.048</v>
      </c>
      <c r="I273" s="51">
        <v>7.0590000000000002</v>
      </c>
      <c r="J273" s="51">
        <v>8.0690000000000008</v>
      </c>
      <c r="K273" s="51">
        <v>9.0809999999999995</v>
      </c>
      <c r="L273" s="51">
        <v>10.093</v>
      </c>
    </row>
    <row r="274" spans="1:12" ht="12.95">
      <c r="A274" s="52" t="s">
        <v>843</v>
      </c>
      <c r="B274" s="51">
        <v>0</v>
      </c>
      <c r="C274" s="51">
        <v>1.006</v>
      </c>
      <c r="D274" s="51">
        <v>2.0129999999999999</v>
      </c>
      <c r="E274" s="51">
        <v>3.0209999999999999</v>
      </c>
      <c r="F274" s="51">
        <v>4.0289999999999999</v>
      </c>
      <c r="G274" s="51">
        <v>5.0380000000000003</v>
      </c>
      <c r="H274" s="51">
        <v>6.048</v>
      </c>
      <c r="I274" s="51">
        <v>7.0579999999999998</v>
      </c>
      <c r="J274" s="51">
        <v>8.0690000000000008</v>
      </c>
      <c r="K274" s="51">
        <v>9.0809999999999995</v>
      </c>
      <c r="L274" s="51">
        <v>10.093</v>
      </c>
    </row>
    <row r="275" spans="1:12" ht="12.95">
      <c r="A275" s="52" t="s">
        <v>844</v>
      </c>
      <c r="B275" s="51">
        <v>0</v>
      </c>
      <c r="C275" s="51">
        <v>1.006</v>
      </c>
      <c r="D275" s="51">
        <v>2.0129999999999999</v>
      </c>
      <c r="E275" s="51">
        <v>3.0209999999999999</v>
      </c>
      <c r="F275" s="51">
        <v>4.0289999999999999</v>
      </c>
      <c r="G275" s="51">
        <v>5.0380000000000003</v>
      </c>
      <c r="H275" s="51">
        <v>6.048</v>
      </c>
      <c r="I275" s="51">
        <v>7.0579999999999998</v>
      </c>
      <c r="J275" s="51">
        <v>8.0690000000000008</v>
      </c>
      <c r="K275" s="51">
        <v>9.08</v>
      </c>
      <c r="L275" s="51">
        <v>10.092000000000001</v>
      </c>
    </row>
    <row r="276" spans="1:12" ht="12.95">
      <c r="A276" s="52" t="s">
        <v>845</v>
      </c>
      <c r="B276" s="51">
        <v>0</v>
      </c>
      <c r="C276" s="51">
        <v>1.006</v>
      </c>
      <c r="D276" s="51">
        <v>2.0129999999999999</v>
      </c>
      <c r="E276" s="51">
        <v>3.0209999999999999</v>
      </c>
      <c r="F276" s="51">
        <v>4.0289999999999999</v>
      </c>
      <c r="G276" s="51">
        <v>5.0380000000000003</v>
      </c>
      <c r="H276" s="51">
        <v>6.0469999999999997</v>
      </c>
      <c r="I276" s="51">
        <v>7.0570000000000004</v>
      </c>
      <c r="J276" s="51">
        <v>8.0679999999999996</v>
      </c>
      <c r="K276" s="51">
        <v>9.08</v>
      </c>
      <c r="L276" s="51">
        <v>10.092000000000001</v>
      </c>
    </row>
    <row r="277" spans="1:12" ht="12.95">
      <c r="A277" s="52" t="s">
        <v>846</v>
      </c>
      <c r="B277" s="51">
        <v>0</v>
      </c>
      <c r="C277" s="51">
        <v>1.006</v>
      </c>
      <c r="D277" s="51">
        <v>2.0129999999999999</v>
      </c>
      <c r="E277" s="51">
        <v>3.0209999999999999</v>
      </c>
      <c r="F277" s="51">
        <v>4.0289999999999999</v>
      </c>
      <c r="G277" s="51">
        <v>5.0369999999999999</v>
      </c>
      <c r="H277" s="51">
        <v>6.0469999999999997</v>
      </c>
      <c r="I277" s="51">
        <v>7.0570000000000004</v>
      </c>
      <c r="J277" s="51">
        <v>8.0679999999999996</v>
      </c>
      <c r="K277" s="51">
        <v>9.0790000000000006</v>
      </c>
      <c r="L277" s="51">
        <v>10.090999999999999</v>
      </c>
    </row>
    <row r="278" spans="1:12" ht="12.95">
      <c r="A278" s="52" t="s">
        <v>847</v>
      </c>
      <c r="B278" s="51">
        <v>0</v>
      </c>
      <c r="C278" s="51">
        <v>1.006</v>
      </c>
      <c r="D278" s="51">
        <v>2.0129999999999999</v>
      </c>
      <c r="E278" s="51">
        <v>3.02</v>
      </c>
      <c r="F278" s="51">
        <v>4.0279999999999996</v>
      </c>
      <c r="G278" s="51">
        <v>5.0369999999999999</v>
      </c>
      <c r="H278" s="51">
        <v>6.0469999999999997</v>
      </c>
      <c r="I278" s="51">
        <v>7.0570000000000004</v>
      </c>
      <c r="J278" s="51">
        <v>8.0670000000000002</v>
      </c>
      <c r="K278" s="51">
        <v>9.0790000000000006</v>
      </c>
      <c r="L278" s="51">
        <v>10.090999999999999</v>
      </c>
    </row>
    <row r="279" spans="1:12" ht="12.95">
      <c r="A279" s="52" t="s">
        <v>848</v>
      </c>
      <c r="B279" s="51">
        <v>0</v>
      </c>
      <c r="C279" s="51">
        <v>1.006</v>
      </c>
      <c r="D279" s="51">
        <v>2.0129999999999999</v>
      </c>
      <c r="E279" s="51">
        <v>3.02</v>
      </c>
      <c r="F279" s="51">
        <v>4.0279999999999996</v>
      </c>
      <c r="G279" s="51">
        <v>5.0369999999999999</v>
      </c>
      <c r="H279" s="51">
        <v>6.0460000000000003</v>
      </c>
      <c r="I279" s="51">
        <v>7.056</v>
      </c>
      <c r="J279" s="51">
        <v>8.0670000000000002</v>
      </c>
      <c r="K279" s="51">
        <v>9.0779999999999994</v>
      </c>
      <c r="L279" s="51">
        <v>10.09</v>
      </c>
    </row>
    <row r="280" spans="1:12" ht="12.95">
      <c r="A280" s="52" t="s">
        <v>849</v>
      </c>
      <c r="B280" s="51">
        <v>0</v>
      </c>
      <c r="C280" s="51">
        <v>1.006</v>
      </c>
      <c r="D280" s="51">
        <v>2.0129999999999999</v>
      </c>
      <c r="E280" s="51">
        <v>3.02</v>
      </c>
      <c r="F280" s="51">
        <v>4.0279999999999996</v>
      </c>
      <c r="G280" s="51">
        <v>5.0369999999999999</v>
      </c>
      <c r="H280" s="51">
        <v>6.0460000000000003</v>
      </c>
      <c r="I280" s="51">
        <v>7.056</v>
      </c>
      <c r="J280" s="51">
        <v>8.0660000000000007</v>
      </c>
      <c r="K280" s="51">
        <v>9.0779999999999994</v>
      </c>
      <c r="L280" s="51">
        <v>10.09</v>
      </c>
    </row>
    <row r="281" spans="1:12" ht="12.95">
      <c r="A281" s="52" t="s">
        <v>850</v>
      </c>
      <c r="B281" s="51">
        <v>0</v>
      </c>
      <c r="C281" s="51">
        <v>1.006</v>
      </c>
      <c r="D281" s="51">
        <v>2.0129999999999999</v>
      </c>
      <c r="E281" s="51">
        <v>3.02</v>
      </c>
      <c r="F281" s="51">
        <v>4.0279999999999996</v>
      </c>
      <c r="G281" s="51">
        <v>5.0359999999999996</v>
      </c>
      <c r="H281" s="51">
        <v>6.0460000000000003</v>
      </c>
      <c r="I281" s="51">
        <v>7.0549999999999997</v>
      </c>
      <c r="J281" s="51">
        <v>8.0660000000000007</v>
      </c>
      <c r="K281" s="51">
        <v>9.077</v>
      </c>
      <c r="L281" s="51">
        <v>10.089</v>
      </c>
    </row>
    <row r="282" spans="1:12" ht="12.95">
      <c r="A282" s="52" t="s">
        <v>851</v>
      </c>
      <c r="B282" s="51">
        <v>0</v>
      </c>
      <c r="C282" s="51">
        <v>1.006</v>
      </c>
      <c r="D282" s="51">
        <v>2.0129999999999999</v>
      </c>
      <c r="E282" s="51">
        <v>3.02</v>
      </c>
      <c r="F282" s="51">
        <v>4.0279999999999996</v>
      </c>
      <c r="G282" s="51">
        <v>5.0359999999999996</v>
      </c>
      <c r="H282" s="51">
        <v>6.0449999999999999</v>
      </c>
      <c r="I282" s="51">
        <v>7.0549999999999997</v>
      </c>
      <c r="J282" s="51">
        <v>8.0660000000000007</v>
      </c>
      <c r="K282" s="51">
        <v>9.077</v>
      </c>
      <c r="L282" s="51">
        <v>10.087999999999999</v>
      </c>
    </row>
    <row r="283" spans="1:12" ht="12.95">
      <c r="A283" s="52" t="s">
        <v>852</v>
      </c>
      <c r="B283" s="51">
        <v>0</v>
      </c>
      <c r="C283" s="51">
        <v>1.006</v>
      </c>
      <c r="D283" s="51">
        <v>2.012</v>
      </c>
      <c r="E283" s="51">
        <v>3.02</v>
      </c>
      <c r="F283" s="51">
        <v>4.0270000000000001</v>
      </c>
      <c r="G283" s="51">
        <v>5.0359999999999996</v>
      </c>
      <c r="H283" s="51">
        <v>6.0449999999999999</v>
      </c>
      <c r="I283" s="51">
        <v>7.0549999999999997</v>
      </c>
      <c r="J283" s="51">
        <v>8.0649999999999995</v>
      </c>
      <c r="K283" s="51">
        <v>9.0760000000000005</v>
      </c>
      <c r="L283" s="51">
        <v>10.087999999999999</v>
      </c>
    </row>
    <row r="284" spans="1:12" ht="12.95">
      <c r="A284" s="52" t="s">
        <v>853</v>
      </c>
      <c r="B284" s="51">
        <v>0</v>
      </c>
      <c r="C284" s="51">
        <v>1.006</v>
      </c>
      <c r="D284" s="51">
        <v>2.012</v>
      </c>
      <c r="E284" s="51">
        <v>3.0190000000000001</v>
      </c>
      <c r="F284" s="51">
        <v>4.0270000000000001</v>
      </c>
      <c r="G284" s="51">
        <v>5.0359999999999996</v>
      </c>
      <c r="H284" s="51">
        <v>6.0449999999999999</v>
      </c>
      <c r="I284" s="51">
        <v>7.0540000000000003</v>
      </c>
      <c r="J284" s="51">
        <v>8.0649999999999995</v>
      </c>
      <c r="K284" s="51">
        <v>9.0760000000000005</v>
      </c>
      <c r="L284" s="51">
        <v>10.087</v>
      </c>
    </row>
    <row r="285" spans="1:12" ht="12.95">
      <c r="A285" s="52" t="s">
        <v>854</v>
      </c>
      <c r="B285" s="51">
        <v>0</v>
      </c>
      <c r="C285" s="51">
        <v>1.006</v>
      </c>
      <c r="D285" s="51">
        <v>2.012</v>
      </c>
      <c r="E285" s="51">
        <v>3.0190000000000001</v>
      </c>
      <c r="F285" s="51">
        <v>4.0270000000000001</v>
      </c>
      <c r="G285" s="51">
        <v>5.0350000000000001</v>
      </c>
      <c r="H285" s="51">
        <v>6.0439999999999996</v>
      </c>
      <c r="I285" s="51">
        <v>7.0540000000000003</v>
      </c>
      <c r="J285" s="51">
        <v>8.0640000000000001</v>
      </c>
      <c r="K285" s="51">
        <v>9.0749999999999993</v>
      </c>
      <c r="L285" s="51">
        <v>10.087</v>
      </c>
    </row>
    <row r="286" spans="1:12" ht="12.95">
      <c r="A286" s="52" t="s">
        <v>855</v>
      </c>
      <c r="B286" s="51">
        <v>0</v>
      </c>
      <c r="C286" s="51">
        <v>1.006</v>
      </c>
      <c r="D286" s="51">
        <v>2.012</v>
      </c>
      <c r="E286" s="51">
        <v>3.0190000000000001</v>
      </c>
      <c r="F286" s="51">
        <v>4.0270000000000001</v>
      </c>
      <c r="G286" s="51">
        <v>5.0350000000000001</v>
      </c>
      <c r="H286" s="51">
        <v>6.0439999999999996</v>
      </c>
      <c r="I286" s="51">
        <v>7.0540000000000003</v>
      </c>
      <c r="J286" s="51">
        <v>8.0640000000000001</v>
      </c>
      <c r="K286" s="51">
        <v>9.0749999999999993</v>
      </c>
      <c r="L286" s="51">
        <v>10.086</v>
      </c>
    </row>
    <row r="287" spans="1:12" ht="12.95">
      <c r="A287" s="52" t="s">
        <v>856</v>
      </c>
      <c r="B287" s="51">
        <v>0</v>
      </c>
      <c r="C287" s="51">
        <v>1.006</v>
      </c>
      <c r="D287" s="51">
        <v>2.012</v>
      </c>
      <c r="E287" s="51">
        <v>3.0190000000000001</v>
      </c>
      <c r="F287" s="51">
        <v>4.0270000000000001</v>
      </c>
      <c r="G287" s="51">
        <v>5.0350000000000001</v>
      </c>
      <c r="H287" s="51">
        <v>6.0439999999999996</v>
      </c>
      <c r="I287" s="51">
        <v>7.0529999999999999</v>
      </c>
      <c r="J287" s="51">
        <v>8.0630000000000006</v>
      </c>
      <c r="K287" s="51">
        <v>9.0739999999999998</v>
      </c>
      <c r="L287" s="51">
        <v>10.086</v>
      </c>
    </row>
    <row r="288" spans="1:12" ht="12.95">
      <c r="A288" s="52" t="s">
        <v>857</v>
      </c>
      <c r="B288" s="51">
        <v>0</v>
      </c>
      <c r="C288" s="51">
        <v>1.006</v>
      </c>
      <c r="D288" s="51">
        <v>2.012</v>
      </c>
      <c r="E288" s="51">
        <v>3.0190000000000001</v>
      </c>
      <c r="F288" s="51">
        <v>4.0259999999999998</v>
      </c>
      <c r="G288" s="51">
        <v>5.0350000000000001</v>
      </c>
      <c r="H288" s="51">
        <v>6.0430000000000001</v>
      </c>
      <c r="I288" s="51">
        <v>7.0529999999999999</v>
      </c>
      <c r="J288" s="51">
        <v>8.0630000000000006</v>
      </c>
      <c r="K288" s="51">
        <v>9.0739999999999998</v>
      </c>
      <c r="L288" s="51">
        <v>10.085000000000001</v>
      </c>
    </row>
    <row r="289" spans="1:12" ht="12.95">
      <c r="A289" s="52" t="s">
        <v>858</v>
      </c>
      <c r="B289" s="51">
        <v>0</v>
      </c>
      <c r="C289" s="51">
        <v>1.006</v>
      </c>
      <c r="D289" s="51">
        <v>2.012</v>
      </c>
      <c r="E289" s="51">
        <v>3.0190000000000001</v>
      </c>
      <c r="F289" s="51">
        <v>4.0259999999999998</v>
      </c>
      <c r="G289" s="51">
        <v>5.0339999999999998</v>
      </c>
      <c r="H289" s="51">
        <v>6.0430000000000001</v>
      </c>
      <c r="I289" s="51">
        <v>7.0519999999999996</v>
      </c>
      <c r="J289" s="51">
        <v>8.0630000000000006</v>
      </c>
      <c r="K289" s="51">
        <v>9.0730000000000004</v>
      </c>
      <c r="L289" s="51">
        <v>10.085000000000001</v>
      </c>
    </row>
    <row r="290" spans="1:12" ht="12.95">
      <c r="A290" s="52" t="s">
        <v>859</v>
      </c>
      <c r="B290" s="51">
        <v>0</v>
      </c>
      <c r="C290" s="51">
        <v>1.006</v>
      </c>
      <c r="D290" s="51">
        <v>2.012</v>
      </c>
      <c r="E290" s="51">
        <v>3.0179999999999998</v>
      </c>
      <c r="F290" s="51">
        <v>4.0259999999999998</v>
      </c>
      <c r="G290" s="51">
        <v>5.0339999999999998</v>
      </c>
      <c r="H290" s="51">
        <v>6.0430000000000001</v>
      </c>
      <c r="I290" s="51">
        <v>7.0519999999999996</v>
      </c>
      <c r="J290" s="51">
        <v>8.0619999999999994</v>
      </c>
      <c r="K290" s="51">
        <v>9.0730000000000004</v>
      </c>
      <c r="L290" s="51">
        <v>10.084</v>
      </c>
    </row>
    <row r="291" spans="1:12" ht="12.95">
      <c r="A291" s="52" t="s">
        <v>860</v>
      </c>
      <c r="B291" s="51">
        <v>0</v>
      </c>
      <c r="C291" s="51">
        <v>1.0049999999999999</v>
      </c>
      <c r="D291" s="51">
        <v>2.012</v>
      </c>
      <c r="E291" s="51">
        <v>3.0179999999999998</v>
      </c>
      <c r="F291" s="51">
        <v>4.0259999999999998</v>
      </c>
      <c r="G291" s="51">
        <v>5.0339999999999998</v>
      </c>
      <c r="H291" s="51">
        <v>6.0419999999999998</v>
      </c>
      <c r="I291" s="51">
        <v>7.0519999999999996</v>
      </c>
      <c r="J291" s="51">
        <v>8.0619999999999994</v>
      </c>
      <c r="K291" s="51">
        <v>9.0719999999999992</v>
      </c>
      <c r="L291" s="51">
        <v>10.084</v>
      </c>
    </row>
    <row r="292" spans="1:12" ht="12.95">
      <c r="A292" s="52" t="s">
        <v>861</v>
      </c>
      <c r="B292" s="51">
        <v>0</v>
      </c>
      <c r="C292" s="51">
        <v>1.0049999999999999</v>
      </c>
      <c r="D292" s="51">
        <v>2.0110000000000001</v>
      </c>
      <c r="E292" s="51">
        <v>3.0179999999999998</v>
      </c>
      <c r="F292" s="51">
        <v>4.0250000000000004</v>
      </c>
      <c r="G292" s="51">
        <v>5.0330000000000004</v>
      </c>
      <c r="H292" s="51">
        <v>6.0419999999999998</v>
      </c>
      <c r="I292" s="51">
        <v>7.0510000000000002</v>
      </c>
      <c r="J292" s="51">
        <v>8.0609999999999999</v>
      </c>
      <c r="K292" s="51">
        <v>9.0719999999999992</v>
      </c>
      <c r="L292" s="51">
        <v>10.083</v>
      </c>
    </row>
    <row r="293" spans="1:12" ht="12.95">
      <c r="A293" s="52" t="s">
        <v>862</v>
      </c>
      <c r="B293" s="51">
        <v>0</v>
      </c>
      <c r="C293" s="51">
        <v>1.0049999999999999</v>
      </c>
      <c r="D293" s="51">
        <v>2.0110000000000001</v>
      </c>
      <c r="E293" s="51">
        <v>3.0179999999999998</v>
      </c>
      <c r="F293" s="51">
        <v>4.0250000000000004</v>
      </c>
      <c r="G293" s="51">
        <v>5.0330000000000004</v>
      </c>
      <c r="H293" s="51">
        <v>6.0419999999999998</v>
      </c>
      <c r="I293" s="51">
        <v>7.0510000000000002</v>
      </c>
      <c r="J293" s="51">
        <v>8.0609999999999999</v>
      </c>
      <c r="K293" s="51">
        <v>9.0709999999999997</v>
      </c>
      <c r="L293" s="51">
        <v>10.083</v>
      </c>
    </row>
    <row r="294" spans="1:12" ht="12.95">
      <c r="A294" s="52" t="s">
        <v>863</v>
      </c>
      <c r="B294" s="51">
        <v>0</v>
      </c>
      <c r="C294" s="51">
        <v>1.0049999999999999</v>
      </c>
      <c r="D294" s="51">
        <v>2.0110000000000001</v>
      </c>
      <c r="E294" s="51">
        <v>3.0179999999999998</v>
      </c>
      <c r="F294" s="51">
        <v>4.0250000000000004</v>
      </c>
      <c r="G294" s="51">
        <v>5.0330000000000004</v>
      </c>
      <c r="H294" s="51">
        <v>6.0410000000000004</v>
      </c>
      <c r="I294" s="51">
        <v>7.0510000000000002</v>
      </c>
      <c r="J294" s="51">
        <v>8.06</v>
      </c>
      <c r="K294" s="51">
        <v>9.0709999999999997</v>
      </c>
      <c r="L294" s="51">
        <v>10.082000000000001</v>
      </c>
    </row>
    <row r="295" spans="1:12" ht="12.95">
      <c r="A295" s="52" t="s">
        <v>864</v>
      </c>
      <c r="B295" s="51">
        <v>0</v>
      </c>
      <c r="C295" s="51">
        <v>1.0049999999999999</v>
      </c>
      <c r="D295" s="51">
        <v>2.0110000000000001</v>
      </c>
      <c r="E295" s="51">
        <v>3.0179999999999998</v>
      </c>
      <c r="F295" s="51">
        <v>4.0250000000000004</v>
      </c>
      <c r="G295" s="51">
        <v>5.0330000000000004</v>
      </c>
      <c r="H295" s="51">
        <v>6.0410000000000004</v>
      </c>
      <c r="I295" s="51">
        <v>7.05</v>
      </c>
      <c r="J295" s="51">
        <v>8.06</v>
      </c>
      <c r="K295" s="51">
        <v>9.07</v>
      </c>
      <c r="L295" s="51">
        <v>10.081</v>
      </c>
    </row>
    <row r="296" spans="1:12" ht="12.95">
      <c r="A296" s="52" t="s">
        <v>865</v>
      </c>
      <c r="B296" s="51">
        <v>0</v>
      </c>
      <c r="C296" s="51">
        <v>1.0049999999999999</v>
      </c>
      <c r="D296" s="51">
        <v>2.0110000000000001</v>
      </c>
      <c r="E296" s="51">
        <v>3.0169999999999999</v>
      </c>
      <c r="F296" s="51">
        <v>4.0250000000000004</v>
      </c>
      <c r="G296" s="51">
        <v>5.032</v>
      </c>
      <c r="H296" s="51">
        <v>6.0410000000000004</v>
      </c>
      <c r="I296" s="51">
        <v>7.05</v>
      </c>
      <c r="J296" s="51">
        <v>8.06</v>
      </c>
      <c r="K296" s="51">
        <v>9.07</v>
      </c>
      <c r="L296" s="51">
        <v>10.081</v>
      </c>
    </row>
    <row r="297" spans="1:12" ht="12.95">
      <c r="A297" s="52" t="s">
        <v>866</v>
      </c>
      <c r="B297" s="51">
        <v>0</v>
      </c>
      <c r="C297" s="51">
        <v>1.0049999999999999</v>
      </c>
      <c r="D297" s="51">
        <v>2.0110000000000001</v>
      </c>
      <c r="E297" s="51">
        <v>3.0169999999999999</v>
      </c>
      <c r="F297" s="51">
        <v>4.024</v>
      </c>
      <c r="G297" s="51">
        <v>5.032</v>
      </c>
      <c r="H297" s="51">
        <v>6.04</v>
      </c>
      <c r="I297" s="51">
        <v>7.0490000000000004</v>
      </c>
      <c r="J297" s="51">
        <v>8.0589999999999993</v>
      </c>
      <c r="K297" s="51">
        <v>9.0690000000000008</v>
      </c>
      <c r="L297" s="51">
        <v>10.08</v>
      </c>
    </row>
    <row r="298" spans="1:12" ht="12.95">
      <c r="A298" s="52" t="s">
        <v>867</v>
      </c>
      <c r="B298" s="51">
        <v>0</v>
      </c>
      <c r="C298" s="51">
        <v>1.0049999999999999</v>
      </c>
      <c r="D298" s="51">
        <v>2.0110000000000001</v>
      </c>
      <c r="E298" s="51">
        <v>3.0169999999999999</v>
      </c>
      <c r="F298" s="51">
        <v>4.024</v>
      </c>
      <c r="G298" s="51">
        <v>5.032</v>
      </c>
      <c r="H298" s="51">
        <v>6.04</v>
      </c>
      <c r="I298" s="51">
        <v>7.0490000000000004</v>
      </c>
      <c r="J298" s="51">
        <v>8.0589999999999993</v>
      </c>
      <c r="K298" s="51">
        <v>9.0690000000000008</v>
      </c>
      <c r="L298" s="51">
        <v>10.08</v>
      </c>
    </row>
    <row r="299" spans="1:12" ht="12.95">
      <c r="A299" s="52" t="s">
        <v>868</v>
      </c>
      <c r="B299" s="51">
        <v>0</v>
      </c>
      <c r="C299" s="51">
        <v>1.0049999999999999</v>
      </c>
      <c r="D299" s="51">
        <v>2.0110000000000001</v>
      </c>
      <c r="E299" s="51">
        <v>3.0169999999999999</v>
      </c>
      <c r="F299" s="51">
        <v>4.024</v>
      </c>
      <c r="G299" s="51">
        <v>5.032</v>
      </c>
      <c r="H299" s="51">
        <v>6.04</v>
      </c>
      <c r="I299" s="51">
        <v>7.0490000000000004</v>
      </c>
      <c r="J299" s="51">
        <v>8.0579999999999998</v>
      </c>
      <c r="K299" s="51">
        <v>9.0679999999999996</v>
      </c>
      <c r="L299" s="51">
        <v>10.079000000000001</v>
      </c>
    </row>
    <row r="300" spans="1:12" ht="12.95">
      <c r="A300" s="52" t="s">
        <v>869</v>
      </c>
      <c r="B300" s="51">
        <v>0</v>
      </c>
      <c r="C300" s="51">
        <v>1.0049999999999999</v>
      </c>
      <c r="D300" s="51">
        <v>2.0110000000000001</v>
      </c>
      <c r="E300" s="51">
        <v>3.0169999999999999</v>
      </c>
      <c r="F300" s="51">
        <v>4.024</v>
      </c>
      <c r="G300" s="51">
        <v>5.0309999999999997</v>
      </c>
      <c r="H300" s="51">
        <v>6.04</v>
      </c>
      <c r="I300" s="51">
        <v>7.048</v>
      </c>
      <c r="J300" s="51">
        <v>8.0579999999999998</v>
      </c>
      <c r="K300" s="51">
        <v>9.0679999999999996</v>
      </c>
      <c r="L300" s="51">
        <v>10.079000000000001</v>
      </c>
    </row>
    <row r="301" spans="1:12" ht="12.95">
      <c r="A301" s="52" t="s">
        <v>870</v>
      </c>
      <c r="B301" s="51">
        <v>0</v>
      </c>
      <c r="C301" s="51">
        <v>1.0049999999999999</v>
      </c>
      <c r="D301" s="51">
        <v>2.0099999999999998</v>
      </c>
      <c r="E301" s="51">
        <v>3.0169999999999999</v>
      </c>
      <c r="F301" s="51">
        <v>4.024</v>
      </c>
      <c r="G301" s="51">
        <v>5.0309999999999997</v>
      </c>
      <c r="H301" s="51">
        <v>6.0389999999999997</v>
      </c>
      <c r="I301" s="51">
        <v>7.048</v>
      </c>
      <c r="J301" s="51">
        <v>8.0570000000000004</v>
      </c>
      <c r="K301" s="51">
        <v>9.0670000000000002</v>
      </c>
      <c r="L301" s="51">
        <v>10.077999999999999</v>
      </c>
    </row>
    <row r="302" spans="1:12" ht="12.95">
      <c r="A302" s="52" t="s">
        <v>871</v>
      </c>
      <c r="B302" s="51">
        <v>0</v>
      </c>
      <c r="C302" s="51">
        <v>1.0049999999999999</v>
      </c>
      <c r="D302" s="51">
        <v>2.0099999999999998</v>
      </c>
      <c r="E302" s="51">
        <v>3.0169999999999999</v>
      </c>
      <c r="F302" s="51">
        <v>4.0229999999999997</v>
      </c>
      <c r="G302" s="51">
        <v>5.0309999999999997</v>
      </c>
      <c r="H302" s="51">
        <v>6.0389999999999997</v>
      </c>
      <c r="I302" s="51">
        <v>7.048</v>
      </c>
      <c r="J302" s="51">
        <v>8.0570000000000004</v>
      </c>
      <c r="K302" s="51">
        <v>9.0670000000000002</v>
      </c>
      <c r="L302" s="51">
        <v>10.077999999999999</v>
      </c>
    </row>
    <row r="303" spans="1:12" ht="12.95">
      <c r="A303" s="52" t="s">
        <v>872</v>
      </c>
      <c r="B303" s="51">
        <v>0</v>
      </c>
      <c r="C303" s="51">
        <v>1.0049999999999999</v>
      </c>
      <c r="D303" s="51">
        <v>2.0099999999999998</v>
      </c>
      <c r="E303" s="51">
        <v>3.016</v>
      </c>
      <c r="F303" s="51">
        <v>4.0229999999999997</v>
      </c>
      <c r="G303" s="51">
        <v>5.0309999999999997</v>
      </c>
      <c r="H303" s="51">
        <v>6.0389999999999997</v>
      </c>
      <c r="I303" s="51">
        <v>7.0469999999999997</v>
      </c>
      <c r="J303" s="51">
        <v>8.0570000000000004</v>
      </c>
      <c r="K303" s="51">
        <v>9.0670000000000002</v>
      </c>
      <c r="L303" s="51">
        <v>10.077</v>
      </c>
    </row>
    <row r="304" spans="1:12" ht="12.95">
      <c r="A304" s="52" t="s">
        <v>873</v>
      </c>
      <c r="B304" s="51">
        <v>0</v>
      </c>
      <c r="C304" s="51">
        <v>1.0049999999999999</v>
      </c>
      <c r="D304" s="51">
        <v>2.0099999999999998</v>
      </c>
      <c r="E304" s="51">
        <v>3.016</v>
      </c>
      <c r="F304" s="51">
        <v>4.0229999999999997</v>
      </c>
      <c r="G304" s="51">
        <v>5.03</v>
      </c>
      <c r="H304" s="51">
        <v>6.0380000000000003</v>
      </c>
      <c r="I304" s="51">
        <v>7.0469999999999997</v>
      </c>
      <c r="J304" s="51">
        <v>8.0559999999999992</v>
      </c>
      <c r="K304" s="51">
        <v>9.0660000000000007</v>
      </c>
      <c r="L304" s="51">
        <v>10.077</v>
      </c>
    </row>
    <row r="305" spans="1:12" ht="12.95">
      <c r="A305" s="52" t="s">
        <v>874</v>
      </c>
      <c r="B305" s="51">
        <v>0</v>
      </c>
      <c r="C305" s="51">
        <v>1.0049999999999999</v>
      </c>
      <c r="D305" s="51">
        <v>2.0099999999999998</v>
      </c>
      <c r="E305" s="51">
        <v>3.016</v>
      </c>
      <c r="F305" s="51">
        <v>4.0229999999999997</v>
      </c>
      <c r="G305" s="51">
        <v>5.03</v>
      </c>
      <c r="H305" s="51">
        <v>6.0380000000000003</v>
      </c>
      <c r="I305" s="51">
        <v>7.0460000000000003</v>
      </c>
      <c r="J305" s="51">
        <v>8.0559999999999992</v>
      </c>
      <c r="K305" s="51">
        <v>9.0660000000000007</v>
      </c>
      <c r="L305" s="51">
        <v>10.076000000000001</v>
      </c>
    </row>
    <row r="306" spans="1:12" ht="12.95">
      <c r="A306" s="52" t="s">
        <v>875</v>
      </c>
      <c r="B306" s="51">
        <v>0</v>
      </c>
      <c r="C306" s="51">
        <v>1.0049999999999999</v>
      </c>
      <c r="D306" s="51">
        <v>2.0099999999999998</v>
      </c>
      <c r="E306" s="51">
        <v>3.016</v>
      </c>
      <c r="F306" s="51">
        <v>4.0220000000000002</v>
      </c>
      <c r="G306" s="51">
        <v>5.03</v>
      </c>
      <c r="H306" s="51">
        <v>6.0380000000000003</v>
      </c>
      <c r="I306" s="51">
        <v>7.0460000000000003</v>
      </c>
      <c r="J306" s="51">
        <v>8.0549999999999997</v>
      </c>
      <c r="K306" s="51">
        <v>9.0649999999999995</v>
      </c>
      <c r="L306" s="51">
        <v>10.076000000000001</v>
      </c>
    </row>
    <row r="307" spans="1:12" ht="12.95">
      <c r="A307" s="52" t="s">
        <v>876</v>
      </c>
      <c r="B307" s="51">
        <v>0</v>
      </c>
      <c r="C307" s="51">
        <v>1.0049999999999999</v>
      </c>
      <c r="D307" s="51">
        <v>2.0099999999999998</v>
      </c>
      <c r="E307" s="51">
        <v>3.016</v>
      </c>
      <c r="F307" s="51">
        <v>4.0220000000000002</v>
      </c>
      <c r="G307" s="51">
        <v>5.0289999999999999</v>
      </c>
      <c r="H307" s="51">
        <v>6.0369999999999999</v>
      </c>
      <c r="I307" s="51">
        <v>7.0460000000000003</v>
      </c>
      <c r="J307" s="51">
        <v>8.0549999999999997</v>
      </c>
      <c r="K307" s="51">
        <v>9.0649999999999995</v>
      </c>
      <c r="L307" s="51">
        <v>10.074999999999999</v>
      </c>
    </row>
    <row r="308" spans="1:12" ht="12.95">
      <c r="A308" s="52" t="s">
        <v>877</v>
      </c>
      <c r="B308" s="51">
        <v>0</v>
      </c>
      <c r="C308" s="51">
        <v>1.0049999999999999</v>
      </c>
      <c r="D308" s="51">
        <v>2.0099999999999998</v>
      </c>
      <c r="E308" s="51">
        <v>3.016</v>
      </c>
      <c r="F308" s="51">
        <v>4.0220000000000002</v>
      </c>
      <c r="G308" s="51">
        <v>5.0289999999999999</v>
      </c>
      <c r="H308" s="51">
        <v>6.0369999999999999</v>
      </c>
      <c r="I308" s="51">
        <v>7.0449999999999999</v>
      </c>
      <c r="J308" s="51">
        <v>8.0540000000000003</v>
      </c>
      <c r="K308" s="51">
        <v>9.0640000000000001</v>
      </c>
      <c r="L308" s="51">
        <v>10.074</v>
      </c>
    </row>
    <row r="309" spans="1:12" ht="12.95">
      <c r="A309" s="52" t="s">
        <v>878</v>
      </c>
      <c r="B309" s="51">
        <v>0</v>
      </c>
      <c r="C309" s="51">
        <v>1.004</v>
      </c>
      <c r="D309" s="51">
        <v>2.0099999999999998</v>
      </c>
      <c r="E309" s="51">
        <v>3.0150000000000001</v>
      </c>
      <c r="F309" s="51">
        <v>4.0220000000000002</v>
      </c>
      <c r="G309" s="51">
        <v>5.0289999999999999</v>
      </c>
      <c r="H309" s="51">
        <v>6.0369999999999999</v>
      </c>
      <c r="I309" s="51">
        <v>7.0449999999999999</v>
      </c>
      <c r="J309" s="51">
        <v>8.0540000000000003</v>
      </c>
      <c r="K309" s="51">
        <v>9.0640000000000001</v>
      </c>
      <c r="L309" s="51">
        <v>10.074</v>
      </c>
    </row>
    <row r="310" spans="1:12" ht="12.95">
      <c r="A310" s="52" t="s">
        <v>879</v>
      </c>
      <c r="B310" s="51">
        <v>0</v>
      </c>
      <c r="C310" s="51">
        <v>1.004</v>
      </c>
      <c r="D310" s="51">
        <v>2.0099999999999998</v>
      </c>
      <c r="E310" s="51">
        <v>3.0150000000000001</v>
      </c>
      <c r="F310" s="51">
        <v>4.0220000000000002</v>
      </c>
      <c r="G310" s="51">
        <v>5.0289999999999999</v>
      </c>
      <c r="H310" s="51">
        <v>6.0359999999999996</v>
      </c>
      <c r="I310" s="51">
        <v>7.0449999999999999</v>
      </c>
      <c r="J310" s="51">
        <v>8.0540000000000003</v>
      </c>
      <c r="K310" s="51">
        <v>9.0630000000000006</v>
      </c>
      <c r="L310" s="51">
        <v>10.073</v>
      </c>
    </row>
    <row r="311" spans="1:12" ht="12.95">
      <c r="A311" s="52" t="s">
        <v>880</v>
      </c>
      <c r="B311" s="51">
        <v>0</v>
      </c>
      <c r="C311" s="51">
        <v>1.004</v>
      </c>
      <c r="D311" s="51">
        <v>2.0089999999999999</v>
      </c>
      <c r="E311" s="51">
        <v>3.0150000000000001</v>
      </c>
      <c r="F311" s="51">
        <v>4.0209999999999999</v>
      </c>
      <c r="G311" s="51">
        <v>5.0279999999999996</v>
      </c>
      <c r="H311" s="51">
        <v>6.0359999999999996</v>
      </c>
      <c r="I311" s="51">
        <v>7.0439999999999996</v>
      </c>
      <c r="J311" s="51">
        <v>8.0530000000000008</v>
      </c>
      <c r="K311" s="51">
        <v>9.0630000000000006</v>
      </c>
      <c r="L311" s="51">
        <v>10.073</v>
      </c>
    </row>
    <row r="312" spans="1:12" ht="12.95">
      <c r="A312" s="52" t="s">
        <v>881</v>
      </c>
      <c r="B312" s="51">
        <v>0</v>
      </c>
      <c r="C312" s="51">
        <v>1.004</v>
      </c>
      <c r="D312" s="51">
        <v>2.0089999999999999</v>
      </c>
      <c r="E312" s="51">
        <v>3.0150000000000001</v>
      </c>
      <c r="F312" s="51">
        <v>4.0209999999999999</v>
      </c>
      <c r="G312" s="51">
        <v>5.0279999999999996</v>
      </c>
      <c r="H312" s="51">
        <v>6.0359999999999996</v>
      </c>
      <c r="I312" s="51">
        <v>7.0439999999999996</v>
      </c>
      <c r="J312" s="51">
        <v>8.0530000000000008</v>
      </c>
      <c r="K312" s="51">
        <v>9.0619999999999994</v>
      </c>
      <c r="L312" s="51">
        <v>10.071999999999999</v>
      </c>
    </row>
    <row r="313" spans="1:12" ht="12.95">
      <c r="A313" s="52" t="s">
        <v>882</v>
      </c>
      <c r="B313" s="51">
        <v>0</v>
      </c>
      <c r="C313" s="51">
        <v>1.004</v>
      </c>
      <c r="D313" s="51">
        <v>2.0089999999999999</v>
      </c>
      <c r="E313" s="51">
        <v>3.0150000000000001</v>
      </c>
      <c r="F313" s="51">
        <v>4.0209999999999999</v>
      </c>
      <c r="G313" s="51">
        <v>5.0279999999999996</v>
      </c>
      <c r="H313" s="51">
        <v>6.0350000000000001</v>
      </c>
      <c r="I313" s="51">
        <v>7.0430000000000001</v>
      </c>
      <c r="J313" s="51">
        <v>8.0519999999999996</v>
      </c>
      <c r="K313" s="51">
        <v>9.0619999999999994</v>
      </c>
      <c r="L313" s="51">
        <v>10.071999999999999</v>
      </c>
    </row>
    <row r="314" spans="1:12" ht="12.95">
      <c r="A314" s="52" t="s">
        <v>883</v>
      </c>
      <c r="B314" s="51">
        <v>0</v>
      </c>
      <c r="C314" s="51">
        <v>1.004</v>
      </c>
      <c r="D314" s="51">
        <v>2.0089999999999999</v>
      </c>
      <c r="E314" s="51">
        <v>3.0150000000000001</v>
      </c>
      <c r="F314" s="51">
        <v>4.0209999999999999</v>
      </c>
      <c r="G314" s="51">
        <v>5.0279999999999996</v>
      </c>
      <c r="H314" s="51">
        <v>6.0350000000000001</v>
      </c>
      <c r="I314" s="51">
        <v>7.0430000000000001</v>
      </c>
      <c r="J314" s="51">
        <v>8.0519999999999996</v>
      </c>
      <c r="K314" s="51">
        <v>9.0609999999999999</v>
      </c>
      <c r="L314" s="51">
        <v>10.071</v>
      </c>
    </row>
    <row r="315" spans="1:12" ht="12.95">
      <c r="A315" s="52" t="s">
        <v>884</v>
      </c>
      <c r="B315" s="51">
        <v>0</v>
      </c>
      <c r="C315" s="51">
        <v>1.004</v>
      </c>
      <c r="D315" s="51">
        <v>2.0089999999999999</v>
      </c>
      <c r="E315" s="51">
        <v>3.0139999999999998</v>
      </c>
      <c r="F315" s="51">
        <v>4.0209999999999999</v>
      </c>
      <c r="G315" s="51">
        <v>5.0270000000000001</v>
      </c>
      <c r="H315" s="51">
        <v>6.0350000000000001</v>
      </c>
      <c r="I315" s="51">
        <v>7.0430000000000001</v>
      </c>
      <c r="J315" s="51">
        <v>8.0510000000000002</v>
      </c>
      <c r="K315" s="51">
        <v>9.0609999999999999</v>
      </c>
      <c r="L315" s="51">
        <v>10.071</v>
      </c>
    </row>
    <row r="316" spans="1:12" ht="12.95">
      <c r="A316" s="52" t="s">
        <v>885</v>
      </c>
      <c r="B316" s="51">
        <v>0</v>
      </c>
      <c r="C316" s="51">
        <v>1.004</v>
      </c>
      <c r="D316" s="51">
        <v>2.0089999999999999</v>
      </c>
      <c r="E316" s="51">
        <v>3.0139999999999998</v>
      </c>
      <c r="F316" s="51">
        <v>4.0199999999999996</v>
      </c>
      <c r="G316" s="51">
        <v>5.0270000000000001</v>
      </c>
      <c r="H316" s="51">
        <v>6.0339999999999998</v>
      </c>
      <c r="I316" s="51">
        <v>7.0419999999999998</v>
      </c>
      <c r="J316" s="51">
        <v>8.0510000000000002</v>
      </c>
      <c r="K316" s="51">
        <v>9.06</v>
      </c>
      <c r="L316" s="51">
        <v>10.07</v>
      </c>
    </row>
    <row r="317" spans="1:12" ht="12.95">
      <c r="A317" s="52" t="s">
        <v>886</v>
      </c>
      <c r="B317" s="51">
        <v>0</v>
      </c>
      <c r="C317" s="51">
        <v>1.004</v>
      </c>
      <c r="D317" s="51">
        <v>2.0089999999999999</v>
      </c>
      <c r="E317" s="51">
        <v>3.0139999999999998</v>
      </c>
      <c r="F317" s="51">
        <v>4.0199999999999996</v>
      </c>
      <c r="G317" s="51">
        <v>5.0270000000000001</v>
      </c>
      <c r="H317" s="51">
        <v>6.0339999999999998</v>
      </c>
      <c r="I317" s="51">
        <v>7.0419999999999998</v>
      </c>
      <c r="J317" s="51">
        <v>8.0510000000000002</v>
      </c>
      <c r="K317" s="51">
        <v>9.06</v>
      </c>
      <c r="L317" s="51">
        <v>10.07</v>
      </c>
    </row>
    <row r="318" spans="1:12" ht="12.95">
      <c r="A318" s="52" t="s">
        <v>887</v>
      </c>
      <c r="B318" s="51">
        <v>0</v>
      </c>
      <c r="C318" s="51">
        <v>1.004</v>
      </c>
      <c r="D318" s="51">
        <v>2.0089999999999999</v>
      </c>
      <c r="E318" s="51">
        <v>3.0139999999999998</v>
      </c>
      <c r="F318" s="51">
        <v>4.0199999999999996</v>
      </c>
      <c r="G318" s="51">
        <v>5.0259999999999998</v>
      </c>
      <c r="H318" s="51">
        <v>6.0339999999999998</v>
      </c>
      <c r="I318" s="51">
        <v>7.0419999999999998</v>
      </c>
      <c r="J318" s="51">
        <v>8.0500000000000007</v>
      </c>
      <c r="K318" s="51">
        <v>9.0589999999999993</v>
      </c>
      <c r="L318" s="51">
        <v>10.069000000000001</v>
      </c>
    </row>
    <row r="319" spans="1:12" ht="12.95">
      <c r="A319" s="52" t="s">
        <v>888</v>
      </c>
      <c r="B319" s="51">
        <v>0</v>
      </c>
      <c r="C319" s="51">
        <v>1.004</v>
      </c>
      <c r="D319" s="51">
        <v>2.0089999999999999</v>
      </c>
      <c r="E319" s="51">
        <v>3.0139999999999998</v>
      </c>
      <c r="F319" s="51">
        <v>4.0199999999999996</v>
      </c>
      <c r="G319" s="51">
        <v>5.0259999999999998</v>
      </c>
      <c r="H319" s="51">
        <v>6.0330000000000004</v>
      </c>
      <c r="I319" s="51">
        <v>7.0410000000000004</v>
      </c>
      <c r="J319" s="51">
        <v>8.0500000000000007</v>
      </c>
      <c r="K319" s="51">
        <v>9.0589999999999993</v>
      </c>
      <c r="L319" s="51">
        <v>10.069000000000001</v>
      </c>
    </row>
    <row r="320" spans="1:12" ht="12.95">
      <c r="A320" s="52" t="s">
        <v>889</v>
      </c>
      <c r="B320" s="51">
        <v>0</v>
      </c>
      <c r="C320" s="51">
        <v>1.004</v>
      </c>
      <c r="D320" s="51">
        <v>2.008</v>
      </c>
      <c r="E320" s="51">
        <v>3.0139999999999998</v>
      </c>
      <c r="F320" s="51">
        <v>4.0190000000000001</v>
      </c>
      <c r="G320" s="51">
        <v>5.0259999999999998</v>
      </c>
      <c r="H320" s="51">
        <v>6.0330000000000004</v>
      </c>
      <c r="I320" s="51">
        <v>7.0410000000000004</v>
      </c>
      <c r="J320" s="51">
        <v>8.0489999999999995</v>
      </c>
      <c r="K320" s="51">
        <v>9.0579999999999998</v>
      </c>
      <c r="L320" s="51">
        <v>10.068</v>
      </c>
    </row>
    <row r="321" spans="1:12" ht="12.95">
      <c r="A321" s="52" t="s">
        <v>890</v>
      </c>
      <c r="B321" s="51">
        <v>0</v>
      </c>
      <c r="C321" s="51">
        <v>1.004</v>
      </c>
      <c r="D321" s="51">
        <v>2.008</v>
      </c>
      <c r="E321" s="51">
        <v>3.0129999999999999</v>
      </c>
      <c r="F321" s="51">
        <v>4.0190000000000001</v>
      </c>
      <c r="G321" s="51">
        <v>5.0259999999999998</v>
      </c>
      <c r="H321" s="51">
        <v>6.0330000000000004</v>
      </c>
      <c r="I321" s="51">
        <v>7.04</v>
      </c>
      <c r="J321" s="51">
        <v>8.0489999999999995</v>
      </c>
      <c r="K321" s="51">
        <v>9.0579999999999998</v>
      </c>
      <c r="L321" s="51">
        <v>10.067</v>
      </c>
    </row>
    <row r="322" spans="1:12" ht="12.95">
      <c r="A322" s="52" t="s">
        <v>891</v>
      </c>
      <c r="B322" s="51">
        <v>0</v>
      </c>
      <c r="C322" s="51">
        <v>1.004</v>
      </c>
      <c r="D322" s="51">
        <v>2.008</v>
      </c>
      <c r="E322" s="51">
        <v>3.0129999999999999</v>
      </c>
      <c r="F322" s="51">
        <v>4.0190000000000001</v>
      </c>
      <c r="G322" s="51">
        <v>5.0250000000000004</v>
      </c>
      <c r="H322" s="51">
        <v>6.032</v>
      </c>
      <c r="I322" s="51">
        <v>7.04</v>
      </c>
      <c r="J322" s="51">
        <v>8.048</v>
      </c>
      <c r="K322" s="51">
        <v>9.0570000000000004</v>
      </c>
      <c r="L322" s="51">
        <v>10.067</v>
      </c>
    </row>
    <row r="323" spans="1:12" ht="12.95">
      <c r="A323" s="52" t="s">
        <v>892</v>
      </c>
      <c r="B323" s="51">
        <v>0</v>
      </c>
      <c r="C323" s="51">
        <v>1.004</v>
      </c>
      <c r="D323" s="51">
        <v>2.008</v>
      </c>
      <c r="E323" s="51">
        <v>3.0129999999999999</v>
      </c>
      <c r="F323" s="51">
        <v>4.0190000000000001</v>
      </c>
      <c r="G323" s="51">
        <v>5.0250000000000004</v>
      </c>
      <c r="H323" s="51">
        <v>6.032</v>
      </c>
      <c r="I323" s="51">
        <v>7.04</v>
      </c>
      <c r="J323" s="51">
        <v>8.048</v>
      </c>
      <c r="K323" s="51">
        <v>9.0570000000000004</v>
      </c>
      <c r="L323" s="51">
        <v>10.066000000000001</v>
      </c>
    </row>
    <row r="324" spans="1:12" ht="12.95">
      <c r="A324" s="52" t="s">
        <v>893</v>
      </c>
      <c r="B324" s="51">
        <v>0</v>
      </c>
      <c r="C324" s="51">
        <v>1.004</v>
      </c>
      <c r="D324" s="51">
        <v>2.008</v>
      </c>
      <c r="E324" s="51">
        <v>3.0129999999999999</v>
      </c>
      <c r="F324" s="51">
        <v>4.0190000000000001</v>
      </c>
      <c r="G324" s="51">
        <v>5.0250000000000004</v>
      </c>
      <c r="H324" s="51">
        <v>6.032</v>
      </c>
      <c r="I324" s="51">
        <v>7.0389999999999997</v>
      </c>
      <c r="J324" s="51">
        <v>8.048</v>
      </c>
      <c r="K324" s="51">
        <v>9.0559999999999992</v>
      </c>
      <c r="L324" s="51">
        <v>10.066000000000001</v>
      </c>
    </row>
    <row r="325" spans="1:12" ht="12.95">
      <c r="A325" s="52" t="s">
        <v>894</v>
      </c>
      <c r="B325" s="51">
        <v>0</v>
      </c>
      <c r="C325" s="51">
        <v>1.004</v>
      </c>
      <c r="D325" s="51">
        <v>2.008</v>
      </c>
      <c r="E325" s="51">
        <v>3.0129999999999999</v>
      </c>
      <c r="F325" s="51">
        <v>4.0179999999999998</v>
      </c>
      <c r="G325" s="51">
        <v>5.0250000000000004</v>
      </c>
      <c r="H325" s="51">
        <v>6.0309999999999997</v>
      </c>
      <c r="I325" s="51">
        <v>7.0389999999999997</v>
      </c>
      <c r="J325" s="51">
        <v>8.0470000000000006</v>
      </c>
      <c r="K325" s="51">
        <v>9.0559999999999992</v>
      </c>
      <c r="L325" s="51">
        <v>10.065</v>
      </c>
    </row>
    <row r="326" spans="1:12" ht="12.95">
      <c r="A326" s="52" t="s">
        <v>895</v>
      </c>
      <c r="B326" s="51">
        <v>0</v>
      </c>
      <c r="C326" s="51">
        <v>1.004</v>
      </c>
      <c r="D326" s="51">
        <v>2.008</v>
      </c>
      <c r="E326" s="51">
        <v>3.0129999999999999</v>
      </c>
      <c r="F326" s="51">
        <v>4.0179999999999998</v>
      </c>
      <c r="G326" s="51">
        <v>5.024</v>
      </c>
      <c r="H326" s="51">
        <v>6.0309999999999997</v>
      </c>
      <c r="I326" s="51">
        <v>7.0389999999999997</v>
      </c>
      <c r="J326" s="51">
        <v>8.0470000000000006</v>
      </c>
      <c r="K326" s="51">
        <v>9.0549999999999997</v>
      </c>
      <c r="L326" s="51">
        <v>10.065</v>
      </c>
    </row>
    <row r="327" spans="1:12" ht="12.95">
      <c r="A327" s="52" t="s">
        <v>896</v>
      </c>
      <c r="B327" s="51">
        <v>0</v>
      </c>
      <c r="C327" s="51">
        <v>1.004</v>
      </c>
      <c r="D327" s="51">
        <v>2.008</v>
      </c>
      <c r="E327" s="51">
        <v>3.0129999999999999</v>
      </c>
      <c r="F327" s="51">
        <v>4.0179999999999998</v>
      </c>
      <c r="G327" s="51">
        <v>5.024</v>
      </c>
      <c r="H327" s="51">
        <v>6.0309999999999997</v>
      </c>
      <c r="I327" s="51">
        <v>7.0380000000000003</v>
      </c>
      <c r="J327" s="51">
        <v>8.0459999999999994</v>
      </c>
      <c r="K327" s="51">
        <v>9.0549999999999997</v>
      </c>
      <c r="L327" s="51">
        <v>10.064</v>
      </c>
    </row>
    <row r="328" spans="1:12" ht="12.95">
      <c r="A328" s="52" t="s">
        <v>897</v>
      </c>
      <c r="B328" s="51">
        <v>0</v>
      </c>
      <c r="C328" s="51">
        <v>1.0029999999999999</v>
      </c>
      <c r="D328" s="51">
        <v>2.008</v>
      </c>
      <c r="E328" s="51">
        <v>3.012</v>
      </c>
      <c r="F328" s="51">
        <v>4.0179999999999998</v>
      </c>
      <c r="G328" s="51">
        <v>5.024</v>
      </c>
      <c r="H328" s="51">
        <v>6.03</v>
      </c>
      <c r="I328" s="51">
        <v>7.0380000000000003</v>
      </c>
      <c r="J328" s="51">
        <v>8.0459999999999994</v>
      </c>
      <c r="K328" s="51">
        <v>9.0540000000000003</v>
      </c>
      <c r="L328" s="51">
        <v>10.064</v>
      </c>
    </row>
    <row r="329" spans="1:12" ht="12.95">
      <c r="A329" s="52" t="s">
        <v>898</v>
      </c>
      <c r="B329" s="51">
        <v>0</v>
      </c>
      <c r="C329" s="51">
        <v>1.0029999999999999</v>
      </c>
      <c r="D329" s="51">
        <v>2.0070000000000001</v>
      </c>
      <c r="E329" s="51">
        <v>3.012</v>
      </c>
      <c r="F329" s="51">
        <v>4.0179999999999998</v>
      </c>
      <c r="G329" s="51">
        <v>5.024</v>
      </c>
      <c r="H329" s="51">
        <v>6.03</v>
      </c>
      <c r="I329" s="51">
        <v>7.0369999999999999</v>
      </c>
      <c r="J329" s="51">
        <v>8.0449999999999999</v>
      </c>
      <c r="K329" s="51">
        <v>9.0540000000000003</v>
      </c>
      <c r="L329" s="51">
        <v>10.063000000000001</v>
      </c>
    </row>
    <row r="330" spans="1:12" ht="12.95">
      <c r="A330" s="52" t="s">
        <v>899</v>
      </c>
      <c r="B330" s="51">
        <v>0</v>
      </c>
      <c r="C330" s="51">
        <v>1.0029999999999999</v>
      </c>
      <c r="D330" s="51">
        <v>2.0070000000000001</v>
      </c>
      <c r="E330" s="51">
        <v>3.012</v>
      </c>
      <c r="F330" s="51">
        <v>4.0170000000000003</v>
      </c>
      <c r="G330" s="51">
        <v>5.0229999999999997</v>
      </c>
      <c r="H330" s="51">
        <v>6.03</v>
      </c>
      <c r="I330" s="51">
        <v>7.0369999999999999</v>
      </c>
      <c r="J330" s="51">
        <v>8.0449999999999999</v>
      </c>
      <c r="K330" s="51">
        <v>9.0530000000000008</v>
      </c>
      <c r="L330" s="51">
        <v>10.063000000000001</v>
      </c>
    </row>
    <row r="331" spans="1:12" ht="12.95">
      <c r="A331" s="52" t="s">
        <v>900</v>
      </c>
      <c r="B331" s="51">
        <v>0</v>
      </c>
      <c r="C331" s="51">
        <v>1.0029999999999999</v>
      </c>
      <c r="D331" s="51">
        <v>2.0070000000000001</v>
      </c>
      <c r="E331" s="51">
        <v>3.012</v>
      </c>
      <c r="F331" s="51">
        <v>4.0170000000000003</v>
      </c>
      <c r="G331" s="51">
        <v>5.0229999999999997</v>
      </c>
      <c r="H331" s="51">
        <v>6.03</v>
      </c>
      <c r="I331" s="51">
        <v>7.0369999999999999</v>
      </c>
      <c r="J331" s="51">
        <v>8.0449999999999999</v>
      </c>
      <c r="K331" s="51">
        <v>9.0530000000000008</v>
      </c>
      <c r="L331" s="51">
        <v>10.061999999999999</v>
      </c>
    </row>
    <row r="332" spans="1:12" ht="12.95">
      <c r="A332" s="52" t="s">
        <v>901</v>
      </c>
      <c r="B332" s="51">
        <v>0</v>
      </c>
      <c r="C332" s="51">
        <v>1.0029999999999999</v>
      </c>
      <c r="D332" s="51">
        <v>2.0070000000000001</v>
      </c>
      <c r="E332" s="51">
        <v>3.012</v>
      </c>
      <c r="F332" s="51">
        <v>4.0170000000000003</v>
      </c>
      <c r="G332" s="51">
        <v>5.0229999999999997</v>
      </c>
      <c r="H332" s="51">
        <v>6.0289999999999999</v>
      </c>
      <c r="I332" s="51">
        <v>7.0359999999999996</v>
      </c>
      <c r="J332" s="51">
        <v>8.0440000000000005</v>
      </c>
      <c r="K332" s="51">
        <v>9.0530000000000008</v>
      </c>
      <c r="L332" s="51">
        <v>10.061999999999999</v>
      </c>
    </row>
    <row r="333" spans="1:12" ht="12.95">
      <c r="A333" s="52" t="s">
        <v>902</v>
      </c>
      <c r="B333" s="51">
        <v>0</v>
      </c>
      <c r="C333" s="51">
        <v>1.0029999999999999</v>
      </c>
      <c r="D333" s="51">
        <v>2.0070000000000001</v>
      </c>
      <c r="E333" s="51">
        <v>3.012</v>
      </c>
      <c r="F333" s="51">
        <v>4.0170000000000003</v>
      </c>
      <c r="G333" s="51">
        <v>5.0220000000000002</v>
      </c>
      <c r="H333" s="51">
        <v>6.0289999999999999</v>
      </c>
      <c r="I333" s="51">
        <v>7.0359999999999996</v>
      </c>
      <c r="J333" s="51">
        <v>8.0440000000000005</v>
      </c>
      <c r="K333" s="51">
        <v>9.0519999999999996</v>
      </c>
      <c r="L333" s="51">
        <v>10.061</v>
      </c>
    </row>
    <row r="334" spans="1:12" ht="12.95">
      <c r="A334" s="52" t="s">
        <v>903</v>
      </c>
      <c r="B334" s="51">
        <v>0</v>
      </c>
      <c r="C334" s="51">
        <v>1.0029999999999999</v>
      </c>
      <c r="D334" s="51">
        <v>2.0070000000000001</v>
      </c>
      <c r="E334" s="51">
        <v>3.0110000000000001</v>
      </c>
      <c r="F334" s="51">
        <v>4.016</v>
      </c>
      <c r="G334" s="51">
        <v>5.0220000000000002</v>
      </c>
      <c r="H334" s="51">
        <v>6.0289999999999999</v>
      </c>
      <c r="I334" s="51">
        <v>7.0359999999999996</v>
      </c>
      <c r="J334" s="51">
        <v>8.0429999999999993</v>
      </c>
      <c r="K334" s="51">
        <v>9.0519999999999996</v>
      </c>
      <c r="L334" s="51">
        <v>10.06</v>
      </c>
    </row>
    <row r="335" spans="1:12" ht="12.95">
      <c r="A335" s="52" t="s">
        <v>904</v>
      </c>
      <c r="B335" s="51">
        <v>0</v>
      </c>
      <c r="C335" s="51">
        <v>1.0029999999999999</v>
      </c>
      <c r="D335" s="51">
        <v>2.0070000000000001</v>
      </c>
      <c r="E335" s="51">
        <v>3.0110000000000001</v>
      </c>
      <c r="F335" s="51">
        <v>4.016</v>
      </c>
      <c r="G335" s="51">
        <v>5.0220000000000002</v>
      </c>
      <c r="H335" s="51">
        <v>6.0279999999999996</v>
      </c>
      <c r="I335" s="51">
        <v>7.0350000000000001</v>
      </c>
      <c r="J335" s="51">
        <v>8.0429999999999993</v>
      </c>
      <c r="K335" s="51">
        <v>9.0510000000000002</v>
      </c>
      <c r="L335" s="51">
        <v>10.06</v>
      </c>
    </row>
    <row r="336" spans="1:12" ht="12.95">
      <c r="A336" s="52" t="s">
        <v>905</v>
      </c>
      <c r="B336" s="51">
        <v>0</v>
      </c>
      <c r="C336" s="51">
        <v>1.0029999999999999</v>
      </c>
      <c r="D336" s="51">
        <v>2.0070000000000001</v>
      </c>
      <c r="E336" s="51">
        <v>3.0110000000000001</v>
      </c>
      <c r="F336" s="51">
        <v>4.016</v>
      </c>
      <c r="G336" s="51">
        <v>5.0220000000000002</v>
      </c>
      <c r="H336" s="51">
        <v>6.0279999999999996</v>
      </c>
      <c r="I336" s="51">
        <v>7.0350000000000001</v>
      </c>
      <c r="J336" s="51">
        <v>8.0419999999999998</v>
      </c>
      <c r="K336" s="51">
        <v>9.0510000000000002</v>
      </c>
      <c r="L336" s="51">
        <v>10.058999999999999</v>
      </c>
    </row>
    <row r="337" spans="1:12" ht="12.95">
      <c r="A337" s="52" t="s">
        <v>906</v>
      </c>
      <c r="B337" s="51">
        <v>0</v>
      </c>
      <c r="C337" s="51">
        <v>1.0029999999999999</v>
      </c>
      <c r="D337" s="51">
        <v>2.0070000000000001</v>
      </c>
      <c r="E337" s="51">
        <v>3.0110000000000001</v>
      </c>
      <c r="F337" s="51">
        <v>4.016</v>
      </c>
      <c r="G337" s="51">
        <v>5.0209999999999999</v>
      </c>
      <c r="H337" s="51">
        <v>6.0279999999999996</v>
      </c>
      <c r="I337" s="51">
        <v>7.0339999999999998</v>
      </c>
      <c r="J337" s="51">
        <v>8.0419999999999998</v>
      </c>
      <c r="K337" s="51">
        <v>9.0500000000000007</v>
      </c>
      <c r="L337" s="51">
        <v>10.058999999999999</v>
      </c>
    </row>
    <row r="338" spans="1:12" ht="12.95">
      <c r="A338" s="52" t="s">
        <v>907</v>
      </c>
      <c r="B338" s="51">
        <v>0</v>
      </c>
      <c r="C338" s="51">
        <v>1.0029999999999999</v>
      </c>
      <c r="D338" s="51">
        <v>2.0070000000000001</v>
      </c>
      <c r="E338" s="51">
        <v>3.0110000000000001</v>
      </c>
      <c r="F338" s="51">
        <v>4.016</v>
      </c>
      <c r="G338" s="51">
        <v>5.0209999999999999</v>
      </c>
      <c r="H338" s="51">
        <v>6.0270000000000001</v>
      </c>
      <c r="I338" s="51">
        <v>7.0339999999999998</v>
      </c>
      <c r="J338" s="51">
        <v>8.0419999999999998</v>
      </c>
      <c r="K338" s="51">
        <v>9.0500000000000007</v>
      </c>
      <c r="L338" s="51">
        <v>10.058</v>
      </c>
    </row>
    <row r="339" spans="1:12" ht="12.95">
      <c r="A339" s="52" t="s">
        <v>908</v>
      </c>
      <c r="B339" s="51">
        <v>0</v>
      </c>
      <c r="C339" s="51">
        <v>1.0029999999999999</v>
      </c>
      <c r="D339" s="51">
        <v>2.0059999999999998</v>
      </c>
      <c r="E339" s="51">
        <v>3.0110000000000001</v>
      </c>
      <c r="F339" s="51">
        <v>4.0149999999999997</v>
      </c>
      <c r="G339" s="51">
        <v>5.0209999999999999</v>
      </c>
      <c r="H339" s="51">
        <v>6.0270000000000001</v>
      </c>
      <c r="I339" s="51">
        <v>7.0339999999999998</v>
      </c>
      <c r="J339" s="51">
        <v>8.0410000000000004</v>
      </c>
      <c r="K339" s="51">
        <v>9.0489999999999995</v>
      </c>
      <c r="L339" s="51">
        <v>10.058</v>
      </c>
    </row>
    <row r="340" spans="1:12" ht="12.95">
      <c r="A340" s="52" t="s">
        <v>909</v>
      </c>
      <c r="B340" s="51">
        <v>0</v>
      </c>
      <c r="C340" s="51">
        <v>1.0029999999999999</v>
      </c>
      <c r="D340" s="51">
        <v>2.0059999999999998</v>
      </c>
      <c r="E340" s="51">
        <v>3.01</v>
      </c>
      <c r="F340" s="51">
        <v>4.0149999999999997</v>
      </c>
      <c r="G340" s="51">
        <v>5.0209999999999999</v>
      </c>
      <c r="H340" s="51">
        <v>6.0270000000000001</v>
      </c>
      <c r="I340" s="51">
        <v>7.0330000000000004</v>
      </c>
      <c r="J340" s="51">
        <v>8.0410000000000004</v>
      </c>
      <c r="K340" s="51">
        <v>9.0489999999999995</v>
      </c>
      <c r="L340" s="51">
        <v>10.057</v>
      </c>
    </row>
    <row r="341" spans="1:12" ht="12.95">
      <c r="A341" s="52" t="s">
        <v>910</v>
      </c>
      <c r="B341" s="51">
        <v>0</v>
      </c>
      <c r="C341" s="51">
        <v>1.0029999999999999</v>
      </c>
      <c r="D341" s="51">
        <v>2.0059999999999998</v>
      </c>
      <c r="E341" s="51">
        <v>3.01</v>
      </c>
      <c r="F341" s="51">
        <v>4.0149999999999997</v>
      </c>
      <c r="G341" s="51">
        <v>5.0199999999999996</v>
      </c>
      <c r="H341" s="51">
        <v>6.0259999999999998</v>
      </c>
      <c r="I341" s="51">
        <v>7.0330000000000004</v>
      </c>
      <c r="J341" s="51">
        <v>8.0399999999999991</v>
      </c>
      <c r="K341" s="51">
        <v>9.048</v>
      </c>
      <c r="L341" s="51">
        <v>10.057</v>
      </c>
    </row>
    <row r="342" spans="1:12" ht="12.95">
      <c r="A342" s="52" t="s">
        <v>911</v>
      </c>
      <c r="B342" s="51">
        <v>0</v>
      </c>
      <c r="C342" s="51">
        <v>1.0029999999999999</v>
      </c>
      <c r="D342" s="51">
        <v>2.0059999999999998</v>
      </c>
      <c r="E342" s="51">
        <v>3.01</v>
      </c>
      <c r="F342" s="51">
        <v>4.0149999999999997</v>
      </c>
      <c r="G342" s="51">
        <v>5.0199999999999996</v>
      </c>
      <c r="H342" s="51">
        <v>6.0259999999999998</v>
      </c>
      <c r="I342" s="51">
        <v>7.0330000000000004</v>
      </c>
      <c r="J342" s="51">
        <v>8.0399999999999991</v>
      </c>
      <c r="K342" s="51">
        <v>9.048</v>
      </c>
      <c r="L342" s="51">
        <v>10.055999999999999</v>
      </c>
    </row>
    <row r="343" spans="1:12" ht="12.95">
      <c r="A343" s="52" t="s">
        <v>912</v>
      </c>
      <c r="B343" s="51">
        <v>0</v>
      </c>
      <c r="C343" s="51">
        <v>1.0029999999999999</v>
      </c>
      <c r="D343" s="51">
        <v>2.0059999999999998</v>
      </c>
      <c r="E343" s="51">
        <v>3.01</v>
      </c>
      <c r="F343" s="51">
        <v>4.0149999999999997</v>
      </c>
      <c r="G343" s="51">
        <v>5.0199999999999996</v>
      </c>
      <c r="H343" s="51">
        <v>6.0259999999999998</v>
      </c>
      <c r="I343" s="51">
        <v>7.032</v>
      </c>
      <c r="J343" s="51">
        <v>8.0389999999999997</v>
      </c>
      <c r="K343" s="51">
        <v>9.0470000000000006</v>
      </c>
      <c r="L343" s="51">
        <v>10.055999999999999</v>
      </c>
    </row>
    <row r="344" spans="1:12" ht="12.95">
      <c r="A344" s="52" t="s">
        <v>913</v>
      </c>
      <c r="B344" s="51">
        <v>0</v>
      </c>
      <c r="C344" s="51">
        <v>1.0029999999999999</v>
      </c>
      <c r="D344" s="51">
        <v>2.0059999999999998</v>
      </c>
      <c r="E344" s="51">
        <v>3.01</v>
      </c>
      <c r="F344" s="51">
        <v>4.0140000000000002</v>
      </c>
      <c r="G344" s="51">
        <v>5.0199999999999996</v>
      </c>
      <c r="H344" s="51">
        <v>6.0250000000000004</v>
      </c>
      <c r="I344" s="51">
        <v>7.032</v>
      </c>
      <c r="J344" s="51">
        <v>8.0389999999999997</v>
      </c>
      <c r="K344" s="51">
        <v>9.0470000000000006</v>
      </c>
      <c r="L344" s="51">
        <v>10.055</v>
      </c>
    </row>
    <row r="345" spans="1:12" ht="12.95">
      <c r="A345" s="52" t="s">
        <v>914</v>
      </c>
      <c r="B345" s="51">
        <v>0</v>
      </c>
      <c r="C345" s="51">
        <v>1.0029999999999999</v>
      </c>
      <c r="D345" s="51">
        <v>2.0059999999999998</v>
      </c>
      <c r="E345" s="51">
        <v>3.01</v>
      </c>
      <c r="F345" s="51">
        <v>4.0140000000000002</v>
      </c>
      <c r="G345" s="51">
        <v>5.0190000000000001</v>
      </c>
      <c r="H345" s="51">
        <v>6.0250000000000004</v>
      </c>
      <c r="I345" s="51">
        <v>7.0309999999999997</v>
      </c>
      <c r="J345" s="51">
        <v>8.0389999999999997</v>
      </c>
      <c r="K345" s="51">
        <v>9.0459999999999994</v>
      </c>
      <c r="L345" s="51">
        <v>10.055</v>
      </c>
    </row>
    <row r="346" spans="1:12" ht="12.95">
      <c r="A346" s="52" t="s">
        <v>915</v>
      </c>
      <c r="B346" s="51">
        <v>0</v>
      </c>
      <c r="C346" s="51">
        <v>1.0029999999999999</v>
      </c>
      <c r="D346" s="51">
        <v>2.0059999999999998</v>
      </c>
      <c r="E346" s="51">
        <v>3.0089999999999999</v>
      </c>
      <c r="F346" s="51">
        <v>4.0140000000000002</v>
      </c>
      <c r="G346" s="51">
        <v>5.0190000000000001</v>
      </c>
      <c r="H346" s="51">
        <v>6.0250000000000004</v>
      </c>
      <c r="I346" s="51">
        <v>7.0309999999999997</v>
      </c>
      <c r="J346" s="51">
        <v>8.0380000000000003</v>
      </c>
      <c r="K346" s="51">
        <v>9.0459999999999994</v>
      </c>
      <c r="L346" s="51">
        <v>10.054</v>
      </c>
    </row>
    <row r="347" spans="1:12" ht="12.95">
      <c r="A347" s="52" t="s">
        <v>916</v>
      </c>
      <c r="B347" s="51">
        <v>0</v>
      </c>
      <c r="C347" s="51">
        <v>1.002</v>
      </c>
      <c r="D347" s="51">
        <v>2.0059999999999998</v>
      </c>
      <c r="E347" s="51">
        <v>3.0089999999999999</v>
      </c>
      <c r="F347" s="51">
        <v>4.0140000000000002</v>
      </c>
      <c r="G347" s="51">
        <v>5.0190000000000001</v>
      </c>
      <c r="H347" s="51">
        <v>6.024</v>
      </c>
      <c r="I347" s="51">
        <v>7.0309999999999997</v>
      </c>
      <c r="J347" s="51">
        <v>8.0380000000000003</v>
      </c>
      <c r="K347" s="51">
        <v>9.0449999999999999</v>
      </c>
      <c r="L347" s="51">
        <v>10.054</v>
      </c>
    </row>
    <row r="348" spans="1:12" ht="12.95">
      <c r="A348" s="52" t="s">
        <v>917</v>
      </c>
      <c r="B348" s="51">
        <v>0</v>
      </c>
      <c r="C348" s="51">
        <v>1.002</v>
      </c>
      <c r="D348" s="51">
        <v>2.0049999999999999</v>
      </c>
      <c r="E348" s="51">
        <v>3.0089999999999999</v>
      </c>
      <c r="F348" s="51">
        <v>4.0129999999999999</v>
      </c>
      <c r="G348" s="51">
        <v>5.0179999999999998</v>
      </c>
      <c r="H348" s="51">
        <v>6.024</v>
      </c>
      <c r="I348" s="51">
        <v>7.03</v>
      </c>
      <c r="J348" s="51">
        <v>8.0370000000000008</v>
      </c>
      <c r="K348" s="51">
        <v>9.0449999999999999</v>
      </c>
      <c r="L348" s="51">
        <v>10.053000000000001</v>
      </c>
    </row>
    <row r="349" spans="1:12" ht="12.95">
      <c r="A349" s="52" t="s">
        <v>918</v>
      </c>
      <c r="B349" s="51">
        <v>0</v>
      </c>
      <c r="C349" s="51">
        <v>1.002</v>
      </c>
      <c r="D349" s="51">
        <v>2.0049999999999999</v>
      </c>
      <c r="E349" s="51">
        <v>3.0089999999999999</v>
      </c>
      <c r="F349" s="51">
        <v>4.0129999999999999</v>
      </c>
      <c r="G349" s="51">
        <v>5.0179999999999998</v>
      </c>
      <c r="H349" s="51">
        <v>6.024</v>
      </c>
      <c r="I349" s="51">
        <v>7.03</v>
      </c>
      <c r="J349" s="51">
        <v>8.0370000000000008</v>
      </c>
      <c r="K349" s="51">
        <v>9.0440000000000005</v>
      </c>
      <c r="L349" s="51">
        <v>10.052</v>
      </c>
    </row>
    <row r="350" spans="1:12" ht="12.95">
      <c r="A350" s="52" t="s">
        <v>919</v>
      </c>
      <c r="B350" s="51">
        <v>0</v>
      </c>
      <c r="C350" s="51">
        <v>1.002</v>
      </c>
      <c r="D350" s="51">
        <v>2.0049999999999999</v>
      </c>
      <c r="E350" s="51">
        <v>3.0089999999999999</v>
      </c>
      <c r="F350" s="51">
        <v>4.0129999999999999</v>
      </c>
      <c r="G350" s="51">
        <v>5.0179999999999998</v>
      </c>
      <c r="H350" s="51">
        <v>6.0229999999999997</v>
      </c>
      <c r="I350" s="51">
        <v>7.03</v>
      </c>
      <c r="J350" s="51">
        <v>8.0359999999999996</v>
      </c>
      <c r="K350" s="51">
        <v>9.0440000000000005</v>
      </c>
      <c r="L350" s="51">
        <v>10.052</v>
      </c>
    </row>
    <row r="351" spans="1:12" ht="12.95">
      <c r="A351" s="52" t="s">
        <v>920</v>
      </c>
      <c r="B351" s="51">
        <v>0</v>
      </c>
      <c r="C351" s="51">
        <v>1.002</v>
      </c>
      <c r="D351" s="51">
        <v>2.0049999999999999</v>
      </c>
      <c r="E351" s="51">
        <v>3.0089999999999999</v>
      </c>
      <c r="F351" s="51">
        <v>4.0129999999999999</v>
      </c>
      <c r="G351" s="51">
        <v>5.0179999999999998</v>
      </c>
      <c r="H351" s="51">
        <v>6.0229999999999997</v>
      </c>
      <c r="I351" s="51">
        <v>7.0289999999999999</v>
      </c>
      <c r="J351" s="51">
        <v>8.0359999999999996</v>
      </c>
      <c r="K351" s="51">
        <v>9.0429999999999993</v>
      </c>
      <c r="L351" s="51">
        <v>10.051</v>
      </c>
    </row>
    <row r="352" spans="1:12" ht="12.95">
      <c r="A352" s="52" t="s">
        <v>921</v>
      </c>
      <c r="B352" s="51">
        <v>0</v>
      </c>
      <c r="C352" s="51">
        <v>1.002</v>
      </c>
      <c r="D352" s="51">
        <v>2.0049999999999999</v>
      </c>
      <c r="E352" s="51">
        <v>3.008</v>
      </c>
      <c r="F352" s="51">
        <v>4.0129999999999999</v>
      </c>
      <c r="G352" s="51">
        <v>5.0170000000000003</v>
      </c>
      <c r="H352" s="51">
        <v>6.0229999999999997</v>
      </c>
      <c r="I352" s="51">
        <v>7.0289999999999999</v>
      </c>
      <c r="J352" s="51">
        <v>8.0359999999999996</v>
      </c>
      <c r="K352" s="51">
        <v>9.0429999999999993</v>
      </c>
      <c r="L352" s="51">
        <v>10.051</v>
      </c>
    </row>
    <row r="353" spans="1:12" ht="12.95">
      <c r="A353" s="52" t="s">
        <v>922</v>
      </c>
      <c r="B353" s="51">
        <v>0</v>
      </c>
      <c r="C353" s="51">
        <v>1.002</v>
      </c>
      <c r="D353" s="51">
        <v>2.0049999999999999</v>
      </c>
      <c r="E353" s="51">
        <v>3.008</v>
      </c>
      <c r="F353" s="51">
        <v>4.0119999999999996</v>
      </c>
      <c r="G353" s="51">
        <v>5.0170000000000003</v>
      </c>
      <c r="H353" s="51">
        <v>6.0220000000000002</v>
      </c>
      <c r="I353" s="51">
        <v>7.0279999999999996</v>
      </c>
      <c r="J353" s="51">
        <v>8.0350000000000001</v>
      </c>
      <c r="K353" s="51">
        <v>9.0419999999999998</v>
      </c>
      <c r="L353" s="51">
        <v>10.050000000000001</v>
      </c>
    </row>
    <row r="354" spans="1:12" ht="12.95">
      <c r="A354" s="52" t="s">
        <v>923</v>
      </c>
      <c r="B354" s="51">
        <v>0</v>
      </c>
      <c r="C354" s="51">
        <v>1.002</v>
      </c>
      <c r="D354" s="51">
        <v>2.0049999999999999</v>
      </c>
      <c r="E354" s="51">
        <v>3.008</v>
      </c>
      <c r="F354" s="51">
        <v>4.0119999999999996</v>
      </c>
      <c r="G354" s="51">
        <v>5.0170000000000003</v>
      </c>
      <c r="H354" s="51">
        <v>6.0220000000000002</v>
      </c>
      <c r="I354" s="51">
        <v>7.0279999999999996</v>
      </c>
      <c r="J354" s="51">
        <v>8.0350000000000001</v>
      </c>
      <c r="K354" s="51">
        <v>9.0419999999999998</v>
      </c>
      <c r="L354" s="51">
        <v>10.050000000000001</v>
      </c>
    </row>
    <row r="355" spans="1:12" ht="12.95">
      <c r="A355" s="52" t="s">
        <v>924</v>
      </c>
      <c r="B355" s="51">
        <v>0</v>
      </c>
      <c r="C355" s="51">
        <v>1.002</v>
      </c>
      <c r="D355" s="51">
        <v>2.0049999999999999</v>
      </c>
      <c r="E355" s="51">
        <v>3.008</v>
      </c>
      <c r="F355" s="51">
        <v>4.0119999999999996</v>
      </c>
      <c r="G355" s="51">
        <v>5.0170000000000003</v>
      </c>
      <c r="H355" s="51">
        <v>6.0220000000000002</v>
      </c>
      <c r="I355" s="51">
        <v>7.0279999999999996</v>
      </c>
      <c r="J355" s="51">
        <v>8.0340000000000007</v>
      </c>
      <c r="K355" s="51">
        <v>9.0410000000000004</v>
      </c>
      <c r="L355" s="51">
        <v>10.048999999999999</v>
      </c>
    </row>
    <row r="356" spans="1:12" ht="12.95">
      <c r="A356" s="52" t="s">
        <v>925</v>
      </c>
      <c r="B356" s="51">
        <v>0</v>
      </c>
      <c r="C356" s="51">
        <v>1.002</v>
      </c>
      <c r="D356" s="51">
        <v>2.0049999999999999</v>
      </c>
      <c r="E356" s="51">
        <v>3.008</v>
      </c>
      <c r="F356" s="51">
        <v>4.0119999999999996</v>
      </c>
      <c r="G356" s="51">
        <v>5.016</v>
      </c>
      <c r="H356" s="51">
        <v>6.0209999999999999</v>
      </c>
      <c r="I356" s="51">
        <v>7.0270000000000001</v>
      </c>
      <c r="J356" s="51">
        <v>8.0340000000000007</v>
      </c>
      <c r="K356" s="51">
        <v>9.0410000000000004</v>
      </c>
      <c r="L356" s="51">
        <v>10.048999999999999</v>
      </c>
    </row>
    <row r="357" spans="1:12" ht="12.95">
      <c r="A357" s="52" t="s">
        <v>926</v>
      </c>
      <c r="B357" s="51">
        <v>0</v>
      </c>
      <c r="C357" s="51">
        <v>1.002</v>
      </c>
      <c r="D357" s="51">
        <v>2.004</v>
      </c>
      <c r="E357" s="51">
        <v>3.008</v>
      </c>
      <c r="F357" s="51">
        <v>4.0119999999999996</v>
      </c>
      <c r="G357" s="51">
        <v>5.016</v>
      </c>
      <c r="H357" s="51">
        <v>6.0209999999999999</v>
      </c>
      <c r="I357" s="51">
        <v>7.0270000000000001</v>
      </c>
      <c r="J357" s="51">
        <v>8.0329999999999995</v>
      </c>
      <c r="K357" s="51">
        <v>9.0399999999999991</v>
      </c>
      <c r="L357" s="51">
        <v>10.048</v>
      </c>
    </row>
    <row r="358" spans="1:12" ht="12.95">
      <c r="A358" s="52" t="s">
        <v>927</v>
      </c>
      <c r="B358" s="51">
        <v>0</v>
      </c>
      <c r="C358" s="51">
        <v>1.002</v>
      </c>
      <c r="D358" s="51">
        <v>2.004</v>
      </c>
      <c r="E358" s="51">
        <v>3.008</v>
      </c>
      <c r="F358" s="51">
        <v>4.0110000000000001</v>
      </c>
      <c r="G358" s="51">
        <v>5.016</v>
      </c>
      <c r="H358" s="51">
        <v>6.0209999999999999</v>
      </c>
      <c r="I358" s="51">
        <v>7.0270000000000001</v>
      </c>
      <c r="J358" s="51">
        <v>8.0329999999999995</v>
      </c>
      <c r="K358" s="51">
        <v>9.0399999999999991</v>
      </c>
      <c r="L358" s="51">
        <v>10.048</v>
      </c>
    </row>
    <row r="359" spans="1:12" ht="12.95">
      <c r="A359" s="52" t="s">
        <v>928</v>
      </c>
      <c r="B359" s="51">
        <v>0</v>
      </c>
      <c r="C359" s="51">
        <v>1.002</v>
      </c>
      <c r="D359" s="51">
        <v>2.004</v>
      </c>
      <c r="E359" s="51">
        <v>3.0070000000000001</v>
      </c>
      <c r="F359" s="51">
        <v>4.0110000000000001</v>
      </c>
      <c r="G359" s="51">
        <v>5.0149999999999997</v>
      </c>
      <c r="H359" s="51">
        <v>6.0209999999999999</v>
      </c>
      <c r="I359" s="51">
        <v>7.0259999999999998</v>
      </c>
      <c r="J359" s="51">
        <v>8.0329999999999995</v>
      </c>
      <c r="K359" s="51">
        <v>9.0389999999999997</v>
      </c>
      <c r="L359" s="51">
        <v>10.047000000000001</v>
      </c>
    </row>
    <row r="360" spans="1:12" ht="12.95">
      <c r="A360" s="52" t="s">
        <v>929</v>
      </c>
      <c r="B360" s="51">
        <v>0</v>
      </c>
      <c r="C360" s="51">
        <v>1.002</v>
      </c>
      <c r="D360" s="51">
        <v>2.004</v>
      </c>
      <c r="E360" s="51">
        <v>3.0070000000000001</v>
      </c>
      <c r="F360" s="51">
        <v>4.0110000000000001</v>
      </c>
      <c r="G360" s="51">
        <v>5.0149999999999997</v>
      </c>
      <c r="H360" s="51">
        <v>6.02</v>
      </c>
      <c r="I360" s="51">
        <v>7.0259999999999998</v>
      </c>
      <c r="J360" s="51">
        <v>8.032</v>
      </c>
      <c r="K360" s="51">
        <v>9.0389999999999997</v>
      </c>
      <c r="L360" s="51">
        <v>10.047000000000001</v>
      </c>
    </row>
    <row r="361" spans="1:12" ht="12.95">
      <c r="A361" s="52" t="s">
        <v>930</v>
      </c>
      <c r="B361" s="51">
        <v>0</v>
      </c>
      <c r="C361" s="51">
        <v>1.002</v>
      </c>
      <c r="D361" s="51">
        <v>2.004</v>
      </c>
      <c r="E361" s="51">
        <v>3.0070000000000001</v>
      </c>
      <c r="F361" s="51">
        <v>4.0110000000000001</v>
      </c>
      <c r="G361" s="51">
        <v>5.0149999999999997</v>
      </c>
      <c r="H361" s="51">
        <v>6.02</v>
      </c>
      <c r="I361" s="51">
        <v>7.0250000000000004</v>
      </c>
      <c r="J361" s="51">
        <v>8.032</v>
      </c>
      <c r="K361" s="51">
        <v>9.0389999999999997</v>
      </c>
      <c r="L361" s="51">
        <v>10.045999999999999</v>
      </c>
    </row>
    <row r="362" spans="1:12" ht="12.95">
      <c r="A362" s="52" t="s">
        <v>931</v>
      </c>
      <c r="B362" s="51">
        <v>0</v>
      </c>
      <c r="C362" s="51">
        <v>1.002</v>
      </c>
      <c r="D362" s="51">
        <v>2.004</v>
      </c>
      <c r="E362" s="51">
        <v>3.0070000000000001</v>
      </c>
      <c r="F362" s="51">
        <v>4.01</v>
      </c>
      <c r="G362" s="51">
        <v>5.0149999999999997</v>
      </c>
      <c r="H362" s="51">
        <v>6.02</v>
      </c>
      <c r="I362" s="51">
        <v>7.0250000000000004</v>
      </c>
      <c r="J362" s="51">
        <v>8.0310000000000006</v>
      </c>
      <c r="K362" s="51">
        <v>9.0380000000000003</v>
      </c>
      <c r="L362" s="51">
        <v>10.045</v>
      </c>
    </row>
    <row r="363" spans="1:12" ht="12.95">
      <c r="A363" s="52" t="s">
        <v>932</v>
      </c>
      <c r="B363" s="51">
        <v>0</v>
      </c>
      <c r="C363" s="51">
        <v>1.002</v>
      </c>
      <c r="D363" s="51">
        <v>2.004</v>
      </c>
      <c r="E363" s="51">
        <v>3.0070000000000001</v>
      </c>
      <c r="F363" s="51">
        <v>4.01</v>
      </c>
      <c r="G363" s="51">
        <v>5.0140000000000002</v>
      </c>
      <c r="H363" s="51">
        <v>6.0190000000000001</v>
      </c>
      <c r="I363" s="51">
        <v>7.0250000000000004</v>
      </c>
      <c r="J363" s="51">
        <v>8.0310000000000006</v>
      </c>
      <c r="K363" s="51">
        <v>9.0380000000000003</v>
      </c>
      <c r="L363" s="51">
        <v>10.045</v>
      </c>
    </row>
    <row r="364" spans="1:12" ht="12.95">
      <c r="A364" s="52" t="s">
        <v>933</v>
      </c>
      <c r="B364" s="51">
        <v>0</v>
      </c>
      <c r="C364" s="51">
        <v>1.002</v>
      </c>
      <c r="D364" s="51">
        <v>2.004</v>
      </c>
      <c r="E364" s="51">
        <v>3.0070000000000001</v>
      </c>
      <c r="F364" s="51">
        <v>4.01</v>
      </c>
      <c r="G364" s="51">
        <v>5.0140000000000002</v>
      </c>
      <c r="H364" s="51">
        <v>6.0190000000000001</v>
      </c>
      <c r="I364" s="51">
        <v>7.024</v>
      </c>
      <c r="J364" s="51">
        <v>8.0299999999999994</v>
      </c>
      <c r="K364" s="51">
        <v>9.0370000000000008</v>
      </c>
      <c r="L364" s="51">
        <v>10.044</v>
      </c>
    </row>
    <row r="365" spans="1:12" ht="12.95">
      <c r="A365" s="52" t="s">
        <v>934</v>
      </c>
      <c r="B365" s="51">
        <v>0</v>
      </c>
      <c r="C365" s="51">
        <v>1.0009999999999999</v>
      </c>
      <c r="D365" s="51">
        <v>2.004</v>
      </c>
      <c r="E365" s="51">
        <v>3.0059999999999998</v>
      </c>
      <c r="F365" s="51">
        <v>4.01</v>
      </c>
      <c r="G365" s="51">
        <v>5.0140000000000002</v>
      </c>
      <c r="H365" s="51">
        <v>6.0190000000000001</v>
      </c>
      <c r="I365" s="51">
        <v>7.024</v>
      </c>
      <c r="J365" s="51">
        <v>8.0299999999999994</v>
      </c>
      <c r="K365" s="51">
        <v>9.0370000000000008</v>
      </c>
      <c r="L365" s="51">
        <v>10.044</v>
      </c>
    </row>
    <row r="366" spans="1:12" ht="12.95">
      <c r="A366" s="52" t="s">
        <v>935</v>
      </c>
      <c r="B366" s="51">
        <v>0</v>
      </c>
      <c r="C366" s="51">
        <v>1.0009999999999999</v>
      </c>
      <c r="D366" s="51">
        <v>2.004</v>
      </c>
      <c r="E366" s="51">
        <v>3.0059999999999998</v>
      </c>
      <c r="F366" s="51">
        <v>4.01</v>
      </c>
      <c r="G366" s="51">
        <v>5.0140000000000002</v>
      </c>
      <c r="H366" s="51">
        <v>6.0179999999999998</v>
      </c>
      <c r="I366" s="51">
        <v>7.024</v>
      </c>
      <c r="J366" s="51">
        <v>8.0299999999999994</v>
      </c>
      <c r="K366" s="51">
        <v>9.0359999999999996</v>
      </c>
      <c r="L366" s="51">
        <v>10.042999999999999</v>
      </c>
    </row>
    <row r="367" spans="1:12" ht="12.95">
      <c r="A367" s="52" t="s">
        <v>936</v>
      </c>
      <c r="B367" s="51">
        <v>0</v>
      </c>
      <c r="C367" s="51">
        <v>1.0009999999999999</v>
      </c>
      <c r="D367" s="51">
        <v>2.0030000000000001</v>
      </c>
      <c r="E367" s="51">
        <v>3.0059999999999998</v>
      </c>
      <c r="F367" s="51">
        <v>4.0090000000000003</v>
      </c>
      <c r="G367" s="51">
        <v>5.0129999999999999</v>
      </c>
      <c r="H367" s="51">
        <v>6.0179999999999998</v>
      </c>
      <c r="I367" s="51">
        <v>7.0229999999999997</v>
      </c>
      <c r="J367" s="51">
        <v>8.0289999999999999</v>
      </c>
      <c r="K367" s="51">
        <v>9.0359999999999996</v>
      </c>
      <c r="L367" s="51">
        <v>10.042999999999999</v>
      </c>
    </row>
    <row r="368" spans="1:12" ht="12.95">
      <c r="A368" s="52" t="s">
        <v>937</v>
      </c>
      <c r="B368" s="51">
        <v>0</v>
      </c>
      <c r="C368" s="51">
        <v>1.0009999999999999</v>
      </c>
      <c r="D368" s="51">
        <v>2.0030000000000001</v>
      </c>
      <c r="E368" s="51">
        <v>3.0059999999999998</v>
      </c>
      <c r="F368" s="51">
        <v>4.0090000000000003</v>
      </c>
      <c r="G368" s="51">
        <v>5.0129999999999999</v>
      </c>
      <c r="H368" s="51">
        <v>6.0179999999999998</v>
      </c>
      <c r="I368" s="51">
        <v>7.0229999999999997</v>
      </c>
      <c r="J368" s="51">
        <v>8.0289999999999999</v>
      </c>
      <c r="K368" s="51">
        <v>9.0350000000000001</v>
      </c>
      <c r="L368" s="51">
        <v>10.042</v>
      </c>
    </row>
    <row r="369" spans="1:12" ht="12.95">
      <c r="A369" s="52" t="s">
        <v>938</v>
      </c>
      <c r="B369" s="51">
        <v>0</v>
      </c>
      <c r="C369" s="51">
        <v>1.0009999999999999</v>
      </c>
      <c r="D369" s="51">
        <v>2.0030000000000001</v>
      </c>
      <c r="E369" s="51">
        <v>3.0059999999999998</v>
      </c>
      <c r="F369" s="51">
        <v>4.0090000000000003</v>
      </c>
      <c r="G369" s="51">
        <v>5.0129999999999999</v>
      </c>
      <c r="H369" s="51">
        <v>6.0170000000000003</v>
      </c>
      <c r="I369" s="51">
        <v>7.0220000000000002</v>
      </c>
      <c r="J369" s="51">
        <v>8.0280000000000005</v>
      </c>
      <c r="K369" s="51">
        <v>9.0350000000000001</v>
      </c>
      <c r="L369" s="51">
        <v>10.042</v>
      </c>
    </row>
    <row r="370" spans="1:12" ht="12.95">
      <c r="A370" s="52" t="s">
        <v>939</v>
      </c>
      <c r="B370" s="51">
        <v>0</v>
      </c>
      <c r="C370" s="51">
        <v>1.0009999999999999</v>
      </c>
      <c r="D370" s="51">
        <v>2.0030000000000001</v>
      </c>
      <c r="E370" s="51">
        <v>3.0059999999999998</v>
      </c>
      <c r="F370" s="51">
        <v>4.0090000000000003</v>
      </c>
      <c r="G370" s="51">
        <v>5.0129999999999999</v>
      </c>
      <c r="H370" s="51">
        <v>6.0170000000000003</v>
      </c>
      <c r="I370" s="51">
        <v>7.0220000000000002</v>
      </c>
      <c r="J370" s="51">
        <v>8.0280000000000005</v>
      </c>
      <c r="K370" s="51">
        <v>9.0340000000000007</v>
      </c>
      <c r="L370" s="51">
        <v>10.041</v>
      </c>
    </row>
    <row r="371" spans="1:12" ht="12.95">
      <c r="A371" s="52" t="s">
        <v>940</v>
      </c>
      <c r="B371" s="51">
        <v>0</v>
      </c>
      <c r="C371" s="51">
        <v>1.0009999999999999</v>
      </c>
      <c r="D371" s="51">
        <v>2.0030000000000001</v>
      </c>
      <c r="E371" s="51">
        <v>3.0049999999999999</v>
      </c>
      <c r="F371" s="51">
        <v>4.0090000000000003</v>
      </c>
      <c r="G371" s="51">
        <v>5.0119999999999996</v>
      </c>
      <c r="H371" s="51">
        <v>6.0170000000000003</v>
      </c>
      <c r="I371" s="51">
        <v>7.0220000000000002</v>
      </c>
      <c r="J371" s="51">
        <v>8.0269999999999992</v>
      </c>
      <c r="K371" s="51">
        <v>9.0340000000000007</v>
      </c>
      <c r="L371" s="51">
        <v>10.041</v>
      </c>
    </row>
    <row r="372" spans="1:12" ht="12.95">
      <c r="A372" s="52" t="s">
        <v>941</v>
      </c>
      <c r="B372" s="51">
        <v>0</v>
      </c>
      <c r="C372" s="51">
        <v>1.0009999999999999</v>
      </c>
      <c r="D372" s="51">
        <v>2.0030000000000001</v>
      </c>
      <c r="E372" s="51">
        <v>3.0049999999999999</v>
      </c>
      <c r="F372" s="51">
        <v>4.008</v>
      </c>
      <c r="G372" s="51">
        <v>5.0119999999999996</v>
      </c>
      <c r="H372" s="51">
        <v>6.016</v>
      </c>
      <c r="I372" s="51">
        <v>7.0209999999999999</v>
      </c>
      <c r="J372" s="51">
        <v>8.0269999999999992</v>
      </c>
      <c r="K372" s="51">
        <v>9.0329999999999995</v>
      </c>
      <c r="L372" s="51">
        <v>10.039999999999999</v>
      </c>
    </row>
    <row r="373" spans="1:12" ht="12.95">
      <c r="A373" s="52" t="s">
        <v>942</v>
      </c>
      <c r="B373" s="51">
        <v>0</v>
      </c>
      <c r="C373" s="51">
        <v>1.0009999999999999</v>
      </c>
      <c r="D373" s="51">
        <v>2.0030000000000001</v>
      </c>
      <c r="E373" s="51">
        <v>3.0049999999999999</v>
      </c>
      <c r="F373" s="51">
        <v>4.008</v>
      </c>
      <c r="G373" s="51">
        <v>5.0119999999999996</v>
      </c>
      <c r="H373" s="51">
        <v>6.016</v>
      </c>
      <c r="I373" s="51">
        <v>7.0209999999999999</v>
      </c>
      <c r="J373" s="51">
        <v>8.0269999999999992</v>
      </c>
      <c r="K373" s="51">
        <v>9.0329999999999995</v>
      </c>
      <c r="L373" s="51">
        <v>10.039999999999999</v>
      </c>
    </row>
    <row r="374" spans="1:12" ht="12.95">
      <c r="A374" s="52" t="s">
        <v>943</v>
      </c>
      <c r="B374" s="51">
        <v>0</v>
      </c>
      <c r="C374" s="51">
        <v>1.0009999999999999</v>
      </c>
      <c r="D374" s="51">
        <v>2.0030000000000001</v>
      </c>
      <c r="E374" s="51">
        <v>3.0049999999999999</v>
      </c>
      <c r="F374" s="51">
        <v>4.008</v>
      </c>
      <c r="G374" s="51">
        <v>5.0110000000000001</v>
      </c>
      <c r="H374" s="51">
        <v>6.016</v>
      </c>
      <c r="I374" s="51">
        <v>7.0209999999999999</v>
      </c>
      <c r="J374" s="51">
        <v>8.0259999999999998</v>
      </c>
      <c r="K374" s="51">
        <v>9.032</v>
      </c>
      <c r="L374" s="51">
        <v>10.039</v>
      </c>
    </row>
    <row r="375" spans="1:12" ht="12.95">
      <c r="A375" s="52" t="s">
        <v>944</v>
      </c>
      <c r="B375" s="51">
        <v>0</v>
      </c>
      <c r="C375" s="51">
        <v>1.0009999999999999</v>
      </c>
      <c r="D375" s="51">
        <v>2.0030000000000001</v>
      </c>
      <c r="E375" s="51">
        <v>3.0049999999999999</v>
      </c>
      <c r="F375" s="51">
        <v>4.008</v>
      </c>
      <c r="G375" s="51">
        <v>5.0110000000000001</v>
      </c>
      <c r="H375" s="51">
        <v>6.0149999999999997</v>
      </c>
      <c r="I375" s="51">
        <v>7.02</v>
      </c>
      <c r="J375" s="51">
        <v>8.0259999999999998</v>
      </c>
      <c r="K375" s="51">
        <v>9.032</v>
      </c>
      <c r="L375" s="51">
        <v>10.039</v>
      </c>
    </row>
    <row r="376" spans="1:12" ht="12.95">
      <c r="A376" s="52" t="s">
        <v>945</v>
      </c>
      <c r="B376" s="51">
        <v>0</v>
      </c>
      <c r="C376" s="51">
        <v>1.0009999999999999</v>
      </c>
      <c r="D376" s="51">
        <v>2.0019999999999998</v>
      </c>
      <c r="E376" s="51">
        <v>3.0049999999999999</v>
      </c>
      <c r="F376" s="51">
        <v>4.0069999999999997</v>
      </c>
      <c r="G376" s="51">
        <v>5.0110000000000001</v>
      </c>
      <c r="H376" s="51">
        <v>6.0149999999999997</v>
      </c>
      <c r="I376" s="51">
        <v>7.02</v>
      </c>
      <c r="J376" s="51">
        <v>8.0250000000000004</v>
      </c>
      <c r="K376" s="51">
        <v>9.0310000000000006</v>
      </c>
      <c r="L376" s="51">
        <v>10.038</v>
      </c>
    </row>
    <row r="377" spans="1:12" ht="12.95">
      <c r="A377" s="52" t="s">
        <v>946</v>
      </c>
      <c r="B377" s="51">
        <v>0</v>
      </c>
      <c r="C377" s="51">
        <v>1.0009999999999999</v>
      </c>
      <c r="D377" s="51">
        <v>2.0019999999999998</v>
      </c>
      <c r="E377" s="51">
        <v>3.004</v>
      </c>
      <c r="F377" s="51">
        <v>4.0069999999999997</v>
      </c>
      <c r="G377" s="51">
        <v>5.0110000000000001</v>
      </c>
      <c r="H377" s="51">
        <v>6.0149999999999997</v>
      </c>
      <c r="I377" s="51">
        <v>7.0190000000000001</v>
      </c>
      <c r="J377" s="51">
        <v>8.0250000000000004</v>
      </c>
      <c r="K377" s="51">
        <v>9.0310000000000006</v>
      </c>
      <c r="L377" s="51">
        <v>10.037000000000001</v>
      </c>
    </row>
    <row r="378" spans="1:12" ht="12.95">
      <c r="A378" s="52" t="s">
        <v>947</v>
      </c>
      <c r="B378" s="51">
        <v>0</v>
      </c>
      <c r="C378" s="51">
        <v>1.0009999999999999</v>
      </c>
      <c r="D378" s="51">
        <v>2.0019999999999998</v>
      </c>
      <c r="E378" s="51">
        <v>3.004</v>
      </c>
      <c r="F378" s="51">
        <v>4.0069999999999997</v>
      </c>
      <c r="G378" s="51">
        <v>5.01</v>
      </c>
      <c r="H378" s="51">
        <v>6.0140000000000002</v>
      </c>
      <c r="I378" s="51">
        <v>7.0190000000000001</v>
      </c>
      <c r="J378" s="51">
        <v>8.0239999999999991</v>
      </c>
      <c r="K378" s="51">
        <v>9.0299999999999994</v>
      </c>
      <c r="L378" s="51">
        <v>10.037000000000001</v>
      </c>
    </row>
    <row r="379" spans="1:12" ht="12.95">
      <c r="A379" s="52" t="s">
        <v>948</v>
      </c>
      <c r="B379" s="51">
        <v>0</v>
      </c>
      <c r="C379" s="51">
        <v>1.0009999999999999</v>
      </c>
      <c r="D379" s="51">
        <v>2.0019999999999998</v>
      </c>
      <c r="E379" s="51">
        <v>3.004</v>
      </c>
      <c r="F379" s="51">
        <v>4.0069999999999997</v>
      </c>
      <c r="G379" s="51">
        <v>5.01</v>
      </c>
      <c r="H379" s="51">
        <v>6.0140000000000002</v>
      </c>
      <c r="I379" s="51">
        <v>7.0190000000000001</v>
      </c>
      <c r="J379" s="51">
        <v>8.0239999999999991</v>
      </c>
      <c r="K379" s="51">
        <v>9.0299999999999994</v>
      </c>
      <c r="L379" s="51">
        <v>10.036</v>
      </c>
    </row>
    <row r="380" spans="1:12" ht="12.95">
      <c r="A380" s="52" t="s">
        <v>949</v>
      </c>
      <c r="B380" s="51">
        <v>0</v>
      </c>
      <c r="C380" s="51">
        <v>1.0009999999999999</v>
      </c>
      <c r="D380" s="51">
        <v>2.0019999999999998</v>
      </c>
      <c r="E380" s="51">
        <v>3.004</v>
      </c>
      <c r="F380" s="51">
        <v>4.0069999999999997</v>
      </c>
      <c r="G380" s="51">
        <v>5.01</v>
      </c>
      <c r="H380" s="51">
        <v>6.0140000000000002</v>
      </c>
      <c r="I380" s="51">
        <v>7.0179999999999998</v>
      </c>
      <c r="J380" s="51">
        <v>8.0239999999999991</v>
      </c>
      <c r="K380" s="51">
        <v>9.0289999999999999</v>
      </c>
      <c r="L380" s="51">
        <v>10.036</v>
      </c>
    </row>
    <row r="381" spans="1:12" ht="12.95">
      <c r="A381" s="52" t="s">
        <v>950</v>
      </c>
      <c r="B381" s="51">
        <v>0</v>
      </c>
      <c r="C381" s="51">
        <v>1.0009999999999999</v>
      </c>
      <c r="D381" s="51">
        <v>2.0019999999999998</v>
      </c>
      <c r="E381" s="51">
        <v>3.004</v>
      </c>
      <c r="F381" s="51">
        <v>4.0060000000000002</v>
      </c>
      <c r="G381" s="51">
        <v>5.01</v>
      </c>
      <c r="H381" s="51">
        <v>6.0129999999999999</v>
      </c>
      <c r="I381" s="51">
        <v>7.0179999999999998</v>
      </c>
      <c r="J381" s="51">
        <v>8.0229999999999997</v>
      </c>
      <c r="K381" s="51">
        <v>9.0289999999999999</v>
      </c>
      <c r="L381" s="51">
        <v>10.035</v>
      </c>
    </row>
    <row r="382" spans="1:12" ht="12.95">
      <c r="A382" s="52" t="s">
        <v>951</v>
      </c>
      <c r="B382" s="51">
        <v>0</v>
      </c>
      <c r="C382" s="51">
        <v>1.0009999999999999</v>
      </c>
      <c r="D382" s="51">
        <v>2.0019999999999998</v>
      </c>
      <c r="E382" s="51">
        <v>3.004</v>
      </c>
      <c r="F382" s="51">
        <v>4.0060000000000002</v>
      </c>
      <c r="G382" s="51">
        <v>5.0090000000000003</v>
      </c>
      <c r="H382" s="51">
        <v>6.0129999999999999</v>
      </c>
      <c r="I382" s="51">
        <v>7.0179999999999998</v>
      </c>
      <c r="J382" s="51">
        <v>8.0229999999999997</v>
      </c>
      <c r="K382" s="51">
        <v>9.0280000000000005</v>
      </c>
      <c r="L382" s="51">
        <v>10.035</v>
      </c>
    </row>
    <row r="383" spans="1:12" ht="12.95">
      <c r="A383" s="52" t="s">
        <v>952</v>
      </c>
      <c r="B383" s="51">
        <v>0</v>
      </c>
      <c r="C383" s="51">
        <v>1.0009999999999999</v>
      </c>
      <c r="D383" s="51">
        <v>2.0019999999999998</v>
      </c>
      <c r="E383" s="51">
        <v>3.004</v>
      </c>
      <c r="F383" s="51">
        <v>4.0060000000000002</v>
      </c>
      <c r="G383" s="51">
        <v>5.0090000000000003</v>
      </c>
      <c r="H383" s="51">
        <v>6.0129999999999999</v>
      </c>
      <c r="I383" s="51">
        <v>7.0170000000000003</v>
      </c>
      <c r="J383" s="51">
        <v>8.0220000000000002</v>
      </c>
      <c r="K383" s="51">
        <v>9.0280000000000005</v>
      </c>
      <c r="L383" s="51">
        <v>10.034000000000001</v>
      </c>
    </row>
    <row r="384" spans="1:12" ht="12.95">
      <c r="A384" s="52" t="s">
        <v>953</v>
      </c>
      <c r="B384" s="51">
        <v>0</v>
      </c>
      <c r="C384" s="51">
        <v>1</v>
      </c>
      <c r="D384" s="51">
        <v>2.0019999999999998</v>
      </c>
      <c r="E384" s="51">
        <v>3.0030000000000001</v>
      </c>
      <c r="F384" s="51">
        <v>4.0060000000000002</v>
      </c>
      <c r="G384" s="51">
        <v>5.0090000000000003</v>
      </c>
      <c r="H384" s="51">
        <v>6.0129999999999999</v>
      </c>
      <c r="I384" s="51">
        <v>7.0170000000000003</v>
      </c>
      <c r="J384" s="51">
        <v>8.0220000000000002</v>
      </c>
      <c r="K384" s="51">
        <v>9.0269999999999992</v>
      </c>
      <c r="L384" s="51">
        <v>10.034000000000001</v>
      </c>
    </row>
    <row r="385" spans="1:12" ht="12.95">
      <c r="A385" s="52" t="s">
        <v>954</v>
      </c>
      <c r="B385" s="51">
        <v>0</v>
      </c>
      <c r="C385" s="51">
        <v>1</v>
      </c>
      <c r="D385" s="51">
        <v>2.0009999999999999</v>
      </c>
      <c r="E385" s="51">
        <v>3.0030000000000001</v>
      </c>
      <c r="F385" s="51">
        <v>4.0060000000000002</v>
      </c>
      <c r="G385" s="51">
        <v>5.0090000000000003</v>
      </c>
      <c r="H385" s="51">
        <v>6.0119999999999996</v>
      </c>
      <c r="I385" s="51">
        <v>7.016</v>
      </c>
      <c r="J385" s="51">
        <v>8.0210000000000008</v>
      </c>
      <c r="K385" s="51">
        <v>9.0269999999999992</v>
      </c>
      <c r="L385" s="51">
        <v>10.032999999999999</v>
      </c>
    </row>
    <row r="386" spans="1:12" ht="12.95">
      <c r="A386" s="52" t="s">
        <v>955</v>
      </c>
      <c r="B386" s="51">
        <v>0</v>
      </c>
      <c r="C386" s="51">
        <v>1</v>
      </c>
      <c r="D386" s="51">
        <v>2.0009999999999999</v>
      </c>
      <c r="E386" s="51">
        <v>3.0030000000000001</v>
      </c>
      <c r="F386" s="51">
        <v>4.0049999999999999</v>
      </c>
      <c r="G386" s="51">
        <v>5.008</v>
      </c>
      <c r="H386" s="51">
        <v>6.0119999999999996</v>
      </c>
      <c r="I386" s="51">
        <v>7.016</v>
      </c>
      <c r="J386" s="51">
        <v>8.0210000000000008</v>
      </c>
      <c r="K386" s="51">
        <v>9.0259999999999998</v>
      </c>
      <c r="L386" s="51">
        <v>10.032999999999999</v>
      </c>
    </row>
  </sheetData>
  <sheetProtection algorithmName="SHA-512" hashValue="1nuzP7yC7xM2E1+LEpGzlXFA4LpfBu/kGRBT8yMBVHi/b4VeHuPRiKf//0zaCdNPzByLOMFosFBFdC1v1T3i0A==" saltValue="ZYH75eBohNDkcAKXOYy2fw==" spinCount="100000" sheet="1" objects="1" scenarios="1"/>
  <conditionalFormatting sqref="A6:A21">
    <cfRule type="expression" dxfId="71" priority="5" stopIfTrue="1">
      <formula>MOD(ROW(),2)=0</formula>
    </cfRule>
    <cfRule type="expression" dxfId="70" priority="6" stopIfTrue="1">
      <formula>MOD(ROW(),2)&lt;&gt;0</formula>
    </cfRule>
  </conditionalFormatting>
  <conditionalFormatting sqref="B6:L21">
    <cfRule type="expression" dxfId="69" priority="7" stopIfTrue="1">
      <formula>MOD(ROW(),2)=0</formula>
    </cfRule>
    <cfRule type="expression" dxfId="68" priority="8" stopIfTrue="1">
      <formula>MOD(ROW(),2)&lt;&gt;0</formula>
    </cfRule>
  </conditionalFormatting>
  <conditionalFormatting sqref="A26:A386">
    <cfRule type="expression" dxfId="67" priority="3" stopIfTrue="1">
      <formula>MOD(ROW(),2)=0</formula>
    </cfRule>
    <cfRule type="expression" dxfId="66" priority="4" stopIfTrue="1">
      <formula>MOD(ROW(),2)&lt;&gt;0</formula>
    </cfRule>
  </conditionalFormatting>
  <conditionalFormatting sqref="B26:L386">
    <cfRule type="expression" dxfId="65" priority="1" stopIfTrue="1">
      <formula>MOD(ROW(),2)=0</formula>
    </cfRule>
    <cfRule type="expression" dxfId="64" priority="2" stopIfTrue="1">
      <formula>MOD(ROW(),2)&lt;&gt;0</formula>
    </cfRule>
  </conditionalFormatting>
  <pageMargins left="0.7" right="0.7" top="0.75" bottom="0.75" header="0.3" footer="0.3"/>
  <tableParts count="1">
    <tablePart r:id="rId1"/>
  </tableParts>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B5FB7-264B-4DE0-AC49-377D2F5E623F}">
  <sheetPr codeName="Sheet119"/>
  <dimension ref="A1:B37"/>
  <sheetViews>
    <sheetView showGridLines="0" workbookViewId="0">
      <selection activeCell="A6" sqref="A6"/>
    </sheetView>
  </sheetViews>
  <sheetFormatPr defaultRowHeight="12.6"/>
  <cols>
    <col min="1" max="1" width="31.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Capped Final Pensionable Salary - x-805</v>
      </c>
    </row>
    <row r="6" spans="1:2">
      <c r="A6" s="61" t="s">
        <v>552</v>
      </c>
      <c r="B6" s="62" t="s">
        <v>553</v>
      </c>
    </row>
    <row r="7" spans="1:2">
      <c r="A7" s="61" t="s">
        <v>554</v>
      </c>
      <c r="B7" s="62" t="s">
        <v>162</v>
      </c>
    </row>
    <row r="8" spans="1:2">
      <c r="A8" s="61" t="s">
        <v>149</v>
      </c>
      <c r="B8" s="62" t="s">
        <v>171</v>
      </c>
    </row>
    <row r="9" spans="1:2" ht="24.95">
      <c r="A9" s="61" t="s">
        <v>150</v>
      </c>
      <c r="B9" s="62" t="s">
        <v>531</v>
      </c>
    </row>
    <row r="10" spans="1:2" ht="50.1">
      <c r="A10" s="61" t="s">
        <v>6</v>
      </c>
      <c r="B10" s="62" t="s">
        <v>532</v>
      </c>
    </row>
    <row r="11" spans="1:2">
      <c r="A11" s="61" t="s">
        <v>151</v>
      </c>
      <c r="B11" s="62" t="s">
        <v>241</v>
      </c>
    </row>
    <row r="12" spans="1:2">
      <c r="A12" s="61" t="s">
        <v>152</v>
      </c>
      <c r="B12" s="62" t="s">
        <v>167</v>
      </c>
    </row>
    <row r="13" spans="1:2">
      <c r="A13" s="61" t="s">
        <v>555</v>
      </c>
      <c r="B13" s="62">
        <v>0</v>
      </c>
    </row>
    <row r="14" spans="1:2">
      <c r="A14" s="61" t="s">
        <v>154</v>
      </c>
      <c r="B14" s="62">
        <v>805</v>
      </c>
    </row>
    <row r="15" spans="1:2">
      <c r="A15" s="61" t="s">
        <v>556</v>
      </c>
      <c r="B15" s="62" t="s">
        <v>533</v>
      </c>
    </row>
    <row r="16" spans="1:2">
      <c r="A16" s="61" t="s">
        <v>156</v>
      </c>
      <c r="B16" s="62" t="s">
        <v>534</v>
      </c>
    </row>
    <row r="17" spans="1:2">
      <c r="A17" s="63" t="s">
        <v>557</v>
      </c>
      <c r="B17" s="62"/>
    </row>
    <row r="18" spans="1:2">
      <c r="A18" s="61" t="s">
        <v>158</v>
      </c>
      <c r="B18" s="64">
        <v>45216</v>
      </c>
    </row>
    <row r="19" spans="1:2">
      <c r="A19" s="61" t="s">
        <v>159</v>
      </c>
      <c r="B19" s="64">
        <v>45216</v>
      </c>
    </row>
    <row r="20" spans="1:2">
      <c r="A20" s="61" t="s">
        <v>160</v>
      </c>
      <c r="B20" s="62" t="s">
        <v>170</v>
      </c>
    </row>
    <row r="21" spans="1:2">
      <c r="A21" s="61" t="s">
        <v>558</v>
      </c>
      <c r="B21" s="62" t="s">
        <v>83</v>
      </c>
    </row>
    <row r="23" spans="1:2">
      <c r="A23" s="23" t="str">
        <f>HYPERLINK("#'Factor List'!A1", "Back to Factor List")</f>
        <v>Back to Factor List</v>
      </c>
      <c r="B23" s="23" t="str">
        <f>HYPERLINK("#'Assumptions'!A1", "Assumptions")</f>
        <v>Assumptions</v>
      </c>
    </row>
    <row r="26" spans="1:2" ht="12.95">
      <c r="A26" s="46" t="s">
        <v>559</v>
      </c>
      <c r="B26" s="46" t="s">
        <v>578</v>
      </c>
    </row>
    <row r="27" spans="1:2">
      <c r="A27" s="42">
        <v>55</v>
      </c>
      <c r="B27" s="48">
        <v>24.9</v>
      </c>
    </row>
    <row r="28" spans="1:2">
      <c r="A28" s="42">
        <v>56</v>
      </c>
      <c r="B28" s="48">
        <v>24.3</v>
      </c>
    </row>
    <row r="29" spans="1:2">
      <c r="A29" s="42">
        <v>57</v>
      </c>
      <c r="B29" s="48">
        <v>23.7</v>
      </c>
    </row>
    <row r="30" spans="1:2">
      <c r="A30" s="42">
        <v>58</v>
      </c>
      <c r="B30" s="48">
        <v>23.1</v>
      </c>
    </row>
    <row r="31" spans="1:2">
      <c r="A31" s="42">
        <v>59</v>
      </c>
      <c r="B31" s="48">
        <v>22.5</v>
      </c>
    </row>
    <row r="32" spans="1:2">
      <c r="A32" s="42">
        <v>60</v>
      </c>
      <c r="B32" s="48">
        <v>21.9</v>
      </c>
    </row>
    <row r="33" spans="1:2">
      <c r="A33" s="42">
        <v>61</v>
      </c>
      <c r="B33" s="48">
        <v>21.3</v>
      </c>
    </row>
    <row r="34" spans="1:2">
      <c r="A34" s="42">
        <v>62</v>
      </c>
      <c r="B34" s="48">
        <v>20.6</v>
      </c>
    </row>
    <row r="35" spans="1:2">
      <c r="A35" s="42">
        <v>63</v>
      </c>
      <c r="B35" s="48">
        <v>20</v>
      </c>
    </row>
    <row r="36" spans="1:2">
      <c r="A36" s="42">
        <v>64</v>
      </c>
      <c r="B36" s="48">
        <v>19.399999999999999</v>
      </c>
    </row>
    <row r="37" spans="1:2">
      <c r="A37" s="42">
        <v>65</v>
      </c>
      <c r="B37" s="48">
        <v>18.7</v>
      </c>
    </row>
  </sheetData>
  <sheetProtection algorithmName="SHA-512" hashValue="Ts4QEptpgS/Eiy+16MSNR3Vj670bE2CD7KSKvg2K5MOnaex8KjpIlB6hcRwsphF8xaZdi4iCuenzqP2cjRpCbg==" saltValue="S9jWPnxoVYwcoh2ZZ2qq4A==" spinCount="100000" sheet="1" objects="1" scenarios="1"/>
  <conditionalFormatting sqref="A6:A21">
    <cfRule type="expression" dxfId="59" priority="5" stopIfTrue="1">
      <formula>MOD(ROW(),2)=0</formula>
    </cfRule>
    <cfRule type="expression" dxfId="58" priority="6" stopIfTrue="1">
      <formula>MOD(ROW(),2)&lt;&gt;0</formula>
    </cfRule>
  </conditionalFormatting>
  <conditionalFormatting sqref="B6:B21">
    <cfRule type="expression" dxfId="57" priority="7" stopIfTrue="1">
      <formula>MOD(ROW(),2)=0</formula>
    </cfRule>
    <cfRule type="expression" dxfId="56" priority="8" stopIfTrue="1">
      <formula>MOD(ROW(),2)&lt;&gt;0</formula>
    </cfRule>
  </conditionalFormatting>
  <conditionalFormatting sqref="A26:A37">
    <cfRule type="expression" dxfId="55" priority="1" stopIfTrue="1">
      <formula>MOD(ROW(),2)=0</formula>
    </cfRule>
    <cfRule type="expression" dxfId="54" priority="2" stopIfTrue="1">
      <formula>MOD(ROW(),2)&lt;&gt;0</formula>
    </cfRule>
  </conditionalFormatting>
  <conditionalFormatting sqref="B26:B37">
    <cfRule type="expression" dxfId="53" priority="3" stopIfTrue="1">
      <formula>MOD(ROW(),2)=0</formula>
    </cfRule>
    <cfRule type="expression" dxfId="52" priority="4" stopIfTrue="1">
      <formula>MOD(ROW(),2)&lt;&gt;0</formula>
    </cfRule>
  </conditionalFormatting>
  <pageMargins left="0.7" right="0.7" top="0.75" bottom="0.75" header="0.3" footer="0.3"/>
  <tableParts count="1">
    <tablePart r:id="rId1"/>
  </tableParts>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BA87C-C11E-45C1-80F9-780B1A068AA3}">
  <sheetPr codeName="Sheet120"/>
  <dimension ref="A1:B37"/>
  <sheetViews>
    <sheetView showGridLines="0" workbookViewId="0">
      <selection activeCell="A6" sqref="A6"/>
    </sheetView>
  </sheetViews>
  <sheetFormatPr defaultRowHeight="12.6"/>
  <cols>
    <col min="1" max="1" width="31.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Capped Final Pensionable Salary - x-806</v>
      </c>
    </row>
    <row r="6" spans="1:2">
      <c r="A6" s="61" t="s">
        <v>552</v>
      </c>
      <c r="B6" s="62" t="s">
        <v>553</v>
      </c>
    </row>
    <row r="7" spans="1:2">
      <c r="A7" s="61" t="s">
        <v>554</v>
      </c>
      <c r="B7" s="62" t="s">
        <v>162</v>
      </c>
    </row>
    <row r="8" spans="1:2">
      <c r="A8" s="61" t="s">
        <v>149</v>
      </c>
      <c r="B8" s="62" t="s">
        <v>171</v>
      </c>
    </row>
    <row r="9" spans="1:2" ht="24.95">
      <c r="A9" s="61" t="s">
        <v>150</v>
      </c>
      <c r="B9" s="62" t="s">
        <v>531</v>
      </c>
    </row>
    <row r="10" spans="1:2" ht="50.1">
      <c r="A10" s="61" t="s">
        <v>6</v>
      </c>
      <c r="B10" s="62" t="s">
        <v>535</v>
      </c>
    </row>
    <row r="11" spans="1:2">
      <c r="A11" s="61" t="s">
        <v>151</v>
      </c>
      <c r="B11" s="62" t="s">
        <v>241</v>
      </c>
    </row>
    <row r="12" spans="1:2">
      <c r="A12" s="61" t="s">
        <v>152</v>
      </c>
      <c r="B12" s="62" t="s">
        <v>167</v>
      </c>
    </row>
    <row r="13" spans="1:2">
      <c r="A13" s="61" t="s">
        <v>555</v>
      </c>
      <c r="B13" s="62">
        <v>0</v>
      </c>
    </row>
    <row r="14" spans="1:2">
      <c r="A14" s="61" t="s">
        <v>154</v>
      </c>
      <c r="B14" s="62">
        <v>806</v>
      </c>
    </row>
    <row r="15" spans="1:2">
      <c r="A15" s="61" t="s">
        <v>556</v>
      </c>
      <c r="B15" s="62" t="s">
        <v>536</v>
      </c>
    </row>
    <row r="16" spans="1:2">
      <c r="A16" s="61" t="s">
        <v>156</v>
      </c>
      <c r="B16" s="62" t="s">
        <v>537</v>
      </c>
    </row>
    <row r="17" spans="1:2">
      <c r="A17" s="63" t="s">
        <v>557</v>
      </c>
      <c r="B17" s="62"/>
    </row>
    <row r="18" spans="1:2">
      <c r="A18" s="61" t="s">
        <v>158</v>
      </c>
      <c r="B18" s="64">
        <v>45216</v>
      </c>
    </row>
    <row r="19" spans="1:2">
      <c r="A19" s="61" t="s">
        <v>159</v>
      </c>
      <c r="B19" s="64">
        <v>45216</v>
      </c>
    </row>
    <row r="20" spans="1:2">
      <c r="A20" s="61" t="s">
        <v>160</v>
      </c>
      <c r="B20" s="62" t="s">
        <v>170</v>
      </c>
    </row>
    <row r="21" spans="1:2">
      <c r="A21" s="61" t="s">
        <v>558</v>
      </c>
      <c r="B21" s="62" t="s">
        <v>83</v>
      </c>
    </row>
    <row r="23" spans="1:2">
      <c r="A23" s="23" t="str">
        <f>HYPERLINK("#'Factor List'!A1", "Back to Factor List")</f>
        <v>Back to Factor List</v>
      </c>
      <c r="B23" s="23" t="str">
        <f>HYPERLINK("#'Assumptions'!A1", "Assumptions")</f>
        <v>Assumptions</v>
      </c>
    </row>
    <row r="26" spans="1:2" ht="12.95">
      <c r="A26" s="46" t="s">
        <v>559</v>
      </c>
      <c r="B26" s="46" t="s">
        <v>578</v>
      </c>
    </row>
    <row r="27" spans="1:2">
      <c r="A27" s="42">
        <v>55</v>
      </c>
      <c r="B27" s="48">
        <v>1.7</v>
      </c>
    </row>
    <row r="28" spans="1:2">
      <c r="A28" s="42">
        <v>56</v>
      </c>
      <c r="B28" s="48">
        <v>1.7</v>
      </c>
    </row>
    <row r="29" spans="1:2">
      <c r="A29" s="42">
        <v>57</v>
      </c>
      <c r="B29" s="48">
        <v>1.7</v>
      </c>
    </row>
    <row r="30" spans="1:2">
      <c r="A30" s="42">
        <v>58</v>
      </c>
      <c r="B30" s="48">
        <v>1.7</v>
      </c>
    </row>
    <row r="31" spans="1:2">
      <c r="A31" s="42">
        <v>59</v>
      </c>
      <c r="B31" s="48">
        <v>1.7</v>
      </c>
    </row>
    <row r="32" spans="1:2">
      <c r="A32" s="42">
        <v>60</v>
      </c>
      <c r="B32" s="48">
        <v>1.8</v>
      </c>
    </row>
    <row r="33" spans="1:2">
      <c r="A33" s="42">
        <v>61</v>
      </c>
      <c r="B33" s="48">
        <v>1.8</v>
      </c>
    </row>
    <row r="34" spans="1:2">
      <c r="A34" s="42">
        <v>62</v>
      </c>
      <c r="B34" s="48">
        <v>1.8</v>
      </c>
    </row>
    <row r="35" spans="1:2">
      <c r="A35" s="42">
        <v>63</v>
      </c>
      <c r="B35" s="48">
        <v>1.8</v>
      </c>
    </row>
    <row r="36" spans="1:2">
      <c r="A36" s="42">
        <v>64</v>
      </c>
      <c r="B36" s="48">
        <v>1.8</v>
      </c>
    </row>
    <row r="37" spans="1:2">
      <c r="A37" s="42">
        <v>65</v>
      </c>
      <c r="B37" s="48">
        <v>1.8</v>
      </c>
    </row>
  </sheetData>
  <sheetProtection algorithmName="SHA-512" hashValue="rjkvrH7+x7qpsgKyb3FgsHQ6ORZtIqNhFuhBJfaSWxfwqb293gvcdN9MfEVPq3/zqa97F4jHk/AIMn9ERPltLg==" saltValue="yo/UzvV+WaRNf9lXO5ZuSw==" spinCount="100000" sheet="1" objects="1" scenarios="1"/>
  <conditionalFormatting sqref="A6:A21">
    <cfRule type="expression" dxfId="47" priority="5" stopIfTrue="1">
      <formula>MOD(ROW(),2)=0</formula>
    </cfRule>
    <cfRule type="expression" dxfId="46" priority="6" stopIfTrue="1">
      <formula>MOD(ROW(),2)&lt;&gt;0</formula>
    </cfRule>
  </conditionalFormatting>
  <conditionalFormatting sqref="B6:B21">
    <cfRule type="expression" dxfId="45" priority="7" stopIfTrue="1">
      <formula>MOD(ROW(),2)=0</formula>
    </cfRule>
    <cfRule type="expression" dxfId="44" priority="8" stopIfTrue="1">
      <formula>MOD(ROW(),2)&lt;&gt;0</formula>
    </cfRule>
  </conditionalFormatting>
  <conditionalFormatting sqref="A26:A37">
    <cfRule type="expression" dxfId="43" priority="1" stopIfTrue="1">
      <formula>MOD(ROW(),2)=0</formula>
    </cfRule>
    <cfRule type="expression" dxfId="42" priority="2" stopIfTrue="1">
      <formula>MOD(ROW(),2)&lt;&gt;0</formula>
    </cfRule>
  </conditionalFormatting>
  <conditionalFormatting sqref="B26:B37">
    <cfRule type="expression" dxfId="41" priority="3" stopIfTrue="1">
      <formula>MOD(ROW(),2)=0</formula>
    </cfRule>
    <cfRule type="expression" dxfId="40" priority="4" stopIfTrue="1">
      <formula>MOD(ROW(),2)&lt;&gt;0</formula>
    </cfRule>
  </conditionalFormatting>
  <pageMargins left="0.7" right="0.7" top="0.75" bottom="0.75" header="0.3" footer="0.3"/>
  <tableParts count="1">
    <tablePart r:id="rId1"/>
  </tableParts>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A8B54-92EF-46DC-A8B1-39860AC453D1}">
  <sheetPr codeName="Sheet121"/>
  <dimension ref="A1:B72"/>
  <sheetViews>
    <sheetView showGridLines="0" workbookViewId="0">
      <selection activeCell="A6" sqref="A6"/>
    </sheetView>
  </sheetViews>
  <sheetFormatPr defaultRowHeight="12.6"/>
  <cols>
    <col min="1" max="1" width="31.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Capitalisation - x-808</v>
      </c>
    </row>
    <row r="6" spans="1:2">
      <c r="A6" s="61" t="s">
        <v>552</v>
      </c>
      <c r="B6" s="62" t="s">
        <v>553</v>
      </c>
    </row>
    <row r="7" spans="1:2">
      <c r="A7" s="61" t="s">
        <v>554</v>
      </c>
      <c r="B7" s="62" t="s">
        <v>162</v>
      </c>
    </row>
    <row r="8" spans="1:2">
      <c r="A8" s="61" t="s">
        <v>149</v>
      </c>
      <c r="B8" s="62" t="s">
        <v>538</v>
      </c>
    </row>
    <row r="9" spans="1:2">
      <c r="A9" s="61" t="s">
        <v>150</v>
      </c>
      <c r="B9" s="62" t="s">
        <v>539</v>
      </c>
    </row>
    <row r="10" spans="1:2" ht="50.1">
      <c r="A10" s="61" t="s">
        <v>6</v>
      </c>
      <c r="B10" s="62" t="s">
        <v>540</v>
      </c>
    </row>
    <row r="11" spans="1:2">
      <c r="A11" s="61" t="s">
        <v>151</v>
      </c>
      <c r="B11" s="62" t="s">
        <v>241</v>
      </c>
    </row>
    <row r="12" spans="1:2">
      <c r="A12" s="61" t="s">
        <v>152</v>
      </c>
      <c r="B12" s="62" t="s">
        <v>167</v>
      </c>
    </row>
    <row r="13" spans="1:2">
      <c r="A13" s="61" t="s">
        <v>555</v>
      </c>
      <c r="B13" s="62">
        <v>1</v>
      </c>
    </row>
    <row r="14" spans="1:2">
      <c r="A14" s="61" t="s">
        <v>154</v>
      </c>
      <c r="B14" s="62">
        <v>808</v>
      </c>
    </row>
    <row r="15" spans="1:2">
      <c r="A15" s="61" t="s">
        <v>556</v>
      </c>
      <c r="B15" s="62" t="s">
        <v>541</v>
      </c>
    </row>
    <row r="16" spans="1:2">
      <c r="A16" s="61" t="s">
        <v>156</v>
      </c>
      <c r="B16" s="62" t="s">
        <v>542</v>
      </c>
    </row>
    <row r="17" spans="1:2">
      <c r="A17" s="63" t="s">
        <v>557</v>
      </c>
      <c r="B17" s="62"/>
    </row>
    <row r="18" spans="1:2">
      <c r="A18" s="61" t="s">
        <v>158</v>
      </c>
      <c r="B18" s="64">
        <v>45135</v>
      </c>
    </row>
    <row r="19" spans="1:2">
      <c r="A19" s="61" t="s">
        <v>159</v>
      </c>
      <c r="B19" s="64">
        <v>45135</v>
      </c>
    </row>
    <row r="20" spans="1:2">
      <c r="A20" s="61" t="s">
        <v>160</v>
      </c>
      <c r="B20" s="62" t="s">
        <v>170</v>
      </c>
    </row>
    <row r="21" spans="1:2">
      <c r="A21" s="61" t="s">
        <v>558</v>
      </c>
      <c r="B21" s="62" t="s">
        <v>83</v>
      </c>
    </row>
    <row r="23" spans="1:2">
      <c r="A23" s="23" t="str">
        <f>HYPERLINK("#'Factor List'!A1", "Back to Factor List")</f>
        <v>Back to Factor List</v>
      </c>
      <c r="B23" s="23" t="str">
        <f>HYPERLINK("#'Assumptions'!A1", "Assumptions")</f>
        <v>Assumptions</v>
      </c>
    </row>
    <row r="26" spans="1:2" ht="12.95">
      <c r="A26" s="46" t="s">
        <v>559</v>
      </c>
      <c r="B26" s="46" t="s">
        <v>578</v>
      </c>
    </row>
    <row r="27" spans="1:2">
      <c r="A27" s="42">
        <v>55</v>
      </c>
      <c r="B27" s="48">
        <v>24.9</v>
      </c>
    </row>
    <row r="28" spans="1:2">
      <c r="A28" s="42">
        <v>56</v>
      </c>
      <c r="B28" s="48">
        <v>24.3</v>
      </c>
    </row>
    <row r="29" spans="1:2">
      <c r="A29" s="42">
        <v>57</v>
      </c>
      <c r="B29" s="48">
        <v>23.7</v>
      </c>
    </row>
    <row r="30" spans="1:2">
      <c r="A30" s="42">
        <v>58</v>
      </c>
      <c r="B30" s="48">
        <v>23.1</v>
      </c>
    </row>
    <row r="31" spans="1:2">
      <c r="A31" s="42">
        <v>59</v>
      </c>
      <c r="B31" s="48">
        <v>22.5</v>
      </c>
    </row>
    <row r="32" spans="1:2">
      <c r="A32" s="42">
        <v>60</v>
      </c>
      <c r="B32" s="48">
        <v>21.9</v>
      </c>
    </row>
    <row r="33" spans="1:2">
      <c r="A33" s="42">
        <v>61</v>
      </c>
      <c r="B33" s="48">
        <v>21.3</v>
      </c>
    </row>
    <row r="34" spans="1:2">
      <c r="A34" s="42">
        <v>62</v>
      </c>
      <c r="B34" s="48">
        <v>20.6</v>
      </c>
    </row>
    <row r="35" spans="1:2">
      <c r="A35" s="42">
        <v>63</v>
      </c>
      <c r="B35" s="48">
        <v>20</v>
      </c>
    </row>
    <row r="36" spans="1:2">
      <c r="A36" s="42">
        <v>64</v>
      </c>
      <c r="B36" s="48">
        <v>19.399999999999999</v>
      </c>
    </row>
    <row r="37" spans="1:2">
      <c r="A37" s="42">
        <v>65</v>
      </c>
      <c r="B37" s="48">
        <v>18.7</v>
      </c>
    </row>
    <row r="38" spans="1:2">
      <c r="A38" s="42">
        <v>66</v>
      </c>
      <c r="B38" s="48">
        <v>18.100000000000001</v>
      </c>
    </row>
    <row r="39" spans="1:2">
      <c r="A39" s="42">
        <v>67</v>
      </c>
      <c r="B39" s="48">
        <v>17.399999999999999</v>
      </c>
    </row>
    <row r="40" spans="1:2">
      <c r="A40" s="42">
        <v>68</v>
      </c>
      <c r="B40" s="48">
        <v>16.8</v>
      </c>
    </row>
    <row r="41" spans="1:2">
      <c r="A41" s="42">
        <v>69</v>
      </c>
      <c r="B41" s="48">
        <v>16.100000000000001</v>
      </c>
    </row>
    <row r="42" spans="1:2">
      <c r="A42" s="42">
        <v>70</v>
      </c>
      <c r="B42" s="48">
        <v>15.5</v>
      </c>
    </row>
    <row r="43" spans="1:2">
      <c r="A43" s="42">
        <v>71</v>
      </c>
      <c r="B43" s="48">
        <v>14.8</v>
      </c>
    </row>
    <row r="44" spans="1:2">
      <c r="A44" s="42">
        <v>72</v>
      </c>
      <c r="B44" s="48">
        <v>14.2</v>
      </c>
    </row>
    <row r="45" spans="1:2">
      <c r="A45" s="42">
        <v>73</v>
      </c>
      <c r="B45" s="48">
        <v>13.5</v>
      </c>
    </row>
    <row r="46" spans="1:2">
      <c r="A46" s="42">
        <v>74</v>
      </c>
      <c r="B46" s="48">
        <v>12.8</v>
      </c>
    </row>
    <row r="47" spans="1:2">
      <c r="A47" s="42">
        <v>75</v>
      </c>
      <c r="B47" s="48">
        <v>12.2</v>
      </c>
    </row>
    <row r="48" spans="1:2">
      <c r="A48" s="42">
        <v>76</v>
      </c>
      <c r="B48" s="48">
        <v>11.6</v>
      </c>
    </row>
    <row r="49" spans="1:2">
      <c r="A49" s="42">
        <v>77</v>
      </c>
      <c r="B49" s="48">
        <v>10.9</v>
      </c>
    </row>
    <row r="50" spans="1:2">
      <c r="A50" s="42">
        <v>78</v>
      </c>
      <c r="B50" s="48">
        <v>10.3</v>
      </c>
    </row>
    <row r="51" spans="1:2">
      <c r="A51" s="42">
        <v>79</v>
      </c>
      <c r="B51" s="48">
        <v>9.6999999999999993</v>
      </c>
    </row>
    <row r="52" spans="1:2">
      <c r="A52" s="42">
        <v>80</v>
      </c>
      <c r="B52" s="48">
        <v>9.1</v>
      </c>
    </row>
    <row r="53" spans="1:2">
      <c r="A53" s="42">
        <v>81</v>
      </c>
      <c r="B53" s="48">
        <v>8.5</v>
      </c>
    </row>
    <row r="54" spans="1:2">
      <c r="A54" s="42">
        <v>82</v>
      </c>
      <c r="B54" s="48">
        <v>7.9</v>
      </c>
    </row>
    <row r="55" spans="1:2">
      <c r="A55" s="42">
        <v>83</v>
      </c>
      <c r="B55" s="48">
        <v>7.4</v>
      </c>
    </row>
    <row r="56" spans="1:2">
      <c r="A56" s="42">
        <v>84</v>
      </c>
      <c r="B56" s="48">
        <v>6.8</v>
      </c>
    </row>
    <row r="57" spans="1:2">
      <c r="A57" s="42">
        <v>85</v>
      </c>
      <c r="B57" s="48">
        <v>6.3</v>
      </c>
    </row>
    <row r="58" spans="1:2">
      <c r="A58" s="42">
        <v>86</v>
      </c>
      <c r="B58" s="48">
        <v>5.8</v>
      </c>
    </row>
    <row r="59" spans="1:2">
      <c r="A59" s="42">
        <v>87</v>
      </c>
      <c r="B59" s="48">
        <v>5.4</v>
      </c>
    </row>
    <row r="60" spans="1:2">
      <c r="A60" s="42">
        <v>88</v>
      </c>
      <c r="B60" s="48">
        <v>5</v>
      </c>
    </row>
    <row r="61" spans="1:2">
      <c r="A61" s="42">
        <v>89</v>
      </c>
      <c r="B61" s="48">
        <v>4.5999999999999996</v>
      </c>
    </row>
    <row r="62" spans="1:2">
      <c r="A62" s="42">
        <v>90</v>
      </c>
      <c r="B62" s="48">
        <v>4.2</v>
      </c>
    </row>
    <row r="63" spans="1:2">
      <c r="A63" s="42">
        <v>91</v>
      </c>
      <c r="B63" s="48">
        <v>3.9</v>
      </c>
    </row>
    <row r="64" spans="1:2">
      <c r="A64" s="42">
        <v>92</v>
      </c>
      <c r="B64" s="48">
        <v>3.6</v>
      </c>
    </row>
    <row r="65" spans="1:2">
      <c r="A65" s="42">
        <v>93</v>
      </c>
      <c r="B65" s="48">
        <v>3.3</v>
      </c>
    </row>
    <row r="66" spans="1:2">
      <c r="A66" s="42">
        <v>94</v>
      </c>
      <c r="B66" s="48">
        <v>3</v>
      </c>
    </row>
    <row r="67" spans="1:2">
      <c r="A67" s="42">
        <v>95</v>
      </c>
      <c r="B67" s="48">
        <v>2.8</v>
      </c>
    </row>
    <row r="68" spans="1:2">
      <c r="A68" s="42">
        <v>96</v>
      </c>
      <c r="B68" s="48">
        <v>2.6</v>
      </c>
    </row>
    <row r="69" spans="1:2">
      <c r="A69" s="42">
        <v>97</v>
      </c>
      <c r="B69" s="48">
        <v>2.4</v>
      </c>
    </row>
    <row r="70" spans="1:2">
      <c r="A70" s="42">
        <v>98</v>
      </c>
      <c r="B70" s="48">
        <v>2.2999999999999998</v>
      </c>
    </row>
    <row r="71" spans="1:2">
      <c r="A71" s="42">
        <v>99</v>
      </c>
      <c r="B71" s="48">
        <v>2.1</v>
      </c>
    </row>
    <row r="72" spans="1:2">
      <c r="A72" s="42">
        <v>100</v>
      </c>
      <c r="B72" s="48">
        <v>2</v>
      </c>
    </row>
  </sheetData>
  <sheetProtection algorithmName="SHA-512" hashValue="XMB4TGJlcFOuii8ignE4+1i7ZKXRFtLDcDxUdlprBkMR98o/zihXd9psJjf8gv3ymZqJrhU6obYIQW8oQcxo4g==" saltValue="kj+QpI7Z85Ejz6ADuW53Gw==" spinCount="100000" sheet="1" objects="1" scenarios="1"/>
  <conditionalFormatting sqref="A6:A21">
    <cfRule type="expression" dxfId="35" priority="5" stopIfTrue="1">
      <formula>MOD(ROW(),2)=0</formula>
    </cfRule>
    <cfRule type="expression" dxfId="34" priority="6" stopIfTrue="1">
      <formula>MOD(ROW(),2)&lt;&gt;0</formula>
    </cfRule>
  </conditionalFormatting>
  <conditionalFormatting sqref="B6:B21">
    <cfRule type="expression" dxfId="33" priority="7" stopIfTrue="1">
      <formula>MOD(ROW(),2)=0</formula>
    </cfRule>
    <cfRule type="expression" dxfId="32" priority="8" stopIfTrue="1">
      <formula>MOD(ROW(),2)&lt;&gt;0</formula>
    </cfRule>
  </conditionalFormatting>
  <conditionalFormatting sqref="A26:A72">
    <cfRule type="expression" dxfId="31" priority="1" stopIfTrue="1">
      <formula>MOD(ROW(),2)=0</formula>
    </cfRule>
    <cfRule type="expression" dxfId="30" priority="2" stopIfTrue="1">
      <formula>MOD(ROW(),2)&lt;&gt;0</formula>
    </cfRule>
  </conditionalFormatting>
  <conditionalFormatting sqref="B26:B72">
    <cfRule type="expression" dxfId="29" priority="3" stopIfTrue="1">
      <formula>MOD(ROW(),2)=0</formula>
    </cfRule>
    <cfRule type="expression" dxfId="28" priority="4" stopIfTrue="1">
      <formula>MOD(ROW(),2)&lt;&gt;0</formula>
    </cfRule>
  </conditionalFormatting>
  <pageMargins left="0.7" right="0.7" top="0.75" bottom="0.75" header="0.3" footer="0.3"/>
  <tableParts count="1">
    <tablePart r:id="rId1"/>
  </tableParts>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3A5D0-38F8-4221-A49D-A77FB3650D5A}">
  <sheetPr codeName="Sheet122"/>
  <dimension ref="A1:B72"/>
  <sheetViews>
    <sheetView showGridLines="0" workbookViewId="0">
      <selection activeCell="A6" sqref="A6"/>
    </sheetView>
  </sheetViews>
  <sheetFormatPr defaultRowHeight="12.6"/>
  <cols>
    <col min="1" max="1" width="31.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Capitalisation - x-809</v>
      </c>
    </row>
    <row r="6" spans="1:2">
      <c r="A6" s="61" t="s">
        <v>552</v>
      </c>
      <c r="B6" s="62" t="s">
        <v>553</v>
      </c>
    </row>
    <row r="7" spans="1:2">
      <c r="A7" s="61" t="s">
        <v>554</v>
      </c>
      <c r="B7" s="62" t="s">
        <v>162</v>
      </c>
    </row>
    <row r="8" spans="1:2">
      <c r="A8" s="61" t="s">
        <v>149</v>
      </c>
      <c r="B8" s="62" t="s">
        <v>538</v>
      </c>
    </row>
    <row r="9" spans="1:2">
      <c r="A9" s="61" t="s">
        <v>150</v>
      </c>
      <c r="B9" s="62" t="s">
        <v>539</v>
      </c>
    </row>
    <row r="10" spans="1:2" ht="50.1">
      <c r="A10" s="61" t="s">
        <v>6</v>
      </c>
      <c r="B10" s="62" t="s">
        <v>543</v>
      </c>
    </row>
    <row r="11" spans="1:2">
      <c r="A11" s="61" t="s">
        <v>151</v>
      </c>
      <c r="B11" s="62" t="s">
        <v>241</v>
      </c>
    </row>
    <row r="12" spans="1:2">
      <c r="A12" s="61" t="s">
        <v>152</v>
      </c>
      <c r="B12" s="62" t="s">
        <v>167</v>
      </c>
    </row>
    <row r="13" spans="1:2">
      <c r="A13" s="61" t="s">
        <v>555</v>
      </c>
      <c r="B13" s="62">
        <v>1</v>
      </c>
    </row>
    <row r="14" spans="1:2">
      <c r="A14" s="61" t="s">
        <v>154</v>
      </c>
      <c r="B14" s="62">
        <v>809</v>
      </c>
    </row>
    <row r="15" spans="1:2">
      <c r="A15" s="61" t="s">
        <v>556</v>
      </c>
      <c r="B15" s="62" t="s">
        <v>544</v>
      </c>
    </row>
    <row r="16" spans="1:2">
      <c r="A16" s="61" t="s">
        <v>156</v>
      </c>
      <c r="B16" s="62" t="s">
        <v>545</v>
      </c>
    </row>
    <row r="17" spans="1:2">
      <c r="A17" s="63" t="s">
        <v>557</v>
      </c>
      <c r="B17" s="62"/>
    </row>
    <row r="18" spans="1:2">
      <c r="A18" s="61" t="s">
        <v>158</v>
      </c>
      <c r="B18" s="64">
        <v>45135</v>
      </c>
    </row>
    <row r="19" spans="1:2">
      <c r="A19" s="61" t="s">
        <v>159</v>
      </c>
      <c r="B19" s="64">
        <v>45135</v>
      </c>
    </row>
    <row r="20" spans="1:2">
      <c r="A20" s="61" t="s">
        <v>160</v>
      </c>
      <c r="B20" s="62" t="s">
        <v>170</v>
      </c>
    </row>
    <row r="21" spans="1:2">
      <c r="A21" s="61" t="s">
        <v>558</v>
      </c>
      <c r="B21" s="62" t="s">
        <v>83</v>
      </c>
    </row>
    <row r="23" spans="1:2">
      <c r="A23" s="23" t="str">
        <f>HYPERLINK("#'Factor List'!A1", "Back to Factor List")</f>
        <v>Back to Factor List</v>
      </c>
      <c r="B23" s="23" t="str">
        <f>HYPERLINK("#'Assumptions'!A1", "Assumptions")</f>
        <v>Assumptions</v>
      </c>
    </row>
    <row r="26" spans="1:2" ht="12.95">
      <c r="A26" s="46" t="s">
        <v>559</v>
      </c>
      <c r="B26" s="46" t="s">
        <v>578</v>
      </c>
    </row>
    <row r="27" spans="1:2">
      <c r="A27" s="42">
        <v>55</v>
      </c>
      <c r="B27" s="48">
        <v>1.7</v>
      </c>
    </row>
    <row r="28" spans="1:2">
      <c r="A28" s="42">
        <v>56</v>
      </c>
      <c r="B28" s="48">
        <v>1.7</v>
      </c>
    </row>
    <row r="29" spans="1:2">
      <c r="A29" s="42">
        <v>57</v>
      </c>
      <c r="B29" s="48">
        <v>1.7</v>
      </c>
    </row>
    <row r="30" spans="1:2">
      <c r="A30" s="42">
        <v>58</v>
      </c>
      <c r="B30" s="48">
        <v>1.7</v>
      </c>
    </row>
    <row r="31" spans="1:2">
      <c r="A31" s="42">
        <v>59</v>
      </c>
      <c r="B31" s="48">
        <v>1.7</v>
      </c>
    </row>
    <row r="32" spans="1:2">
      <c r="A32" s="42">
        <v>60</v>
      </c>
      <c r="B32" s="48">
        <v>1.8</v>
      </c>
    </row>
    <row r="33" spans="1:2">
      <c r="A33" s="42">
        <v>61</v>
      </c>
      <c r="B33" s="48">
        <v>1.8</v>
      </c>
    </row>
    <row r="34" spans="1:2">
      <c r="A34" s="42">
        <v>62</v>
      </c>
      <c r="B34" s="48">
        <v>1.8</v>
      </c>
    </row>
    <row r="35" spans="1:2">
      <c r="A35" s="42">
        <v>63</v>
      </c>
      <c r="B35" s="48">
        <v>1.8</v>
      </c>
    </row>
    <row r="36" spans="1:2">
      <c r="A36" s="42">
        <v>64</v>
      </c>
      <c r="B36" s="48">
        <v>1.8</v>
      </c>
    </row>
    <row r="37" spans="1:2">
      <c r="A37" s="42">
        <v>65</v>
      </c>
      <c r="B37" s="48">
        <v>1.8</v>
      </c>
    </row>
    <row r="38" spans="1:2">
      <c r="A38" s="42">
        <v>66</v>
      </c>
      <c r="B38" s="48">
        <v>1.7</v>
      </c>
    </row>
    <row r="39" spans="1:2">
      <c r="A39" s="42">
        <v>67</v>
      </c>
      <c r="B39" s="48">
        <v>1.7</v>
      </c>
    </row>
    <row r="40" spans="1:2">
      <c r="A40" s="42">
        <v>68</v>
      </c>
      <c r="B40" s="48">
        <v>1.7</v>
      </c>
    </row>
    <row r="41" spans="1:2">
      <c r="A41" s="42">
        <v>69</v>
      </c>
      <c r="B41" s="48">
        <v>1.7</v>
      </c>
    </row>
    <row r="42" spans="1:2">
      <c r="A42" s="42">
        <v>70</v>
      </c>
      <c r="B42" s="48">
        <v>1.7</v>
      </c>
    </row>
    <row r="43" spans="1:2">
      <c r="A43" s="42">
        <v>71</v>
      </c>
      <c r="B43" s="48">
        <v>1.6</v>
      </c>
    </row>
    <row r="44" spans="1:2">
      <c r="A44" s="42">
        <v>72</v>
      </c>
      <c r="B44" s="48">
        <v>1.6</v>
      </c>
    </row>
    <row r="45" spans="1:2">
      <c r="A45" s="42">
        <v>73</v>
      </c>
      <c r="B45" s="48">
        <v>1.6</v>
      </c>
    </row>
    <row r="46" spans="1:2">
      <c r="A46" s="42">
        <v>74</v>
      </c>
      <c r="B46" s="48">
        <v>1.5</v>
      </c>
    </row>
    <row r="47" spans="1:2">
      <c r="A47" s="42">
        <v>75</v>
      </c>
      <c r="B47" s="48">
        <v>1.4</v>
      </c>
    </row>
    <row r="48" spans="1:2">
      <c r="A48" s="42">
        <v>76</v>
      </c>
      <c r="B48" s="48">
        <v>1.4</v>
      </c>
    </row>
    <row r="49" spans="1:2">
      <c r="A49" s="42">
        <v>77</v>
      </c>
      <c r="B49" s="48">
        <v>1.3</v>
      </c>
    </row>
    <row r="50" spans="1:2">
      <c r="A50" s="42">
        <v>78</v>
      </c>
      <c r="B50" s="48">
        <v>1.3</v>
      </c>
    </row>
    <row r="51" spans="1:2">
      <c r="A51" s="42">
        <v>79</v>
      </c>
      <c r="B51" s="48">
        <v>1.2</v>
      </c>
    </row>
    <row r="52" spans="1:2">
      <c r="A52" s="42">
        <v>80</v>
      </c>
      <c r="B52" s="48">
        <v>1.1000000000000001</v>
      </c>
    </row>
    <row r="53" spans="1:2">
      <c r="A53" s="42">
        <v>81</v>
      </c>
      <c r="B53" s="48">
        <v>1</v>
      </c>
    </row>
    <row r="54" spans="1:2">
      <c r="A54" s="42">
        <v>82</v>
      </c>
      <c r="B54" s="48">
        <v>1</v>
      </c>
    </row>
    <row r="55" spans="1:2">
      <c r="A55" s="42">
        <v>83</v>
      </c>
      <c r="B55" s="48">
        <v>1</v>
      </c>
    </row>
    <row r="56" spans="1:2">
      <c r="A56" s="42">
        <v>84</v>
      </c>
      <c r="B56" s="48">
        <v>0.9</v>
      </c>
    </row>
    <row r="57" spans="1:2">
      <c r="A57" s="42">
        <v>85</v>
      </c>
      <c r="B57" s="48">
        <v>0.7</v>
      </c>
    </row>
    <row r="58" spans="1:2">
      <c r="A58" s="42">
        <v>86</v>
      </c>
      <c r="B58" s="48">
        <v>0.6</v>
      </c>
    </row>
    <row r="59" spans="1:2">
      <c r="A59" s="42">
        <v>87</v>
      </c>
      <c r="B59" s="48">
        <v>0.6</v>
      </c>
    </row>
    <row r="60" spans="1:2">
      <c r="A60" s="42">
        <v>88</v>
      </c>
      <c r="B60" s="48">
        <v>0.6</v>
      </c>
    </row>
    <row r="61" spans="1:2">
      <c r="A61" s="42">
        <v>89</v>
      </c>
      <c r="B61" s="48">
        <v>0.5</v>
      </c>
    </row>
    <row r="62" spans="1:2">
      <c r="A62" s="42">
        <v>90</v>
      </c>
      <c r="B62" s="48">
        <v>0.4</v>
      </c>
    </row>
    <row r="63" spans="1:2">
      <c r="A63" s="42">
        <v>91</v>
      </c>
      <c r="B63" s="48">
        <v>0.3</v>
      </c>
    </row>
    <row r="64" spans="1:2">
      <c r="A64" s="42">
        <v>92</v>
      </c>
      <c r="B64" s="48">
        <v>0.3</v>
      </c>
    </row>
    <row r="65" spans="1:2">
      <c r="A65" s="42">
        <v>93</v>
      </c>
      <c r="B65" s="48">
        <v>0.3</v>
      </c>
    </row>
    <row r="66" spans="1:2">
      <c r="A66" s="42">
        <v>94</v>
      </c>
      <c r="B66" s="48">
        <v>0.3</v>
      </c>
    </row>
    <row r="67" spans="1:2">
      <c r="A67" s="42">
        <v>95</v>
      </c>
      <c r="B67" s="48">
        <v>0.2</v>
      </c>
    </row>
    <row r="68" spans="1:2">
      <c r="A68" s="42">
        <v>96</v>
      </c>
      <c r="B68" s="48">
        <v>0.2</v>
      </c>
    </row>
    <row r="69" spans="1:2">
      <c r="A69" s="42">
        <v>97</v>
      </c>
      <c r="B69" s="48">
        <v>0.2</v>
      </c>
    </row>
    <row r="70" spans="1:2">
      <c r="A70" s="42">
        <v>98</v>
      </c>
      <c r="B70" s="48">
        <v>0.2</v>
      </c>
    </row>
    <row r="71" spans="1:2">
      <c r="A71" s="42">
        <v>99</v>
      </c>
      <c r="B71" s="48">
        <v>0.2</v>
      </c>
    </row>
    <row r="72" spans="1:2">
      <c r="A72" s="42">
        <v>100</v>
      </c>
      <c r="B72" s="48">
        <v>0.2</v>
      </c>
    </row>
  </sheetData>
  <sheetProtection algorithmName="SHA-512" hashValue="iWyXdHyL9ccRjCQPckfYg35sn8xmdkYmtIDfSlRnDGrIsyJFqpcFXAccB+pBopRHAOWilB0wfFJsSb/3GuAhdw==" saltValue="DRUV1hCxZggf9X3b6gOUqg==" spinCount="100000" sheet="1" objects="1" scenarios="1"/>
  <conditionalFormatting sqref="A6:A21">
    <cfRule type="expression" dxfId="23" priority="5" stopIfTrue="1">
      <formula>MOD(ROW(),2)=0</formula>
    </cfRule>
    <cfRule type="expression" dxfId="22" priority="6" stopIfTrue="1">
      <formula>MOD(ROW(),2)&lt;&gt;0</formula>
    </cfRule>
  </conditionalFormatting>
  <conditionalFormatting sqref="B6:B21">
    <cfRule type="expression" dxfId="21" priority="7" stopIfTrue="1">
      <formula>MOD(ROW(),2)=0</formula>
    </cfRule>
    <cfRule type="expression" dxfId="20" priority="8" stopIfTrue="1">
      <formula>MOD(ROW(),2)&lt;&gt;0</formula>
    </cfRule>
  </conditionalFormatting>
  <conditionalFormatting sqref="A26:A72">
    <cfRule type="expression" dxfId="19" priority="1" stopIfTrue="1">
      <formula>MOD(ROW(),2)=0</formula>
    </cfRule>
    <cfRule type="expression" dxfId="18" priority="2" stopIfTrue="1">
      <formula>MOD(ROW(),2)&lt;&gt;0</formula>
    </cfRule>
  </conditionalFormatting>
  <conditionalFormatting sqref="B26:B72">
    <cfRule type="expression" dxfId="17" priority="3" stopIfTrue="1">
      <formula>MOD(ROW(),2)=0</formula>
    </cfRule>
    <cfRule type="expression" dxfId="16" priority="4" stopIfTrue="1">
      <formula>MOD(ROW(),2)&lt;&gt;0</formula>
    </cfRule>
  </conditionalFormatting>
  <pageMargins left="0.7" right="0.7" top="0.75" bottom="0.75" header="0.3" footer="0.3"/>
  <tableParts count="1">
    <tablePart r:id="rId1"/>
  </tableParts>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65FCB-6D3A-47E4-A8FA-8CA2AE422C19}">
  <sheetPr codeName="Sheet123"/>
  <dimension ref="A1:B27"/>
  <sheetViews>
    <sheetView showGridLines="0" workbookViewId="0">
      <selection activeCell="A6" sqref="A6"/>
    </sheetView>
  </sheetViews>
  <sheetFormatPr defaultRowHeight="12.6"/>
  <cols>
    <col min="1" max="1" width="31.5703125" customWidth="1"/>
    <col min="2" max="2" width="40.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Other - x-810</v>
      </c>
    </row>
    <row r="6" spans="1:2">
      <c r="A6" s="61" t="s">
        <v>552</v>
      </c>
      <c r="B6" s="62" t="s">
        <v>553</v>
      </c>
    </row>
    <row r="7" spans="1:2">
      <c r="A7" s="61" t="s">
        <v>554</v>
      </c>
      <c r="B7" s="62" t="s">
        <v>162</v>
      </c>
    </row>
    <row r="8" spans="1:2">
      <c r="A8" s="61" t="s">
        <v>149</v>
      </c>
      <c r="B8" s="62" t="s">
        <v>546</v>
      </c>
    </row>
    <row r="9" spans="1:2">
      <c r="A9" s="61" t="s">
        <v>150</v>
      </c>
      <c r="B9" s="62" t="s">
        <v>547</v>
      </c>
    </row>
    <row r="10" spans="1:2">
      <c r="A10" s="61" t="s">
        <v>6</v>
      </c>
      <c r="B10" s="62" t="s">
        <v>548</v>
      </c>
    </row>
    <row r="11" spans="1:2">
      <c r="A11" s="61" t="s">
        <v>151</v>
      </c>
      <c r="B11" s="62" t="s">
        <v>241</v>
      </c>
    </row>
    <row r="12" spans="1:2">
      <c r="A12" s="61" t="s">
        <v>152</v>
      </c>
      <c r="B12" s="62" t="s">
        <v>549</v>
      </c>
    </row>
    <row r="13" spans="1:2">
      <c r="A13" s="61" t="s">
        <v>555</v>
      </c>
      <c r="B13" s="62">
        <v>0</v>
      </c>
    </row>
    <row r="14" spans="1:2">
      <c r="A14" s="61" t="s">
        <v>154</v>
      </c>
      <c r="B14" s="62">
        <v>810</v>
      </c>
    </row>
    <row r="15" spans="1:2">
      <c r="A15" s="61" t="s">
        <v>556</v>
      </c>
      <c r="B15" s="62" t="s">
        <v>550</v>
      </c>
    </row>
    <row r="16" spans="1:2">
      <c r="A16" s="61" t="s">
        <v>156</v>
      </c>
      <c r="B16" s="62" t="s">
        <v>551</v>
      </c>
    </row>
    <row r="17" spans="1:2">
      <c r="A17" s="63" t="s">
        <v>557</v>
      </c>
      <c r="B17" s="62"/>
    </row>
    <row r="18" spans="1:2">
      <c r="A18" s="61" t="s">
        <v>158</v>
      </c>
      <c r="B18" s="64">
        <v>44245</v>
      </c>
    </row>
    <row r="19" spans="1:2">
      <c r="A19" s="61" t="s">
        <v>159</v>
      </c>
      <c r="B19" s="62"/>
    </row>
    <row r="20" spans="1:2">
      <c r="A20" s="61" t="s">
        <v>160</v>
      </c>
      <c r="B20" s="62" t="s">
        <v>170</v>
      </c>
    </row>
    <row r="21" spans="1:2">
      <c r="A21" s="61" t="s">
        <v>558</v>
      </c>
      <c r="B21" s="62" t="s">
        <v>83</v>
      </c>
    </row>
    <row r="23" spans="1:2">
      <c r="A23" s="23" t="str">
        <f>HYPERLINK("#'Factor List'!A1", "Back to Factor List")</f>
        <v>Back to Factor List</v>
      </c>
      <c r="B23" s="23" t="str">
        <f>HYPERLINK("#'Assumptions'!A1", "Assumptions")</f>
        <v>Assumptions</v>
      </c>
    </row>
    <row r="26" spans="1:2" ht="12.95">
      <c r="A26" s="40" t="s">
        <v>578</v>
      </c>
      <c r="B26" s="40" t="s">
        <v>576</v>
      </c>
    </row>
    <row r="27" spans="1:2">
      <c r="A27" s="44" t="s">
        <v>956</v>
      </c>
      <c r="B27" s="53">
        <v>6.2E-2</v>
      </c>
    </row>
  </sheetData>
  <sheetProtection algorithmName="SHA-512" hashValue="ZIQfgn5KqWa2uci1TUZab+nqWP8QFqfKibSiyws5OfSRoUs6qXbQsMtH1aQitFJ/xsu8UgD9akF0feseDtyh+w==" saltValue="g1L3b6wJcwItQjlNpFBZGg==" spinCount="100000" sheet="1" objects="1" scenarios="1"/>
  <conditionalFormatting sqref="A6:A21">
    <cfRule type="expression" dxfId="11" priority="5" stopIfTrue="1">
      <formula>MOD(ROW(),2)=0</formula>
    </cfRule>
    <cfRule type="expression" dxfId="10" priority="6" stopIfTrue="1">
      <formula>MOD(ROW(),2)&lt;&gt;0</formula>
    </cfRule>
  </conditionalFormatting>
  <conditionalFormatting sqref="B6:B21">
    <cfRule type="expression" dxfId="9" priority="7" stopIfTrue="1">
      <formula>MOD(ROW(),2)=0</formula>
    </cfRule>
    <cfRule type="expression" dxfId="8" priority="8" stopIfTrue="1">
      <formula>MOD(ROW(),2)&lt;&gt;0</formula>
    </cfRule>
  </conditionalFormatting>
  <conditionalFormatting sqref="A26:A27">
    <cfRule type="expression" dxfId="7" priority="1" stopIfTrue="1">
      <formula>MOD(ROW(),2)=0</formula>
    </cfRule>
    <cfRule type="expression" dxfId="6" priority="2" stopIfTrue="1">
      <formula>MOD(ROW(),2)&lt;&gt;0</formula>
    </cfRule>
  </conditionalFormatting>
  <conditionalFormatting sqref="B26:B27">
    <cfRule type="expression" dxfId="5" priority="3" stopIfTrue="1">
      <formula>MOD(ROW(),2)=0</formula>
    </cfRule>
    <cfRule type="expression" dxfId="4" priority="4" stopIfTrue="1">
      <formula>MOD(ROW(),2)&lt;&gt;0</formula>
    </cfRule>
  </conditionalFormatting>
  <pageMargins left="0.7" right="0.7" top="0.75" bottom="0.75" header="0.3" footer="0.3"/>
  <tableParts count="1">
    <tablePart r:id="rId1"/>
  </tableParts>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FC199-8A14-4144-B384-935DB8AEDBC3}">
  <sheetPr codeName="Sheet1"/>
  <dimension ref="A1:B23"/>
  <sheetViews>
    <sheetView showGridLines="0" workbookViewId="0">
      <selection activeCell="A6" sqref="A6"/>
    </sheetView>
  </sheetViews>
  <sheetFormatPr defaultRowHeight="12.6"/>
  <cols>
    <col min="1" max="1" width="30.5703125" customWidth="1"/>
    <col min="2" max="2" width="24.5703125" customWidth="1"/>
  </cols>
  <sheetData>
    <row r="1" spans="1:2" s="1" customFormat="1" ht="20.100000000000001">
      <c r="A1" s="2" t="s">
        <v>0</v>
      </c>
    </row>
    <row r="2" spans="1:2" s="1" customFormat="1" ht="15.6">
      <c r="A2" s="30" t="s">
        <v>1</v>
      </c>
      <c r="B2" s="3" t="str">
        <f>wb_title</f>
        <v>TPS_S - Consolidated Factor Spreadsheet</v>
      </c>
    </row>
    <row r="3" spans="1:2" s="1" customFormat="1" ht="15.6">
      <c r="A3" s="30" t="s">
        <v>2</v>
      </c>
      <c r="B3" s="3" t="str">
        <f>TABLE_FACTOR_TYPE_1 &amp; " - x-" &amp; TABLE_SERIES_NUMBER_1</f>
        <v xml:space="preserve"> - x-</v>
      </c>
    </row>
    <row r="6" spans="1:2">
      <c r="A6" t="s">
        <v>552</v>
      </c>
      <c r="B6" t="s">
        <v>553</v>
      </c>
    </row>
    <row r="7" spans="1:2">
      <c r="A7" t="s">
        <v>554</v>
      </c>
    </row>
    <row r="8" spans="1:2">
      <c r="A8" t="s">
        <v>149</v>
      </c>
    </row>
    <row r="9" spans="1:2">
      <c r="A9" t="s">
        <v>150</v>
      </c>
    </row>
    <row r="10" spans="1:2">
      <c r="A10" t="s">
        <v>6</v>
      </c>
    </row>
    <row r="11" spans="1:2">
      <c r="A11" t="s">
        <v>151</v>
      </c>
    </row>
    <row r="12" spans="1:2">
      <c r="A12" t="s">
        <v>152</v>
      </c>
    </row>
    <row r="13" spans="1:2">
      <c r="A13" t="s">
        <v>555</v>
      </c>
    </row>
    <row r="14" spans="1:2">
      <c r="A14" t="s">
        <v>154</v>
      </c>
    </row>
    <row r="15" spans="1:2">
      <c r="A15" t="s">
        <v>556</v>
      </c>
    </row>
    <row r="16" spans="1:2">
      <c r="A16" t="s">
        <v>156</v>
      </c>
    </row>
    <row r="17" spans="1:2">
      <c r="A17" s="24" t="s">
        <v>557</v>
      </c>
    </row>
    <row r="18" spans="1:2">
      <c r="A18" t="s">
        <v>158</v>
      </c>
    </row>
    <row r="19" spans="1:2">
      <c r="A19" t="s">
        <v>159</v>
      </c>
    </row>
    <row r="20" spans="1:2">
      <c r="A20" t="s">
        <v>160</v>
      </c>
    </row>
    <row r="21" spans="1:2">
      <c r="A21" t="s">
        <v>558</v>
      </c>
    </row>
    <row r="23" spans="1:2">
      <c r="A23" s="23" t="str">
        <f>HYPERLINK("#'Factor List'!A1", "Back to Factor List")</f>
        <v>Back to Factor List</v>
      </c>
      <c r="B23" s="23" t="str">
        <f>HYPERLINK("#'Assumptions'!A1", "Assumptions")</f>
        <v>Assumptions</v>
      </c>
    </row>
  </sheetData>
  <sheetProtection algorithmName="SHA-512" hashValue="7Boc4ZRF1JtB3CKnENB2Y6awn3e3RIv4V3dhxkBGdCN3QiM0FzhA0EUA1SvdC9oMC7B0xg65H1jdaZQst8T8Vg==" saltValue="zReBe6u1TBZ19UboOOlFPw==" spinCount="100000" sheet="1" objects="1" scenarios="1"/>
  <pageMargins left="0.7" right="0.7" top="0.75" bottom="0.75" header="0.3" footer="0.3"/>
  <tableParts count="1">
    <tablePart r:id="rId1"/>
  </tableParts>
</worksheet>
</file>

<file path=customUI/customUI.xml><?xml version="1.0" encoding="utf-8"?>
<!--  This is example : Custom tab for your favorite macros part 1    -->
<customUI xmlns="http://schemas.microsoft.com/office/2006/01/customui">
  <!--  Add Custom tab to the ribbon with your favorite buttons -->
  <!--  The example add three groups to the new tab  -->
  <!--  On the last tab there is a menu with five options -->
  <ribbon>
    <tabs>
      <tab idMso="TabAddIns">
        <group id="GroupGAD" label="GAD">
          <button id="customButtonDisplayFormulae" label="Display Formulae" size="normal" onAction="DisplayFormulae" imageMso="FieldList"/>
        </group>
      </tab>
    </tabs>
  </ribbon>
</customUI>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dlc_EmailBCC xmlns="http://schemas.microsoft.com/sharepoint/v3" xsi:nil="true"/>
    <dlc_EmailReceivedUTC xmlns="http://schemas.microsoft.com/sharepoint/v3" xsi:nil="true"/>
    <dlc_EmailSentUTC xmlns="http://schemas.microsoft.com/sharepoint/v3" xsi:nil="true"/>
    <dlc_EmailSubject xmlns="http://schemas.microsoft.com/sharepoint/v3" xsi:nil="true"/>
    <dlc_EmailTo xmlns="http://schemas.microsoft.com/sharepoint/v3" xsi:nil="true"/>
    <dlc_EmailFrom xmlns="http://schemas.microsoft.com/sharepoint/v3" xsi:nil="true"/>
    <dlc_EmailCC xmlns="http://schemas.microsoft.com/sharepoint/v3" xsi:nil="true"/>
    <dlc_EmailMailbox xmlns="http://schemas.microsoft.com/sharepoint/v3">
      <UserInfo>
        <DisplayName/>
        <AccountId xsi:nil="true"/>
        <AccountType/>
      </UserInfo>
    </dlc_EmailMailbox>
    <HMT_DocumentTypeHTField0 xmlns="f69fd3ce-e1df-49de-b78d-1d800e75d0a3">
      <Terms xmlns="http://schemas.microsoft.com/office/infopath/2007/PartnerControls">
        <TermInfo xmlns="http://schemas.microsoft.com/office/infopath/2007/PartnerControls">
          <TermName xmlns="http://schemas.microsoft.com/office/infopath/2007/PartnerControls">Other</TermName>
          <TermId xmlns="http://schemas.microsoft.com/office/infopath/2007/PartnerControls">150be646-4ed5-450e-b2aa-5a7d8e5fc7d1</TermId>
        </TermInfo>
      </Terms>
    </HMT_DocumentTypeHTField0>
    <TaxCatchAll xmlns="f69fd3ce-e1df-49de-b78d-1d800e75d0a3">
      <Value>1</Value>
    </TaxCatchAll>
    <HMT_ClosedbyOrig xmlns="f69fd3ce-e1df-49de-b78d-1d800e75d0a3">
      <UserInfo>
        <DisplayName/>
        <AccountId xsi:nil="true"/>
        <AccountType/>
      </UserInfo>
    </HMT_ClosedbyOrig>
    <lcf76f155ced4ddcb4097134ff3c332f xmlns="62c7038d-3aec-4dd4-8afa-8b92667eb25d">
      <Terms xmlns="http://schemas.microsoft.com/office/infopath/2007/PartnerControls"/>
    </lcf76f155ced4ddcb4097134ff3c332f>
    <_dlc_DocId xmlns="f69fd3ce-e1df-49de-b78d-1d800e75d0a3">GADWRKGRPACTUA-1580777631-154523</_dlc_DocId>
    <HMT_SubTeamHTField0 xmlns="f69fd3ce-e1df-49de-b78d-1d800e75d0a3">
      <Terms xmlns="http://schemas.microsoft.com/office/infopath/2007/PartnerControls"/>
    </HMT_SubTeamHTField0>
    <HMT_TeamHTField0 xmlns="f69fd3ce-e1df-49de-b78d-1d800e75d0a3">
      <Terms xmlns="http://schemas.microsoft.com/office/infopath/2007/PartnerControls"/>
    </HMT_TeamHTField0>
    <HMT_CategoryHTField0 xmlns="f69fd3ce-e1df-49de-b78d-1d800e75d0a3">
      <Terms xmlns="http://schemas.microsoft.com/office/infopath/2007/PartnerControls"/>
    </HMT_CategoryHTField0>
    <_dlc_DocIdUrl xmlns="f69fd3ce-e1df-49de-b78d-1d800e75d0a3">
      <Url>https://tris42.sharepoint.com/sites/gad_wrkgrp_actuarial/_layouts/15/DocIdRedir.aspx?ID=GADWRKGRPACTUA-1580777631-154523</Url>
      <Description>GADWRKGRPACTUA-1580777631-154523</Description>
    </_dlc_DocIdUrl>
    <HMT_ClosedArchive xmlns="f69fd3ce-e1df-49de-b78d-1d800e75d0a3" xsi:nil="true"/>
    <b9c42a306c8b47fcbaf8a41a71352f3a xmlns="f69fd3ce-e1df-49de-b78d-1d800e75d0a3">
      <Terms xmlns="http://schemas.microsoft.com/office/infopath/2007/PartnerControls"/>
    </b9c42a306c8b47fcbaf8a41a71352f3a>
    <HMT_GroupHTField0 xmlns="f69fd3ce-e1df-49de-b78d-1d800e75d0a3">
      <Terms xmlns="http://schemas.microsoft.com/office/infopath/2007/PartnerControls"/>
    </HMT_GroupHTField0>
    <HMT_LegacyRecord xmlns="f69fd3ce-e1df-49de-b78d-1d800e75d0a3" xsi:nil="true"/>
    <HMT_LegacySensitive xmlns="f69fd3ce-e1df-49de-b78d-1d800e75d0a3" xsi:nil="true"/>
    <Project_x0020_Sub_x002d_Type xmlns="62c7038d-3aec-4dd4-8afa-8b92667eb25d" xsi:nil="true"/>
    <Client xmlns="62c7038d-3aec-4dd4-8afa-8b92667eb25d" xsi:nil="true"/>
    <Sign_x002d_Off_x0020_Date xmlns="62c7038d-3aec-4dd4-8afa-8b92667eb25d" xsi:nil="true"/>
    <PrimeCorrectedByUser xmlns="f69fd3ce-e1df-49de-b78d-1d800e75d0a3" xsi:nil="true"/>
    <Signatory xmlns="62c7038d-3aec-4dd4-8afa-8b92667eb25d">
      <UserInfo>
        <DisplayName/>
        <AccountId xsi:nil="true"/>
        <AccountType/>
      </UserInfo>
    </Signatory>
    <PrimeClassificationStatus xmlns="f69fd3ce-e1df-49de-b78d-1d800e75d0a3" xsi:nil="true"/>
    <Peer_x0020_Reviewer xmlns="62c7038d-3aec-4dd4-8afa-8b92667eb25d">
      <UserInfo>
        <DisplayName/>
        <AccountId xsi:nil="true"/>
        <AccountType/>
      </UserInfo>
    </Peer_x0020_Reviewer>
    <PrimeClassificationStatusDetails xmlns="f69fd3ce-e1df-49de-b78d-1d800e75d0a3" xsi:nil="true"/>
    <PrimeLastClassified xmlns="f69fd3ce-e1df-49de-b78d-1d800e75d0a3" xsi:nil="true"/>
    <Optional_x0020_Information xmlns="62c7038d-3aec-4dd4-8afa-8b92667eb25d" xsi:nil="true"/>
  </documentManagement>
</p:properti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GAD Document" ma:contentTypeID="0x010100F3DA492754083E45834DB37B66A75980002A3B63146CD44B419A2F18985232D5ED" ma:contentTypeVersion="42" ma:contentTypeDescription="Create a GAD Document" ma:contentTypeScope="" ma:versionID="6668bf4b4815f1cb1dc4ebf25e5b40a0">
  <xsd:schema xmlns:xsd="http://www.w3.org/2001/XMLSchema" xmlns:xs="http://www.w3.org/2001/XMLSchema" xmlns:p="http://schemas.microsoft.com/office/2006/metadata/properties" xmlns:ns1="http://schemas.microsoft.com/sharepoint/v3" xmlns:ns2="f69fd3ce-e1df-49de-b78d-1d800e75d0a3" xmlns:ns3="62c7038d-3aec-4dd4-8afa-8b92667eb25d" targetNamespace="http://schemas.microsoft.com/office/2006/metadata/properties" ma:root="true" ma:fieldsID="821363a6b231d31a92d7411216e797f3" ns1:_="" ns2:_="" ns3:_="">
    <xsd:import namespace="http://schemas.microsoft.com/sharepoint/v3"/>
    <xsd:import namespace="f69fd3ce-e1df-49de-b78d-1d800e75d0a3"/>
    <xsd:import namespace="62c7038d-3aec-4dd4-8afa-8b92667eb25d"/>
    <xsd:element name="properties">
      <xsd:complexType>
        <xsd:sequence>
          <xsd:element name="documentManagement">
            <xsd:complexType>
              <xsd:all>
                <xsd:element ref="ns1:dlc_EmailSubject" minOccurs="0"/>
                <xsd:element ref="ns1:dlc_EmailMailbox" minOccurs="0"/>
                <xsd:element ref="ns1:dlc_EmailTo" minOccurs="0"/>
                <xsd:element ref="ns1:dlc_EmailFrom" minOccurs="0"/>
                <xsd:element ref="ns1:dlc_EmailCC" minOccurs="0"/>
                <xsd:element ref="ns1:dlc_EmailBCC" minOccurs="0"/>
                <xsd:element ref="ns1:dlc_EmailSentUTC" minOccurs="0"/>
                <xsd:element ref="ns1:dlc_EmailReceivedUTC" minOccurs="0"/>
                <xsd:element ref="ns2:HMT_DocumentTypeHTField0" minOccurs="0"/>
                <xsd:element ref="ns2:HMT_Record" minOccurs="0"/>
                <xsd:element ref="ns2:HMT_GroupHTField0" minOccurs="0"/>
                <xsd:element ref="ns2:HMT_TeamHTField0" minOccurs="0"/>
                <xsd:element ref="ns2:HMT_SubTeamHTField0" minOccurs="0"/>
                <xsd:element ref="ns2:HMT_Theme" minOccurs="0"/>
                <xsd:element ref="ns2:HMT_Topic" minOccurs="0"/>
                <xsd:element ref="ns2:HMT_SubTopic" minOccurs="0"/>
                <xsd:element ref="ns2:HMT_CategoryHTField0" minOccurs="0"/>
                <xsd:element ref="ns2:HMT_ClosedOn" minOccurs="0"/>
                <xsd:element ref="ns2:HMT_DeletedOn" minOccurs="0"/>
                <xsd:element ref="ns2:HMT_ArchivedOn" minOccurs="0"/>
                <xsd:element ref="ns2:HMT_LegacyItemID" minOccurs="0"/>
                <xsd:element ref="ns2:HMT_LegacyCreatedBy" minOccurs="0"/>
                <xsd:element ref="ns2:HMT_LegacyModifiedBy" minOccurs="0"/>
                <xsd:element ref="ns2:HMT_LegacyOrigSource" minOccurs="0"/>
                <xsd:element ref="ns2:HMT_LegacyExtRef" minOccurs="0"/>
                <xsd:element ref="ns2:HMT_LegacySensitive" minOccurs="0"/>
                <xsd:element ref="ns2:HMT_LegacyRecord" minOccurs="0"/>
                <xsd:element ref="ns2:HMT_Audit" minOccurs="0"/>
                <xsd:element ref="ns2:HMT_ClosedBy" minOccurs="0"/>
                <xsd:element ref="ns2:HMT_ArchivedBy" minOccurs="0"/>
                <xsd:element ref="ns2:HMT_ClosedArchive" minOccurs="0"/>
                <xsd:element ref="ns2:HMT_ClosedOnOrig" minOccurs="0"/>
                <xsd:element ref="ns2:HMT_ClosedbyOrig" minOccurs="0"/>
                <xsd:element ref="ns2:_dlc_DocIdUrl" minOccurs="0"/>
                <xsd:element ref="ns2:TaxCatchAllLabel" minOccurs="0"/>
                <xsd:element ref="ns2:TaxCatchAll" minOccurs="0"/>
                <xsd:element ref="ns2:b9c42a306c8b47fcbaf8a41a71352f3a" minOccurs="0"/>
                <xsd:element ref="ns2:_dlc_DocId" minOccurs="0"/>
                <xsd:element ref="ns2:_dlc_DocIdPersistId" minOccurs="0"/>
                <xsd:element ref="ns3:MediaServiceMetadata" minOccurs="0"/>
                <xsd:element ref="ns3:MediaServiceFastMetadata" minOccurs="0"/>
                <xsd:element ref="ns3:MediaServiceObjectDetectorVersions" minOccurs="0"/>
                <xsd:element ref="ns3:Client" minOccurs="0"/>
                <xsd:element ref="ns3:Signatory" minOccurs="0"/>
                <xsd:element ref="ns3:Peer_x0020_Reviewer" minOccurs="0"/>
                <xsd:element ref="ns3:Project_x0020_Sub_x002d_Type" minOccurs="0"/>
                <xsd:element ref="ns3:Optional_x0020_Information" minOccurs="0"/>
                <xsd:element ref="ns3:Sign_x002d_Off_x0020_Date" minOccurs="0"/>
                <xsd:element ref="ns3:MediaServiceSearchProperties" minOccurs="0"/>
                <xsd:element ref="ns2:SharedWithUsers" minOccurs="0"/>
                <xsd:element ref="ns2:SharedWithDetails" minOccurs="0"/>
                <xsd:element ref="ns3:lcf76f155ced4ddcb4097134ff3c332f" minOccurs="0"/>
                <xsd:element ref="ns3:MediaServiceDateTaken" minOccurs="0"/>
                <xsd:element ref="ns3:MediaServiceGenerationTime" minOccurs="0"/>
                <xsd:element ref="ns3:MediaServiceEventHashCode" minOccurs="0"/>
                <xsd:element ref="ns3:MediaServiceOCR" minOccurs="0"/>
                <xsd:element ref="ns3:MediaLengthInSeconds" minOccurs="0"/>
                <xsd:element ref="ns3:MediaServiceBillingMetadata" minOccurs="0"/>
                <xsd:element ref="ns3:MediaServiceLocation" minOccurs="0"/>
                <xsd:element ref="ns2:PrimeClassificationStatus" minOccurs="0"/>
                <xsd:element ref="ns2:PrimeClassificationStatusDetails" minOccurs="0"/>
                <xsd:element ref="ns2:PrimeLastClassified" minOccurs="0"/>
                <xsd:element ref="ns2:PrimeCorrectedByUs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lc_EmailSubject" ma:index="0" nillable="true" ma:displayName="Subject" ma:internalName="dlc_EmailSubject">
      <xsd:simpleType>
        <xsd:restriction base="dms:Text">
          <xsd:maxLength value="255"/>
        </xsd:restriction>
      </xsd:simpleType>
    </xsd:element>
    <xsd:element name="dlc_EmailMailbox" ma:index="1" nillable="true" ma:displayName="Submitter" ma:internalName="dlc_EmailMailbox">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lc_EmailTo" ma:index="2" nillable="true" ma:displayName="To" ma:internalName="dlc_EmailTo">
      <xsd:simpleType>
        <xsd:restriction base="dms:Text">
          <xsd:maxLength value="255"/>
        </xsd:restriction>
      </xsd:simpleType>
    </xsd:element>
    <xsd:element name="dlc_EmailFrom" ma:index="3" nillable="true" ma:displayName="From" ma:internalName="dlc_EmailFrom">
      <xsd:simpleType>
        <xsd:restriction base="dms:Text">
          <xsd:maxLength value="255"/>
        </xsd:restriction>
      </xsd:simpleType>
    </xsd:element>
    <xsd:element name="dlc_EmailCC" ma:index="4" nillable="true" ma:displayName="CC" ma:internalName="dlc_EmailCC">
      <xsd:simpleType>
        <xsd:restriction base="dms:Note">
          <xsd:maxLength value="1024"/>
        </xsd:restriction>
      </xsd:simpleType>
    </xsd:element>
    <xsd:element name="dlc_EmailBCC" ma:index="5" nillable="true" ma:displayName="BCC" ma:internalName="dlc_EmailBCC">
      <xsd:simpleType>
        <xsd:restriction base="dms:Note">
          <xsd:maxLength value="1024"/>
        </xsd:restriction>
      </xsd:simpleType>
    </xsd:element>
    <xsd:element name="dlc_EmailSentUTC" ma:index="6" nillable="true" ma:displayName="Date Sent" ma:internalName="dlc_EmailSentUTC">
      <xsd:simpleType>
        <xsd:restriction base="dms:DateTime"/>
      </xsd:simpleType>
    </xsd:element>
    <xsd:element name="dlc_EmailReceivedUTC" ma:index="7" nillable="true" ma:displayName="Date Received" ma:internalName="dlc_EmailReceivedUTC">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69fd3ce-e1df-49de-b78d-1d800e75d0a3" elementFormDefault="qualified">
    <xsd:import namespace="http://schemas.microsoft.com/office/2006/documentManagement/types"/>
    <xsd:import namespace="http://schemas.microsoft.com/office/infopath/2007/PartnerControls"/>
    <xsd:element name="HMT_DocumentTypeHTField0" ma:index="9" nillable="true" ma:taxonomy="true" ma:internalName="HMT_DocumentTypeHTField0" ma:taxonomyFieldName="HMT_DocumentType" ma:displayName="Document Type" ma:default="1;#Other|150be646-4ed5-450e-b2aa-5a7d8e5fc7d1" ma:fieldId="{64e205a0-0872-4e26-9aef-64ca7bdb5848}" ma:sspId="9002b6cd-6bc3-456d-8dd0-19fe32dddaf9" ma:termSetId="c36ff786-df0b-46ec-ab35-f424d135f718" ma:anchorId="a9dfee8d-3d21-4231-9459-ba63bfdee388" ma:open="false" ma:isKeyword="false">
      <xsd:complexType>
        <xsd:sequence>
          <xsd:element ref="pc:Terms" minOccurs="0" maxOccurs="1"/>
        </xsd:sequence>
      </xsd:complexType>
    </xsd:element>
    <xsd:element name="HMT_Record" ma:index="10" nillable="true" ma:displayName="Record" ma:description="Is this document a record?" ma:hidden="true" ma:internalName="HMT_Record" ma:readOnly="true">
      <xsd:simpleType>
        <xsd:restriction base="dms:Boolean"/>
      </xsd:simpleType>
    </xsd:element>
    <xsd:element name="HMT_GroupHTField0" ma:index="12" nillable="true" ma:taxonomy="true" ma:internalName="HMT_GroupHTField0" ma:taxonomyFieldName="HMT_Group" ma:displayName="Organisation unit" ma:readOnly="true" ma:default="" ma:fieldId="{0727aac2-e220-4289-aa2b-5b6dcdadae03}"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eamHTField0" ma:index="14" nillable="true" ma:taxonomy="true" ma:internalName="HMT_TeamHTField0" ma:taxonomyFieldName="HMT_Team" ma:displayName="Team" ma:readOnly="true" ma:default="" ma:fieldId="{2eefa5c6-211a-4a5e-9a50-7e1c1c1599ef}"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SubTeamHTField0" ma:index="16" nillable="true" ma:taxonomy="true" ma:internalName="HMT_SubTeamHTField0" ma:taxonomyFieldName="HMT_SubTeam" ma:displayName="Sub Team" ma:readOnly="true" ma:default="" ma:fieldId="{1b8bc039-1a2e-4089-a24d-47de9e4a6672}"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heme" ma:index="17" nillable="true" ma:displayName="Library" ma:description="Document library theme" ma:hidden="true" ma:internalName="HMT_Theme" ma:readOnly="true">
      <xsd:simpleType>
        <xsd:restriction base="dms:Text"/>
      </xsd:simpleType>
    </xsd:element>
    <xsd:element name="HMT_Topic" ma:index="18" nillable="true" ma:displayName="Topic" ma:description="Topic" ma:hidden="true" ma:internalName="HMT_Topic" ma:readOnly="true">
      <xsd:simpleType>
        <xsd:restriction base="dms:Text"/>
      </xsd:simpleType>
    </xsd:element>
    <xsd:element name="HMT_SubTopic" ma:index="19" nillable="true" ma:displayName="Sub Topic" ma:description="Sub topic" ma:hidden="true" ma:internalName="HMT_SubTopic" ma:readOnly="true">
      <xsd:simpleType>
        <xsd:restriction base="dms:Text"/>
      </xsd:simpleType>
    </xsd:element>
    <xsd:element name="HMT_CategoryHTField0" ma:index="21" nillable="true" ma:taxonomy="true" ma:internalName="HMT_CategoryHTField0" ma:taxonomyFieldName="HMT_Category" ma:displayName="Category" ma:readOnly="true" ma:default="" ma:fieldId="{03bf77b0-a02d-47ea-8bec-4fb357d1f3ee}" ma:sspId="9002b6cd-6bc3-456d-8dd0-19fe32dddaf9" ma:termSetId="c36ff786-df0b-46ec-ab35-f424d135f718" ma:anchorId="00000000-0000-0000-0000-000000000000" ma:open="false" ma:isKeyword="false">
      <xsd:complexType>
        <xsd:sequence>
          <xsd:element ref="pc:Terms" minOccurs="0" maxOccurs="1"/>
        </xsd:sequence>
      </xsd:complexType>
    </xsd:element>
    <xsd:element name="HMT_ClosedOn" ma:index="23" nillable="true" ma:displayName="Closed On" ma:description="The date this item was closed on" ma:format="DateTime" ma:hidden="true" ma:internalName="HMT_ClosedOn" ma:readOnly="true">
      <xsd:simpleType>
        <xsd:restriction base="dms:DateTime"/>
      </xsd:simpleType>
    </xsd:element>
    <xsd:element name="HMT_DeletedOn" ma:index="24" nillable="true" ma:displayName="Deleted On" ma:description="The date this item was deleted on" ma:format="DateTime" ma:hidden="true" ma:internalName="HMT_DeletedOn" ma:readOnly="true">
      <xsd:simpleType>
        <xsd:restriction base="dms:DateTime"/>
      </xsd:simpleType>
    </xsd:element>
    <xsd:element name="HMT_ArchivedOn" ma:index="25" nillable="true" ma:displayName="Archived On" ma:description="The date this item was archived on" ma:format="DateTime" ma:hidden="true" ma:internalName="HMT_ArchivedOn" ma:readOnly="true">
      <xsd:simpleType>
        <xsd:restriction base="dms:DateTime"/>
      </xsd:simpleType>
    </xsd:element>
    <xsd:element name="HMT_LegacyItemID" ma:index="26" nillable="true" ma:displayName="Legacy Item ID" ma:hidden="true" ma:internalName="HMT_LegacyItemID" ma:readOnly="true">
      <xsd:simpleType>
        <xsd:restriction base="dms:Text"/>
      </xsd:simpleType>
    </xsd:element>
    <xsd:element name="HMT_LegacyCreatedBy" ma:index="27" nillable="true" ma:displayName="Legacy Created By" ma:hidden="true" ma:internalName="HMT_LegacyCreatedBy" ma:readOnly="true">
      <xsd:simpleType>
        <xsd:restriction base="dms:Text"/>
      </xsd:simpleType>
    </xsd:element>
    <xsd:element name="HMT_LegacyModifiedBy" ma:index="28" nillable="true" ma:displayName="Legacy Modified By" ma:hidden="true" ma:internalName="HMT_LegacyModifiedBy" ma:readOnly="true">
      <xsd:simpleType>
        <xsd:restriction base="dms:Text"/>
      </xsd:simpleType>
    </xsd:element>
    <xsd:element name="HMT_LegacyOrigSource" ma:index="29" nillable="true" ma:displayName="Original Source" ma:hidden="true" ma:internalName="HMT_LegacyOrigSource" ma:readOnly="true">
      <xsd:simpleType>
        <xsd:restriction base="dms:Text"/>
      </xsd:simpleType>
    </xsd:element>
    <xsd:element name="HMT_LegacyExtRef" ma:index="30" nillable="true" ma:displayName="External Reference" ma:hidden="true" ma:internalName="HMT_LegacyExtRef" ma:readOnly="true">
      <xsd:simpleType>
        <xsd:restriction base="dms:Text"/>
      </xsd:simpleType>
    </xsd:element>
    <xsd:element name="HMT_LegacySensitive" ma:index="31" nillable="true" ma:displayName="Sensitive Item" ma:default="0" ma:hidden="true" ma:internalName="HMT_LegacySensitive" ma:readOnly="true">
      <xsd:simpleType>
        <xsd:restriction base="dms:Boolean"/>
      </xsd:simpleType>
    </xsd:element>
    <xsd:element name="HMT_LegacyRecord" ma:index="32" nillable="true" ma:displayName="Legacy Record" ma:default="0" ma:hidden="true" ma:internalName="HMT_LegacyRecord" ma:readOnly="true">
      <xsd:simpleType>
        <xsd:restriction base="dms:Boolean"/>
      </xsd:simpleType>
    </xsd:element>
    <xsd:element name="HMT_Audit" ma:index="33" nillable="true" ma:displayName="Audit Log" ma:description="Audit Log" ma:internalName="HMT_Audit" ma:readOnly="true">
      <xsd:simpleType>
        <xsd:restriction base="dms:Note">
          <xsd:maxLength value="255"/>
        </xsd:restriction>
      </xsd:simpleType>
    </xsd:element>
    <xsd:element name="HMT_ClosedBy" ma:index="34" nillable="true" ma:displayName="Closed By" ma:description="Who closed this item" ma:hidden="true" ma:list="UserInfo" ma:internalName="HMT_Clos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ArchivedBy" ma:index="35" nillable="true" ma:displayName="Archived By" ma:description="Who archived this item" ma:hidden="true" ma:list="UserInfo" ma:internalName="HMT_Archiv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ClosedArchive" ma:index="36" nillable="true" ma:displayName="Closed Archive" ma:default="0" ma:description="Item sent to closed archive" ma:hidden="true" ma:internalName="HMT_ClosedArchive" ma:readOnly="true">
      <xsd:simpleType>
        <xsd:restriction base="dms:Boolean"/>
      </xsd:simpleType>
    </xsd:element>
    <xsd:element name="HMT_ClosedOnOrig" ma:index="37" nillable="true" ma:displayName="Original Closed On" ma:description="The date this item was originally closed on" ma:format="DateTime" ma:hidden="true" ma:internalName="HMT_ClosedOnOrig" ma:readOnly="true">
      <xsd:simpleType>
        <xsd:restriction base="dms:DateTime"/>
      </xsd:simpleType>
    </xsd:element>
    <xsd:element name="HMT_ClosedbyOrig" ma:index="38" nillable="true" ma:displayName="Original Closed By" ma:description="Who originally closed this item" ma:hidden="true" ma:list="UserInfo" ma:internalName="HMT_ClosedbyOrig">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dlc_DocIdUrl" ma:index="46"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TaxCatchAllLabel" ma:index="47" nillable="true" ma:displayName="Taxonomy Catch All Column1" ma:hidden="true" ma:list="{4d523792-ad08-4863-8ea8-0b87e9b5a2ca}" ma:internalName="TaxCatchAllLabel" ma:readOnly="true" ma:showField="CatchAllDataLabel"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TaxCatchAll" ma:index="48" nillable="true" ma:displayName="Taxonomy Catch All Column" ma:hidden="true" ma:list="{4d523792-ad08-4863-8ea8-0b87e9b5a2ca}" ma:internalName="TaxCatchAll" ma:showField="CatchAllData"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b9c42a306c8b47fcbaf8a41a71352f3a" ma:index="49" nillable="true" ma:taxonomy="true" ma:internalName="b9c42a306c8b47fcbaf8a41a71352f3a" ma:taxonomyFieldName="HMT_Classification" ma:displayName="Classification" ma:readOnly="true" ma:default="" ma:fieldId="{b9c42a30-6c8b-47fc-baf8-a41a71352f3a}" ma:sspId="9002b6cd-6bc3-456d-8dd0-19fe32dddaf9" ma:termSetId="e667a8b6-8305-4bdd-87c6-980707ac166d" ma:anchorId="00000000-0000-0000-0000-000000000000" ma:open="false" ma:isKeyword="false">
      <xsd:complexType>
        <xsd:sequence>
          <xsd:element ref="pc:Terms" minOccurs="0" maxOccurs="1"/>
        </xsd:sequence>
      </xsd:complexType>
    </xsd:element>
    <xsd:element name="_dlc_DocId" ma:index="50" nillable="true" ma:displayName="Document ID Value" ma:description="The value of the document ID assigned to this item." ma:indexed="true" ma:internalName="_dlc_DocId" ma:readOnly="true">
      <xsd:simpleType>
        <xsd:restriction base="dms:Text"/>
      </xsd:simpleType>
    </xsd:element>
    <xsd:element name="_dlc_DocIdPersistId" ma:index="51" nillable="true" ma:displayName="Persist ID" ma:description="Keep ID on add." ma:hidden="true" ma:internalName="_dlc_DocIdPersistId" ma:readOnly="true">
      <xsd:simpleType>
        <xsd:restriction base="dms:Boolean"/>
      </xsd:simpleType>
    </xsd:element>
    <xsd:element name="SharedWithUsers" ma:index="6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67" nillable="true" ma:displayName="Shared With Details" ma:internalName="SharedWithDetails" ma:readOnly="true">
      <xsd:simpleType>
        <xsd:restriction base="dms:Note">
          <xsd:maxLength value="255"/>
        </xsd:restriction>
      </xsd:simpleType>
    </xsd:element>
    <xsd:element name="PrimeClassificationStatus" ma:index="77" nillable="true" ma:displayName="Processing status" ma:internalName="PrimeClassificationStatus">
      <xsd:simpleType>
        <xsd:restriction base="dms:Text"/>
      </xsd:simpleType>
    </xsd:element>
    <xsd:element name="PrimeClassificationStatusDetails" ma:index="78" nillable="true" ma:displayName="Processing details" ma:internalName="PrimeClassificationStatusDetails">
      <xsd:simpleType>
        <xsd:restriction base="dms:Note">
          <xsd:maxLength value="255"/>
        </xsd:restriction>
      </xsd:simpleType>
    </xsd:element>
    <xsd:element name="PrimeLastClassified" ma:index="79" nillable="true" ma:displayName="Processed" ma:internalName="PrimeLastClassified">
      <xsd:simpleType>
        <xsd:restriction base="dms:DateTime"/>
      </xsd:simpleType>
    </xsd:element>
    <xsd:element name="PrimeCorrectedByUser" ma:index="80" nillable="true" ma:displayName="Corrected" ma:internalName="PrimeCorrectedByUser">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2c7038d-3aec-4dd4-8afa-8b92667eb25d" elementFormDefault="qualified">
    <xsd:import namespace="http://schemas.microsoft.com/office/2006/documentManagement/types"/>
    <xsd:import namespace="http://schemas.microsoft.com/office/infopath/2007/PartnerControls"/>
    <xsd:element name="MediaServiceMetadata" ma:index="54" nillable="true" ma:displayName="MediaServiceMetadata" ma:hidden="true" ma:internalName="MediaServiceMetadata" ma:readOnly="true">
      <xsd:simpleType>
        <xsd:restriction base="dms:Note"/>
      </xsd:simpleType>
    </xsd:element>
    <xsd:element name="MediaServiceFastMetadata" ma:index="55" nillable="true" ma:displayName="MediaServiceFastMetadata" ma:hidden="true" ma:internalName="MediaServiceFastMetadata" ma:readOnly="true">
      <xsd:simpleType>
        <xsd:restriction base="dms:Note"/>
      </xsd:simpleType>
    </xsd:element>
    <xsd:element name="MediaServiceObjectDetectorVersions" ma:index="56" nillable="true" ma:displayName="MediaServiceObjectDetectorVersions" ma:hidden="true" ma:indexed="true" ma:internalName="MediaServiceObjectDetectorVersions" ma:readOnly="true">
      <xsd:simpleType>
        <xsd:restriction base="dms:Text"/>
      </xsd:simpleType>
    </xsd:element>
    <xsd:element name="Client" ma:index="57" nillable="true" ma:displayName="Client" ma:format="Dropdown" ma:internalName="Client">
      <xsd:complexType>
        <xsd:complexContent>
          <xsd:extension base="dms:MultiChoiceFillIn">
            <xsd:sequence>
              <xsd:element name="Value" maxOccurs="unbounded" minOccurs="0" nillable="true">
                <xsd:simpleType>
                  <xsd:union memberTypes="dms:Text">
                    <xsd:simpleType>
                      <xsd:restriction base="dms:Choice">
                        <xsd:enumeration value="NHS EW"/>
                        <xsd:enumeration value="NHS S"/>
                        <xsd:enumeration value="NHS NI"/>
                        <xsd:enumeration value="TPS EW"/>
                        <xsd:enumeration value="TPS S"/>
                        <xsd:enumeration value="TPS NI"/>
                        <xsd:enumeration value="LGPS EW"/>
                        <xsd:enumeration value="LGPS S"/>
                        <xsd:enumeration value="LGPS NI"/>
                        <xsd:enumeration value="Fire E"/>
                        <xsd:enumeration value="Fire W"/>
                        <xsd:enumeration value="Fire S"/>
                        <xsd:enumeration value="Fire NI"/>
                        <xsd:enumeration value="Central"/>
                        <xsd:enumeration value="AFPS"/>
                        <xsd:enumeration value="CS GB"/>
                        <xsd:enumeration value="CS NI"/>
                        <xsd:enumeration value="Pol_EW"/>
                        <xsd:enumeration value="Pol S"/>
                        <xsd:enumeration value="Pol NI"/>
                      </xsd:restriction>
                    </xsd:simpleType>
                  </xsd:union>
                </xsd:simpleType>
              </xsd:element>
            </xsd:sequence>
          </xsd:extension>
        </xsd:complexContent>
      </xsd:complexType>
    </xsd:element>
    <xsd:element name="Signatory" ma:index="58" nillable="true" ma:displayName="Signatory" ma:list="UserInfo" ma:SharePointGroup="5" ma:internalName="Signatory"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eer_x0020_Reviewer" ma:index="59" nillable="true" ma:displayName="Peer Reviewer" ma:list="UserInfo" ma:SharePointGroup="5" ma:internalName="Peer_x0020_Review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roject_x0020_Sub_x002d_Type" ma:index="60" nillable="true" ma:displayName="Project Sub-Type" ma:internalName="Project_x0020_Sub_x002d_Type">
      <xsd:simpleType>
        <xsd:restriction base="dms:Text">
          <xsd:maxLength value="255"/>
        </xsd:restriction>
      </xsd:simpleType>
    </xsd:element>
    <xsd:element name="Optional_x0020_Information" ma:index="61" nillable="true" ma:displayName="Optional Information" ma:internalName="Optional_x0020_Information">
      <xsd:simpleType>
        <xsd:restriction base="dms:Text">
          <xsd:maxLength value="255"/>
        </xsd:restriction>
      </xsd:simpleType>
    </xsd:element>
    <xsd:element name="Sign_x002d_Off_x0020_Date" ma:index="62" nillable="true" ma:displayName="Sign-Off Date" ma:format="DateOnly" ma:internalName="Sign_x002d_Off_x0020_Date">
      <xsd:simpleType>
        <xsd:restriction base="dms:DateTime"/>
      </xsd:simpleType>
    </xsd:element>
    <xsd:element name="MediaServiceSearchProperties" ma:index="64" nillable="true" ma:displayName="MediaServiceSearchProperties" ma:hidden="true" ma:internalName="MediaServiceSearchProperties" ma:readOnly="true">
      <xsd:simpleType>
        <xsd:restriction base="dms:Note"/>
      </xsd:simpleType>
    </xsd:element>
    <xsd:element name="lcf76f155ced4ddcb4097134ff3c332f" ma:index="69" nillable="true" ma:taxonomy="true" ma:internalName="lcf76f155ced4ddcb4097134ff3c332f" ma:taxonomyFieldName="MediaServiceImageTags" ma:displayName="Image Tags" ma:readOnly="false" ma:fieldId="{5cf76f15-5ced-4ddc-b409-7134ff3c332f}" ma:taxonomyMulti="true" ma:sspId="9002b6cd-6bc3-456d-8dd0-19fe32dddaf9" ma:termSetId="09814cd3-568e-fe90-9814-8d621ff8fb84" ma:anchorId="fba54fb3-c3e1-fe81-a776-ca4b69148c4d" ma:open="true" ma:isKeyword="false">
      <xsd:complexType>
        <xsd:sequence>
          <xsd:element ref="pc:Terms" minOccurs="0" maxOccurs="1"/>
        </xsd:sequence>
      </xsd:complexType>
    </xsd:element>
    <xsd:element name="MediaServiceDateTaken" ma:index="70" nillable="true" ma:displayName="MediaServiceDateTaken" ma:hidden="true" ma:indexed="true" ma:internalName="MediaServiceDateTaken" ma:readOnly="true">
      <xsd:simpleType>
        <xsd:restriction base="dms:Text"/>
      </xsd:simpleType>
    </xsd:element>
    <xsd:element name="MediaServiceGenerationTime" ma:index="71" nillable="true" ma:displayName="MediaServiceGenerationTime" ma:hidden="true" ma:internalName="MediaServiceGenerationTime" ma:readOnly="true">
      <xsd:simpleType>
        <xsd:restriction base="dms:Text"/>
      </xsd:simpleType>
    </xsd:element>
    <xsd:element name="MediaServiceEventHashCode" ma:index="72" nillable="true" ma:displayName="MediaServiceEventHashCode" ma:hidden="true" ma:internalName="MediaServiceEventHashCode" ma:readOnly="true">
      <xsd:simpleType>
        <xsd:restriction base="dms:Text"/>
      </xsd:simpleType>
    </xsd:element>
    <xsd:element name="MediaServiceOCR" ma:index="73" nillable="true" ma:displayName="Extracted Text" ma:internalName="MediaServiceOCR" ma:readOnly="true">
      <xsd:simpleType>
        <xsd:restriction base="dms:Note">
          <xsd:maxLength value="255"/>
        </xsd:restriction>
      </xsd:simpleType>
    </xsd:element>
    <xsd:element name="MediaLengthInSeconds" ma:index="74" nillable="true" ma:displayName="MediaLengthInSeconds" ma:hidden="true" ma:internalName="MediaLengthInSeconds" ma:readOnly="true">
      <xsd:simpleType>
        <xsd:restriction base="dms:Unknown"/>
      </xsd:simpleType>
    </xsd:element>
    <xsd:element name="MediaServiceBillingMetadata" ma:index="75" nillable="true" ma:displayName="MediaServiceBillingMetadata" ma:hidden="true" ma:internalName="MediaServiceBillingMetadata" ma:readOnly="true">
      <xsd:simpleType>
        <xsd:restriction base="dms:Note"/>
      </xsd:simpleType>
    </xsd:element>
    <xsd:element name="MediaServiceLocation" ma:index="76"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3"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32A91F8-47F2-4E1B-9942-1F23C02D827D}"/>
</file>

<file path=customXml/itemProps2.xml><?xml version="1.0" encoding="utf-8"?>
<ds:datastoreItem xmlns:ds="http://schemas.openxmlformats.org/officeDocument/2006/customXml" ds:itemID="{EEF46BC2-CD3C-4240-A76C-9095DD37B3C1}"/>
</file>

<file path=customXml/itemProps3.xml><?xml version="1.0" encoding="utf-8"?>
<ds:datastoreItem xmlns:ds="http://schemas.openxmlformats.org/officeDocument/2006/customXml" ds:itemID="{9A76766A-A48A-40AD-BBDC-D302A08D1F71}"/>
</file>

<file path=customXml/itemProps4.xml><?xml version="1.0" encoding="utf-8"?>
<ds:datastoreItem xmlns:ds="http://schemas.openxmlformats.org/officeDocument/2006/customXml" ds:itemID="{30FAA2A5-E045-458E-A7A9-69F57C5B7409}"/>
</file>

<file path=docProps/app.xml><?xml version="1.0" encoding="utf-8"?>
<Properties xmlns="http://schemas.openxmlformats.org/officeDocument/2006/extended-properties" xmlns:vt="http://schemas.openxmlformats.org/officeDocument/2006/docPropsVTypes">
  <Application>Microsoft Excel Online</Application>
  <Manager/>
  <Company>Government Actuary's Department</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TPS S Consolidated Factors 2026-01.xlsm</dc:title>
  <dc:subject/>
  <dc:creator>Garvin, Mathew - GAD</dc:creator>
  <cp:keywords/>
  <dc:description/>
  <cp:lastModifiedBy/>
  <cp:revision/>
  <dcterms:created xsi:type="dcterms:W3CDTF">2007-01-30T12:07:56Z</dcterms:created>
  <dcterms:modified xsi:type="dcterms:W3CDTF">2026-05-29T13:59:01Z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0x010100F3DA492754083E45834DB37B66A75980002A3B63146CD44B419A2F18985232D5ED</vt:lpwstr>
  </property>
  <property fmtid="{D5CDD505-2E9C-101B-9397-08002B2CF9AE}" pid="3" name="HMT_Group">
    <vt:lpwstr/>
  </property>
  <property fmtid="{D5CDD505-2E9C-101B-9397-08002B2CF9AE}" pid="4" name="MediaServiceImageTags">
    <vt:lpwstr/>
  </property>
  <property fmtid="{D5CDD505-2E9C-101B-9397-08002B2CF9AE}" pid="5" name="HMT_SubTeam">
    <vt:lpwstr/>
  </property>
  <property fmtid="{D5CDD505-2E9C-101B-9397-08002B2CF9AE}" pid="6" name="HMT_DocumentType">
    <vt:lpwstr>1;#Other|150be646-4ed5-450e-b2aa-5a7d8e5fc7d1</vt:lpwstr>
  </property>
  <property fmtid="{D5CDD505-2E9C-101B-9397-08002B2CF9AE}" pid="7" name="HMT_Team">
    <vt:lpwstr/>
  </property>
  <property fmtid="{D5CDD505-2E9C-101B-9397-08002B2CF9AE}" pid="8" name="HMT_Category">
    <vt:lpwstr/>
  </property>
  <property fmtid="{D5CDD505-2E9C-101B-9397-08002B2CF9AE}" pid="9" name="HMT_Classification">
    <vt:lpwstr/>
  </property>
  <property fmtid="{D5CDD505-2E9C-101B-9397-08002B2CF9AE}" pid="10" name="_dlc_DocIdItemGuid">
    <vt:lpwstr>6577053e-a4f9-4081-bd2c-e64ce0786edb</vt:lpwstr>
  </property>
  <property fmtid="{D5CDD505-2E9C-101B-9397-08002B2CF9AE}" pid="11" name="ComplianceAssetId">
    <vt:lpwstr/>
  </property>
  <property fmtid="{D5CDD505-2E9C-101B-9397-08002B2CF9AE}" pid="12" name="_ExtendedDescription">
    <vt:lpwstr/>
  </property>
  <property fmtid="{D5CDD505-2E9C-101B-9397-08002B2CF9AE}" pid="13" name="_activity">
    <vt:lpwstr>{"FileActivityType":"9","FileActivityTimeStamp":"2025-04-08T07:40:00.173Z","FileActivityUsersOnPage":[{"DisplayName":"Conway, Jim - GAD","Id":"jim.conway@gad.gov.uk"},{"DisplayName":"AST Members","Id":"4df00d81-5648-49d2-a1b0-5a7c1493a4e4"}],"FileActivityNavigationId":null}</vt:lpwstr>
  </property>
  <property fmtid="{D5CDD505-2E9C-101B-9397-08002B2CF9AE}" pid="14" name="TriggerFlowInfo">
    <vt:lpwstr/>
  </property>
</Properties>
</file>