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UKAEA/Factors &amp; Guidance/2026 Factor Review/Outputs/"/>
    </mc:Choice>
  </mc:AlternateContent>
  <xr:revisionPtr revIDLastSave="0" documentId="8_{EB174388-B610-4461-8B19-B73987926999}" xr6:coauthVersionLast="47" xr6:coauthVersionMax="47" xr10:uidLastSave="{00000000-0000-0000-0000-000000000000}"/>
  <bookViews>
    <workbookView xWindow="-2670" yWindow="-21720" windowWidth="38640" windowHeight="21120" tabRatio="834" firstSheet="3"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301" sheetId="22" r:id="rId12"/>
    <sheet name="x-302" sheetId="23" r:id="rId13"/>
    <sheet name="x-303" sheetId="24" r:id="rId14"/>
    <sheet name="x-304" sheetId="25" r:id="rId15"/>
    <sheet name="x-305" sheetId="26" r:id="rId16"/>
    <sheet name="x-306" sheetId="27" r:id="rId17"/>
    <sheet name="x-307" sheetId="28" r:id="rId18"/>
    <sheet name="x-401" sheetId="29" r:id="rId19"/>
    <sheet name="x-501" sheetId="30" r:id="rId20"/>
    <sheet name="x-502" sheetId="31" r:id="rId21"/>
    <sheet name="x-503" sheetId="32" r:id="rId22"/>
    <sheet name="x-601" sheetId="33" r:id="rId23"/>
    <sheet name="x-602" sheetId="34" r:id="rId24"/>
    <sheet name="x-603" sheetId="35" r:id="rId25"/>
    <sheet name="x-604" sheetId="36" r:id="rId26"/>
    <sheet name="x-605" sheetId="37" r:id="rId27"/>
    <sheet name="x-606" sheetId="38" r:id="rId28"/>
    <sheet name="x-607" sheetId="39" r:id="rId29"/>
    <sheet name="x-701" sheetId="40" r:id="rId30"/>
    <sheet name="x-702" sheetId="41" r:id="rId31"/>
    <sheet name="x-801" sheetId="42" r:id="rId32"/>
    <sheet name="x-802" sheetId="43" r:id="rId33"/>
    <sheet name="x-template" sheetId="14" state="hidden" r:id="rId34"/>
  </sheets>
  <definedNames>
    <definedName name="client_abbr">"UK Atomic Energy Authority"</definedName>
    <definedName name="client_name">"UKAEA"</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"UKAEA"</definedName>
    <definedName name="scheme_name">"UKAEA Pension Scheme"</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'x-301'!$B$12</definedName>
    <definedName name="TABLE_AGE_DEF_1" localSheetId="12">'x-302'!$B$12</definedName>
    <definedName name="TABLE_AGE_DEF_1" localSheetId="13">'x-303'!$B$12</definedName>
    <definedName name="TABLE_AGE_DEF_1" localSheetId="14">'x-304'!$B$12</definedName>
    <definedName name="TABLE_AGE_DEF_1" localSheetId="15">'x-305'!$B$12</definedName>
    <definedName name="TABLE_AGE_DEF_1" localSheetId="16">'x-306'!$B$12</definedName>
    <definedName name="TABLE_AGE_DEF_1" localSheetId="17">'x-307'!$B$12</definedName>
    <definedName name="TABLE_AGE_DEF_1" localSheetId="18">'x-401'!$B$12</definedName>
    <definedName name="TABLE_AGE_DEF_1" localSheetId="19">'x-501'!$B$12</definedName>
    <definedName name="TABLE_AGE_DEF_1" localSheetId="20">'x-502'!$B$12</definedName>
    <definedName name="TABLE_AGE_DEF_1" localSheetId="21">'x-503'!$B$12</definedName>
    <definedName name="TABLE_AGE_DEF_1" localSheetId="22">'x-601'!$B$12</definedName>
    <definedName name="TABLE_AGE_DEF_1" localSheetId="23">'x-602'!$B$12</definedName>
    <definedName name="TABLE_AGE_DEF_1" localSheetId="24">'x-603'!$B$12</definedName>
    <definedName name="TABLE_AGE_DEF_1" localSheetId="25">'x-604'!$B$12</definedName>
    <definedName name="TABLE_AGE_DEF_1" localSheetId="26">'x-605'!$B$12</definedName>
    <definedName name="TABLE_AGE_DEF_1" localSheetId="27">'x-606'!$B$12</definedName>
    <definedName name="TABLE_AGE_DEF_1" localSheetId="28">'x-607'!$B$12</definedName>
    <definedName name="TABLE_AGE_DEF_1" localSheetId="29">'x-701'!$B$12</definedName>
    <definedName name="TABLE_AGE_DEF_1" localSheetId="30">'x-702'!$B$12</definedName>
    <definedName name="TABLE_AGE_DEF_1" localSheetId="31">'x-801'!$B$12</definedName>
    <definedName name="TABLE_AGE_DEF_1" localSheetId="32">'x-802'!$B$12</definedName>
    <definedName name="TABLE_AGE_DEF_1" localSheetId="33">'x-template'!$B$12</definedName>
    <definedName name="TABLE_AGE_DEF_2" localSheetId="15">'x-305'!$F$12</definedName>
    <definedName name="TABLE_AREA_1" localSheetId="5">'x-201'!$A$26:$E$70</definedName>
    <definedName name="TABLE_AREA_1" localSheetId="6">'x-202'!$A$26:$E$70</definedName>
    <definedName name="TABLE_AREA_1" localSheetId="7">'x-203'!$A$26:$E$70</definedName>
    <definedName name="TABLE_AREA_1" localSheetId="8">'x-204'!$A$26:$E$70</definedName>
    <definedName name="TABLE_AREA_1" localSheetId="9">'x-205'!$A$26:$E$75</definedName>
    <definedName name="TABLE_AREA_1" localSheetId="10">'x-206'!$A$26:$E$70</definedName>
    <definedName name="TABLE_AREA_1" localSheetId="11">'x-301'!$A$26:$E$72</definedName>
    <definedName name="TABLE_AREA_1" localSheetId="12">'x-302'!$A$26:$E$72</definedName>
    <definedName name="TABLE_AREA_1" localSheetId="13">'x-303'!$A$26:$E$102</definedName>
    <definedName name="TABLE_AREA_1" localSheetId="14">'x-304'!$A$26:$E$102</definedName>
    <definedName name="TABLE_AREA_1" localSheetId="15">'x-305'!$A$26:$B$31</definedName>
    <definedName name="TABLE_AREA_1" localSheetId="16">'x-306'!$A$26:$C$106</definedName>
    <definedName name="TABLE_AREA_1" localSheetId="17">'x-307'!$A$26:$C$106</definedName>
    <definedName name="TABLE_AREA_1" localSheetId="18">'x-401'!$A$26:$C$42</definedName>
    <definedName name="TABLE_AREA_1" localSheetId="19">'x-501'!$A$26:$C$52</definedName>
    <definedName name="TABLE_AREA_1" localSheetId="20">'x-502'!$A$26:$B$106</definedName>
    <definedName name="TABLE_AREA_1" localSheetId="21">'x-503'!$A$26:$D$47</definedName>
    <definedName name="TABLE_AREA_1" localSheetId="22">'x-601'!$A$26:$E$81</definedName>
    <definedName name="TABLE_AREA_1" localSheetId="23">'x-602'!$A$26:$E$81</definedName>
    <definedName name="TABLE_AREA_1" localSheetId="24">'x-603'!$A$26:$C$42</definedName>
    <definedName name="TABLE_AREA_1" localSheetId="25">'x-604'!$A$26:$B$42</definedName>
    <definedName name="TABLE_AREA_1" localSheetId="26">'x-605'!$A$26:$B$42</definedName>
    <definedName name="TABLE_AREA_1" localSheetId="27">'x-606'!#REF!</definedName>
    <definedName name="TABLE_AREA_1" localSheetId="29">'x-701'!$A$26:$D$65</definedName>
    <definedName name="TABLE_AREA_1" localSheetId="30">'x-702'!$A$26:$D$66</definedName>
    <definedName name="TABLE_AREA_1" localSheetId="31">'x-801'!$A$26:$L$57</definedName>
    <definedName name="TABLE_AREA_1" localSheetId="32">'x-802'!$A$26:$L$57</definedName>
    <definedName name="TABLE_AREA_2" localSheetId="15">'x-305'!$E$26:$G$31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'x-301'!$B$21</definedName>
    <definedName name="TABLE_ASSUMPTION_SET_1" localSheetId="12">'x-302'!$B$21</definedName>
    <definedName name="TABLE_ASSUMPTION_SET_1" localSheetId="13">'x-303'!$B$21</definedName>
    <definedName name="TABLE_ASSUMPTION_SET_1" localSheetId="14">'x-304'!$B$21</definedName>
    <definedName name="TABLE_ASSUMPTION_SET_1" localSheetId="15">'x-305'!$B$21</definedName>
    <definedName name="TABLE_ASSUMPTION_SET_1" localSheetId="16">'x-306'!$B$21</definedName>
    <definedName name="TABLE_ASSUMPTION_SET_1" localSheetId="17">'x-307'!$B$21</definedName>
    <definedName name="TABLE_ASSUMPTION_SET_1" localSheetId="18">'x-401'!$B$21</definedName>
    <definedName name="TABLE_ASSUMPTION_SET_1" localSheetId="19">'x-501'!$B$21</definedName>
    <definedName name="TABLE_ASSUMPTION_SET_1" localSheetId="20">'x-502'!$B$21</definedName>
    <definedName name="TABLE_ASSUMPTION_SET_1" localSheetId="21">'x-503'!$B$21</definedName>
    <definedName name="TABLE_ASSUMPTION_SET_1" localSheetId="22">'x-601'!$B$21</definedName>
    <definedName name="TABLE_ASSUMPTION_SET_1" localSheetId="23">'x-602'!$B$21</definedName>
    <definedName name="TABLE_ASSUMPTION_SET_1" localSheetId="24">'x-603'!$B$21</definedName>
    <definedName name="TABLE_ASSUMPTION_SET_1" localSheetId="25">'x-604'!$B$21</definedName>
    <definedName name="TABLE_ASSUMPTION_SET_1" localSheetId="26">'x-605'!$B$21</definedName>
    <definedName name="TABLE_ASSUMPTION_SET_1" localSheetId="27">'x-606'!$B$21</definedName>
    <definedName name="TABLE_ASSUMPTION_SET_1" localSheetId="28">'x-607'!$B$21</definedName>
    <definedName name="TABLE_ASSUMPTION_SET_1" localSheetId="29">'x-701'!$B$21</definedName>
    <definedName name="TABLE_ASSUMPTION_SET_1" localSheetId="30">'x-702'!$B$21</definedName>
    <definedName name="TABLE_ASSUMPTION_SET_1" localSheetId="31">'x-801'!$B$21</definedName>
    <definedName name="TABLE_ASSUMPTION_SET_1" localSheetId="32">'x-802'!$B$21</definedName>
    <definedName name="TABLE_ASSUMPTION_SET_1" localSheetId="33">'x-template'!$B$21</definedName>
    <definedName name="TABLE_ASSUMPTION_SET_2" localSheetId="15">'x-305'!$F$21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'x-301'!$B$7</definedName>
    <definedName name="TABLE_CLIENT_1" localSheetId="12">'x-302'!$B$7</definedName>
    <definedName name="TABLE_CLIENT_1" localSheetId="13">'x-303'!$B$7</definedName>
    <definedName name="TABLE_CLIENT_1" localSheetId="14">'x-304'!$B$7</definedName>
    <definedName name="TABLE_CLIENT_1" localSheetId="15">'x-305'!$B$7</definedName>
    <definedName name="TABLE_CLIENT_1" localSheetId="16">'x-306'!$B$7</definedName>
    <definedName name="TABLE_CLIENT_1" localSheetId="17">'x-307'!$B$7</definedName>
    <definedName name="TABLE_CLIENT_1" localSheetId="18">'x-401'!$B$7</definedName>
    <definedName name="TABLE_CLIENT_1" localSheetId="19">'x-501'!$B$7</definedName>
    <definedName name="TABLE_CLIENT_1" localSheetId="20">'x-502'!$B$7</definedName>
    <definedName name="TABLE_CLIENT_1" localSheetId="21">'x-503'!$B$7</definedName>
    <definedName name="TABLE_CLIENT_1" localSheetId="22">'x-601'!$B$7</definedName>
    <definedName name="TABLE_CLIENT_1" localSheetId="23">'x-602'!$B$7</definedName>
    <definedName name="TABLE_CLIENT_1" localSheetId="24">'x-603'!$B$7</definedName>
    <definedName name="TABLE_CLIENT_1" localSheetId="25">'x-604'!$B$7</definedName>
    <definedName name="TABLE_CLIENT_1" localSheetId="26">'x-605'!$B$7</definedName>
    <definedName name="TABLE_CLIENT_1" localSheetId="27">'x-606'!$B$7</definedName>
    <definedName name="TABLE_CLIENT_1" localSheetId="28">'x-607'!$B$7</definedName>
    <definedName name="TABLE_CLIENT_1" localSheetId="29">'x-701'!$B$7</definedName>
    <definedName name="TABLE_CLIENT_1" localSheetId="30">'x-702'!$B$7</definedName>
    <definedName name="TABLE_CLIENT_1" localSheetId="31">'x-801'!$B$7</definedName>
    <definedName name="TABLE_CLIENT_1" localSheetId="32">'x-802'!$B$7</definedName>
    <definedName name="TABLE_CLIENT_1" localSheetId="33">'x-template'!$B$7</definedName>
    <definedName name="TABLE_CLIENT_2" localSheetId="15">'x-305'!$F$7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'x-301'!$B$19</definedName>
    <definedName name="TABLE_DATE_IMPLEMENTED_1" localSheetId="12">'x-302'!$B$19</definedName>
    <definedName name="TABLE_DATE_IMPLEMENTED_1" localSheetId="13">'x-303'!$B$19</definedName>
    <definedName name="TABLE_DATE_IMPLEMENTED_1" localSheetId="14">'x-304'!$B$19</definedName>
    <definedName name="TABLE_DATE_IMPLEMENTED_1" localSheetId="15">'x-305'!$B$19</definedName>
    <definedName name="TABLE_DATE_IMPLEMENTED_1" localSheetId="16">'x-306'!$B$19</definedName>
    <definedName name="TABLE_DATE_IMPLEMENTED_1" localSheetId="17">'x-307'!$B$19</definedName>
    <definedName name="TABLE_DATE_IMPLEMENTED_1" localSheetId="18">'x-401'!$B$19</definedName>
    <definedName name="TABLE_DATE_IMPLEMENTED_1" localSheetId="19">'x-501'!$B$19</definedName>
    <definedName name="TABLE_DATE_IMPLEMENTED_1" localSheetId="20">'x-502'!$B$19</definedName>
    <definedName name="TABLE_DATE_IMPLEMENTED_1" localSheetId="21">'x-503'!$B$19</definedName>
    <definedName name="TABLE_DATE_IMPLEMENTED_1" localSheetId="22">'x-601'!$B$19</definedName>
    <definedName name="TABLE_DATE_IMPLEMENTED_1" localSheetId="23">'x-602'!$B$19</definedName>
    <definedName name="TABLE_DATE_IMPLEMENTED_1" localSheetId="24">'x-603'!$B$19</definedName>
    <definedName name="TABLE_DATE_IMPLEMENTED_1" localSheetId="25">'x-604'!$B$19</definedName>
    <definedName name="TABLE_DATE_IMPLEMENTED_1" localSheetId="26">'x-605'!$B$19</definedName>
    <definedName name="TABLE_DATE_IMPLEMENTED_1" localSheetId="27">'x-606'!$B$19</definedName>
    <definedName name="TABLE_DATE_IMPLEMENTED_1" localSheetId="28">'x-607'!$B$19</definedName>
    <definedName name="TABLE_DATE_IMPLEMENTED_1" localSheetId="29">'x-701'!$B$19</definedName>
    <definedName name="TABLE_DATE_IMPLEMENTED_1" localSheetId="30">'x-702'!$B$19</definedName>
    <definedName name="TABLE_DATE_IMPLEMENTED_1" localSheetId="31">'x-801'!$B$19</definedName>
    <definedName name="TABLE_DATE_IMPLEMENTED_1" localSheetId="32">'x-802'!$B$19</definedName>
    <definedName name="TABLE_DATE_IMPLEMENTED_1" localSheetId="33">'x-template'!$B$19</definedName>
    <definedName name="TABLE_DATE_IMPLEMENTED_2" localSheetId="15">'x-305'!$F$19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'x-301'!$B$18</definedName>
    <definedName name="TABLE_DATE_ISSUED_1" localSheetId="12">'x-302'!$B$18</definedName>
    <definedName name="TABLE_DATE_ISSUED_1" localSheetId="13">'x-303'!$B$18</definedName>
    <definedName name="TABLE_DATE_ISSUED_1" localSheetId="14">'x-304'!$B$18</definedName>
    <definedName name="TABLE_DATE_ISSUED_1" localSheetId="15">'x-305'!$B$18</definedName>
    <definedName name="TABLE_DATE_ISSUED_1" localSheetId="16">'x-306'!$B$18</definedName>
    <definedName name="TABLE_DATE_ISSUED_1" localSheetId="17">'x-307'!$B$18</definedName>
    <definedName name="TABLE_DATE_ISSUED_1" localSheetId="18">'x-401'!$B$18</definedName>
    <definedName name="TABLE_DATE_ISSUED_1" localSheetId="19">'x-501'!$B$18</definedName>
    <definedName name="TABLE_DATE_ISSUED_1" localSheetId="20">'x-502'!$B$18</definedName>
    <definedName name="TABLE_DATE_ISSUED_1" localSheetId="21">'x-503'!$B$18</definedName>
    <definedName name="TABLE_DATE_ISSUED_1" localSheetId="22">'x-601'!$B$18</definedName>
    <definedName name="TABLE_DATE_ISSUED_1" localSheetId="23">'x-602'!$B$18</definedName>
    <definedName name="TABLE_DATE_ISSUED_1" localSheetId="24">'x-603'!$B$18</definedName>
    <definedName name="TABLE_DATE_ISSUED_1" localSheetId="25">'x-604'!$B$18</definedName>
    <definedName name="TABLE_DATE_ISSUED_1" localSheetId="26">'x-605'!$B$18</definedName>
    <definedName name="TABLE_DATE_ISSUED_1" localSheetId="27">'x-606'!$B$18</definedName>
    <definedName name="TABLE_DATE_ISSUED_1" localSheetId="28">'x-607'!$B$18</definedName>
    <definedName name="TABLE_DATE_ISSUED_1" localSheetId="29">'x-701'!$B$18</definedName>
    <definedName name="TABLE_DATE_ISSUED_1" localSheetId="30">'x-702'!$B$18</definedName>
    <definedName name="TABLE_DATE_ISSUED_1" localSheetId="31">'x-801'!$B$18</definedName>
    <definedName name="TABLE_DATE_ISSUED_1" localSheetId="32">'x-802'!$B$18</definedName>
    <definedName name="TABLE_DATE_ISSUED_1" localSheetId="33">'x-template'!$B$18</definedName>
    <definedName name="TABLE_DATE_ISSUED_2" localSheetId="15">'x-305'!$F$18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'x-301'!$B$10</definedName>
    <definedName name="TABLE_DESCRIPTION_1" localSheetId="12">'x-302'!$B$10</definedName>
    <definedName name="TABLE_DESCRIPTION_1" localSheetId="13">'x-303'!$B$10</definedName>
    <definedName name="TABLE_DESCRIPTION_1" localSheetId="14">'x-304'!$B$10</definedName>
    <definedName name="TABLE_DESCRIPTION_1" localSheetId="15">'x-305'!$B$10</definedName>
    <definedName name="TABLE_DESCRIPTION_1" localSheetId="16">'x-306'!$B$10</definedName>
    <definedName name="TABLE_DESCRIPTION_1" localSheetId="17">'x-307'!$B$10</definedName>
    <definedName name="TABLE_DESCRIPTION_1" localSheetId="18">'x-401'!$B$10</definedName>
    <definedName name="TABLE_DESCRIPTION_1" localSheetId="19">'x-501'!$B$10</definedName>
    <definedName name="TABLE_DESCRIPTION_1" localSheetId="20">'x-502'!$B$10</definedName>
    <definedName name="TABLE_DESCRIPTION_1" localSheetId="21">'x-503'!$B$10</definedName>
    <definedName name="TABLE_DESCRIPTION_1" localSheetId="22">'x-601'!$B$10</definedName>
    <definedName name="TABLE_DESCRIPTION_1" localSheetId="23">'x-602'!$B$10</definedName>
    <definedName name="TABLE_DESCRIPTION_1" localSheetId="24">'x-603'!$B$10</definedName>
    <definedName name="TABLE_DESCRIPTION_1" localSheetId="25">'x-604'!$B$10</definedName>
    <definedName name="TABLE_DESCRIPTION_1" localSheetId="26">'x-605'!$B$10</definedName>
    <definedName name="TABLE_DESCRIPTION_1" localSheetId="27">'x-606'!$B$10</definedName>
    <definedName name="TABLE_DESCRIPTION_1" localSheetId="28">'x-607'!$B$10</definedName>
    <definedName name="TABLE_DESCRIPTION_1" localSheetId="29">'x-701'!$B$10</definedName>
    <definedName name="TABLE_DESCRIPTION_1" localSheetId="30">'x-702'!$B$10</definedName>
    <definedName name="TABLE_DESCRIPTION_1" localSheetId="31">'x-801'!$B$10</definedName>
    <definedName name="TABLE_DESCRIPTION_1" localSheetId="32">'x-802'!$B$10</definedName>
    <definedName name="TABLE_DESCRIPTION_1" localSheetId="33">'x-template'!$B$10</definedName>
    <definedName name="TABLE_DESCRIPTION_2" localSheetId="15">'x-305'!$F$10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'x-301'!$B$20</definedName>
    <definedName name="TABLE_FACTOR_STATUS_1" localSheetId="12">'x-302'!$B$20</definedName>
    <definedName name="TABLE_FACTOR_STATUS_1" localSheetId="13">'x-303'!$B$20</definedName>
    <definedName name="TABLE_FACTOR_STATUS_1" localSheetId="14">'x-304'!$B$20</definedName>
    <definedName name="TABLE_FACTOR_STATUS_1" localSheetId="15">'x-305'!$B$20</definedName>
    <definedName name="TABLE_FACTOR_STATUS_1" localSheetId="16">'x-306'!$B$20</definedName>
    <definedName name="TABLE_FACTOR_STATUS_1" localSheetId="17">'x-307'!$B$20</definedName>
    <definedName name="TABLE_FACTOR_STATUS_1" localSheetId="18">'x-401'!$B$20</definedName>
    <definedName name="TABLE_FACTOR_STATUS_1" localSheetId="19">'x-501'!$B$20</definedName>
    <definedName name="TABLE_FACTOR_STATUS_1" localSheetId="20">'x-502'!$B$20</definedName>
    <definedName name="TABLE_FACTOR_STATUS_1" localSheetId="21">'x-503'!$B$20</definedName>
    <definedName name="TABLE_FACTOR_STATUS_1" localSheetId="22">'x-601'!$B$20</definedName>
    <definedName name="TABLE_FACTOR_STATUS_1" localSheetId="23">'x-602'!$B$20</definedName>
    <definedName name="TABLE_FACTOR_STATUS_1" localSheetId="24">'x-603'!$B$20</definedName>
    <definedName name="TABLE_FACTOR_STATUS_1" localSheetId="25">'x-604'!$B$20</definedName>
    <definedName name="TABLE_FACTOR_STATUS_1" localSheetId="26">'x-605'!$B$20</definedName>
    <definedName name="TABLE_FACTOR_STATUS_1" localSheetId="27">'x-606'!$B$20</definedName>
    <definedName name="TABLE_FACTOR_STATUS_1" localSheetId="28">'x-607'!$B$20</definedName>
    <definedName name="TABLE_FACTOR_STATUS_1" localSheetId="29">'x-701'!$B$20</definedName>
    <definedName name="TABLE_FACTOR_STATUS_1" localSheetId="30">'x-702'!$B$20</definedName>
    <definedName name="TABLE_FACTOR_STATUS_1" localSheetId="31">'x-801'!$B$20</definedName>
    <definedName name="TABLE_FACTOR_STATUS_1" localSheetId="32">'x-802'!$B$20</definedName>
    <definedName name="TABLE_FACTOR_STATUS_1" localSheetId="33">'x-template'!$B$20</definedName>
    <definedName name="TABLE_FACTOR_STATUS_2" localSheetId="15">'x-305'!$F$20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'x-301'!$B$9</definedName>
    <definedName name="TABLE_FACTOR_TYPE_1" localSheetId="12">'x-302'!$B$9</definedName>
    <definedName name="TABLE_FACTOR_TYPE_1" localSheetId="13">'x-303'!$B$9</definedName>
    <definedName name="TABLE_FACTOR_TYPE_1" localSheetId="14">'x-304'!$B$9</definedName>
    <definedName name="TABLE_FACTOR_TYPE_1" localSheetId="15">'x-305'!$B$9</definedName>
    <definedName name="TABLE_FACTOR_TYPE_1" localSheetId="16">'x-306'!$B$9</definedName>
    <definedName name="TABLE_FACTOR_TYPE_1" localSheetId="17">'x-307'!$B$9</definedName>
    <definedName name="TABLE_FACTOR_TYPE_1" localSheetId="18">'x-401'!$B$9</definedName>
    <definedName name="TABLE_FACTOR_TYPE_1" localSheetId="19">'x-501'!$B$9</definedName>
    <definedName name="TABLE_FACTOR_TYPE_1" localSheetId="20">'x-502'!$B$9</definedName>
    <definedName name="TABLE_FACTOR_TYPE_1" localSheetId="21">'x-503'!$B$9</definedName>
    <definedName name="TABLE_FACTOR_TYPE_1" localSheetId="22">'x-601'!$B$9</definedName>
    <definedName name="TABLE_FACTOR_TYPE_1" localSheetId="23">'x-602'!$B$9</definedName>
    <definedName name="TABLE_FACTOR_TYPE_1" localSheetId="24">'x-603'!$B$9</definedName>
    <definedName name="TABLE_FACTOR_TYPE_1" localSheetId="25">'x-604'!$B$9</definedName>
    <definedName name="TABLE_FACTOR_TYPE_1" localSheetId="26">'x-605'!$B$9</definedName>
    <definedName name="TABLE_FACTOR_TYPE_1" localSheetId="27">'x-606'!$B$9</definedName>
    <definedName name="TABLE_FACTOR_TYPE_1" localSheetId="28">'x-607'!$B$9</definedName>
    <definedName name="TABLE_FACTOR_TYPE_1" localSheetId="29">'x-701'!$B$9</definedName>
    <definedName name="TABLE_FACTOR_TYPE_1" localSheetId="30">'x-702'!$B$9</definedName>
    <definedName name="TABLE_FACTOR_TYPE_1" localSheetId="31">'x-801'!$B$9</definedName>
    <definedName name="TABLE_FACTOR_TYPE_1" localSheetId="32">'x-802'!$B$9</definedName>
    <definedName name="TABLE_FACTOR_TYPE_1" localSheetId="33">'x-template'!$B$9</definedName>
    <definedName name="TABLE_FACTOR_TYPE_2" localSheetId="15">'x-305'!$F$9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'x-301'!$B$11</definedName>
    <definedName name="TABLE_GENDER_1" localSheetId="12">'x-302'!$B$11</definedName>
    <definedName name="TABLE_GENDER_1" localSheetId="13">'x-303'!$B$11</definedName>
    <definedName name="TABLE_GENDER_1" localSheetId="14">'x-304'!$B$11</definedName>
    <definedName name="TABLE_GENDER_1" localSheetId="15">'x-305'!$B$11</definedName>
    <definedName name="TABLE_GENDER_1" localSheetId="16">'x-306'!$B$11</definedName>
    <definedName name="TABLE_GENDER_1" localSheetId="17">'x-307'!$B$11</definedName>
    <definedName name="TABLE_GENDER_1" localSheetId="18">'x-401'!$B$11</definedName>
    <definedName name="TABLE_GENDER_1" localSheetId="19">'x-501'!$B$11</definedName>
    <definedName name="TABLE_GENDER_1" localSheetId="20">'x-502'!$B$11</definedName>
    <definedName name="TABLE_GENDER_1" localSheetId="21">'x-503'!$B$11</definedName>
    <definedName name="TABLE_GENDER_1" localSheetId="22">'x-601'!$B$11</definedName>
    <definedName name="TABLE_GENDER_1" localSheetId="23">'x-602'!$B$11</definedName>
    <definedName name="TABLE_GENDER_1" localSheetId="24">'x-603'!$B$11</definedName>
    <definedName name="TABLE_GENDER_1" localSheetId="25">'x-604'!$B$11</definedName>
    <definedName name="TABLE_GENDER_1" localSheetId="26">'x-605'!$B$11</definedName>
    <definedName name="TABLE_GENDER_1" localSheetId="27">'x-606'!$B$11</definedName>
    <definedName name="TABLE_GENDER_1" localSheetId="28">'x-607'!$B$11</definedName>
    <definedName name="TABLE_GENDER_1" localSheetId="29">'x-701'!$B$11</definedName>
    <definedName name="TABLE_GENDER_1" localSheetId="30">'x-702'!$B$11</definedName>
    <definedName name="TABLE_GENDER_1" localSheetId="31">'x-801'!$B$11</definedName>
    <definedName name="TABLE_GENDER_1" localSheetId="32">'x-802'!$B$11</definedName>
    <definedName name="TABLE_GENDER_1" localSheetId="33">'x-template'!$B$11</definedName>
    <definedName name="TABLE_GENDER_2" localSheetId="15">'x-305'!$F$11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'x-301'!$A$6:$B$21</definedName>
    <definedName name="TABLE_INFO_1" localSheetId="12">'x-302'!$A$6:$B$21</definedName>
    <definedName name="TABLE_INFO_1" localSheetId="13">'x-303'!$A$6:$B$21</definedName>
    <definedName name="TABLE_INFO_1" localSheetId="14">'x-304'!$A$6:$B$21</definedName>
    <definedName name="TABLE_INFO_1" localSheetId="15">'x-305'!$A$6:$B$21</definedName>
    <definedName name="TABLE_INFO_1" localSheetId="16">'x-306'!$A$6:$B$21</definedName>
    <definedName name="TABLE_INFO_1" localSheetId="17">'x-307'!$A$6:$B$21</definedName>
    <definedName name="TABLE_INFO_1" localSheetId="18">'x-401'!$A$6:$B$21</definedName>
    <definedName name="TABLE_INFO_1" localSheetId="19">'x-501'!$A$6:$B$21</definedName>
    <definedName name="TABLE_INFO_1" localSheetId="20">'x-502'!$A$6:$B$21</definedName>
    <definedName name="TABLE_INFO_1" localSheetId="21">'x-503'!$A$6:$B$21</definedName>
    <definedName name="TABLE_INFO_1" localSheetId="22">'x-601'!$A$6:$B$21</definedName>
    <definedName name="TABLE_INFO_1" localSheetId="23">'x-602'!$A$6:$B$21</definedName>
    <definedName name="TABLE_INFO_1" localSheetId="24">'x-603'!$A$6:$B$21</definedName>
    <definedName name="TABLE_INFO_1" localSheetId="25">'x-604'!$A$6:$B$21</definedName>
    <definedName name="TABLE_INFO_1" localSheetId="26">'x-605'!$A$6:$B$21</definedName>
    <definedName name="TABLE_INFO_1" localSheetId="27">'x-606'!$A$6:$B$21</definedName>
    <definedName name="TABLE_INFO_1" localSheetId="28">'x-607'!$A$6:$B$21</definedName>
    <definedName name="TABLE_INFO_1" localSheetId="29">'x-701'!$A$6:$B$21</definedName>
    <definedName name="TABLE_INFO_1" localSheetId="30">'x-702'!$A$6:$B$21</definedName>
    <definedName name="TABLE_INFO_1" localSheetId="31">'x-801'!$A$6:$B$21</definedName>
    <definedName name="TABLE_INFO_1" localSheetId="32">'x-802'!$A$6:$B$21</definedName>
    <definedName name="TABLE_INFO_1" localSheetId="33">'x-template'!$A$6:$B$21</definedName>
    <definedName name="TABLE_INFO_2" localSheetId="15">'x-305'!$E$6:$F$21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'x-301'!$B$15</definedName>
    <definedName name="TABLE_REFERENCE_1" localSheetId="12">'x-302'!$B$15</definedName>
    <definedName name="TABLE_REFERENCE_1" localSheetId="13">'x-303'!$B$15</definedName>
    <definedName name="TABLE_REFERENCE_1" localSheetId="14">'x-304'!$B$15</definedName>
    <definedName name="TABLE_REFERENCE_1" localSheetId="15">'x-305'!$B$15</definedName>
    <definedName name="TABLE_REFERENCE_1" localSheetId="16">'x-306'!$B$15</definedName>
    <definedName name="TABLE_REFERENCE_1" localSheetId="17">'x-307'!$B$15</definedName>
    <definedName name="TABLE_REFERENCE_1" localSheetId="18">'x-401'!$B$15</definedName>
    <definedName name="TABLE_REFERENCE_1" localSheetId="19">'x-501'!$B$15</definedName>
    <definedName name="TABLE_REFERENCE_1" localSheetId="20">'x-502'!$B$15</definedName>
    <definedName name="TABLE_REFERENCE_1" localSheetId="21">'x-503'!$B$15</definedName>
    <definedName name="TABLE_REFERENCE_1" localSheetId="22">'x-601'!$B$15</definedName>
    <definedName name="TABLE_REFERENCE_1" localSheetId="23">'x-602'!$B$15</definedName>
    <definedName name="TABLE_REFERENCE_1" localSheetId="24">'x-603'!$B$15</definedName>
    <definedName name="TABLE_REFERENCE_1" localSheetId="25">'x-604'!$B$15</definedName>
    <definedName name="TABLE_REFERENCE_1" localSheetId="26">'x-605'!$B$15</definedName>
    <definedName name="TABLE_REFERENCE_1" localSheetId="27">'x-606'!$B$15</definedName>
    <definedName name="TABLE_REFERENCE_1" localSheetId="28">'x-607'!$B$15</definedName>
    <definedName name="TABLE_REFERENCE_1" localSheetId="29">'x-701'!$B$15</definedName>
    <definedName name="TABLE_REFERENCE_1" localSheetId="30">'x-702'!$B$15</definedName>
    <definedName name="TABLE_REFERENCE_1" localSheetId="31">'x-801'!$B$15</definedName>
    <definedName name="TABLE_REFERENCE_1" localSheetId="32">'x-802'!$B$15</definedName>
    <definedName name="TABLE_REFERENCE_1" localSheetId="33">'x-template'!$B$15</definedName>
    <definedName name="TABLE_REFERENCE_2" localSheetId="15">'x-305'!$F$15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'x-301'!$B$16</definedName>
    <definedName name="TABLE_REFERENCE_GUIDANCE_1" localSheetId="12">'x-302'!$B$16</definedName>
    <definedName name="TABLE_REFERENCE_GUIDANCE_1" localSheetId="13">'x-303'!$B$16</definedName>
    <definedName name="TABLE_REFERENCE_GUIDANCE_1" localSheetId="14">'x-304'!$B$16</definedName>
    <definedName name="TABLE_REFERENCE_GUIDANCE_1" localSheetId="15">'x-305'!$B$16</definedName>
    <definedName name="TABLE_REFERENCE_GUIDANCE_1" localSheetId="16">'x-306'!$B$16</definedName>
    <definedName name="TABLE_REFERENCE_GUIDANCE_1" localSheetId="17">'x-307'!$B$16</definedName>
    <definedName name="TABLE_REFERENCE_GUIDANCE_1" localSheetId="18">'x-401'!$B$16</definedName>
    <definedName name="TABLE_REFERENCE_GUIDANCE_1" localSheetId="19">'x-501'!$B$16</definedName>
    <definedName name="TABLE_REFERENCE_GUIDANCE_1" localSheetId="20">'x-502'!$B$16</definedName>
    <definedName name="TABLE_REFERENCE_GUIDANCE_1" localSheetId="21">'x-503'!$B$16</definedName>
    <definedName name="TABLE_REFERENCE_GUIDANCE_1" localSheetId="22">'x-601'!$B$16</definedName>
    <definedName name="TABLE_REFERENCE_GUIDANCE_1" localSheetId="23">'x-602'!$B$16</definedName>
    <definedName name="TABLE_REFERENCE_GUIDANCE_1" localSheetId="24">'x-603'!$B$16</definedName>
    <definedName name="TABLE_REFERENCE_GUIDANCE_1" localSheetId="25">'x-604'!$B$16</definedName>
    <definedName name="TABLE_REFERENCE_GUIDANCE_1" localSheetId="26">'x-605'!$B$16</definedName>
    <definedName name="TABLE_REFERENCE_GUIDANCE_1" localSheetId="27">'x-606'!$B$16</definedName>
    <definedName name="TABLE_REFERENCE_GUIDANCE_1" localSheetId="28">'x-607'!$B$16</definedName>
    <definedName name="TABLE_REFERENCE_GUIDANCE_1" localSheetId="29">'x-701'!$B$16</definedName>
    <definedName name="TABLE_REFERENCE_GUIDANCE_1" localSheetId="30">'x-702'!$B$16</definedName>
    <definedName name="TABLE_REFERENCE_GUIDANCE_1" localSheetId="31">'x-801'!$B$16</definedName>
    <definedName name="TABLE_REFERENCE_GUIDANCE_1" localSheetId="32">'x-802'!$B$16</definedName>
    <definedName name="TABLE_REFERENCE_GUIDANCE_1" localSheetId="33">'x-template'!$B$16</definedName>
    <definedName name="TABLE_REFERENCE_GUIDANCE_2" localSheetId="15">'x-305'!$F$16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'x-301'!$B$17</definedName>
    <definedName name="TABLE_RELATED_1" localSheetId="12">'x-302'!$B$17</definedName>
    <definedName name="TABLE_RELATED_1" localSheetId="13">'x-303'!$B$17</definedName>
    <definedName name="TABLE_RELATED_1" localSheetId="14">'x-304'!$B$17</definedName>
    <definedName name="TABLE_RELATED_1" localSheetId="15">'x-305'!$B$17</definedName>
    <definedName name="TABLE_RELATED_1" localSheetId="16">'x-306'!$B$17</definedName>
    <definedName name="TABLE_RELATED_1" localSheetId="17">'x-307'!$B$17</definedName>
    <definedName name="TABLE_RELATED_1" localSheetId="18">'x-401'!$B$17</definedName>
    <definedName name="TABLE_RELATED_1" localSheetId="19">'x-501'!$B$17</definedName>
    <definedName name="TABLE_RELATED_1" localSheetId="20">'x-502'!$B$17</definedName>
    <definedName name="TABLE_RELATED_1" localSheetId="21">'x-503'!$B$17</definedName>
    <definedName name="TABLE_RELATED_1" localSheetId="22">'x-601'!$B$17</definedName>
    <definedName name="TABLE_RELATED_1" localSheetId="23">'x-602'!$B$17</definedName>
    <definedName name="TABLE_RELATED_1" localSheetId="24">'x-603'!$B$17</definedName>
    <definedName name="TABLE_RELATED_1" localSheetId="25">'x-604'!$B$17</definedName>
    <definedName name="TABLE_RELATED_1" localSheetId="26">'x-605'!$B$17</definedName>
    <definedName name="TABLE_RELATED_1" localSheetId="27">'x-606'!$B$17</definedName>
    <definedName name="TABLE_RELATED_1" localSheetId="28">'x-607'!$B$17</definedName>
    <definedName name="TABLE_RELATED_1" localSheetId="29">'x-701'!$B$17</definedName>
    <definedName name="TABLE_RELATED_1" localSheetId="30">'x-702'!$B$17</definedName>
    <definedName name="TABLE_RELATED_1" localSheetId="31">'x-801'!$B$17</definedName>
    <definedName name="TABLE_RELATED_1" localSheetId="32">'x-802'!$B$17</definedName>
    <definedName name="TABLE_RELATED_1" localSheetId="33">'x-template'!$B$17</definedName>
    <definedName name="TABLE_RELATED_2" localSheetId="15">'x-305'!$F$17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'x-301'!$B$8</definedName>
    <definedName name="TABLE_SECTION_1" localSheetId="12">'x-302'!$B$8</definedName>
    <definedName name="TABLE_SECTION_1" localSheetId="13">'x-303'!$B$8</definedName>
    <definedName name="TABLE_SECTION_1" localSheetId="14">'x-304'!$B$8</definedName>
    <definedName name="TABLE_SECTION_1" localSheetId="15">'x-305'!$B$8</definedName>
    <definedName name="TABLE_SECTION_1" localSheetId="16">'x-306'!$B$8</definedName>
    <definedName name="TABLE_SECTION_1" localSheetId="17">'x-307'!$B$8</definedName>
    <definedName name="TABLE_SECTION_1" localSheetId="18">'x-401'!$B$8</definedName>
    <definedName name="TABLE_SECTION_1" localSheetId="19">'x-501'!$B$8</definedName>
    <definedName name="TABLE_SECTION_1" localSheetId="20">'x-502'!$B$8</definedName>
    <definedName name="TABLE_SECTION_1" localSheetId="21">'x-503'!$B$8</definedName>
    <definedName name="TABLE_SECTION_1" localSheetId="22">'x-601'!$B$8</definedName>
    <definedName name="TABLE_SECTION_1" localSheetId="23">'x-602'!$B$8</definedName>
    <definedName name="TABLE_SECTION_1" localSheetId="24">'x-603'!$B$8</definedName>
    <definedName name="TABLE_SECTION_1" localSheetId="25">'x-604'!$B$8</definedName>
    <definedName name="TABLE_SECTION_1" localSheetId="26">'x-605'!$B$8</definedName>
    <definedName name="TABLE_SECTION_1" localSheetId="27">'x-606'!$B$8</definedName>
    <definedName name="TABLE_SECTION_1" localSheetId="28">'x-607'!$B$8</definedName>
    <definedName name="TABLE_SECTION_1" localSheetId="29">'x-701'!$B$8</definedName>
    <definedName name="TABLE_SECTION_1" localSheetId="30">'x-702'!$B$8</definedName>
    <definedName name="TABLE_SECTION_1" localSheetId="31">'x-801'!$B$8</definedName>
    <definedName name="TABLE_SECTION_1" localSheetId="32">'x-802'!$B$8</definedName>
    <definedName name="TABLE_SECTION_1" localSheetId="33">'x-template'!$B$8</definedName>
    <definedName name="TABLE_SECTION_2" localSheetId="15">'x-305'!$F$8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'x-301'!$B$13</definedName>
    <definedName name="TABLE_SECTION_NUMBER_1" localSheetId="12">'x-302'!$B$13</definedName>
    <definedName name="TABLE_SECTION_NUMBER_1" localSheetId="13">'x-303'!$B$13</definedName>
    <definedName name="TABLE_SECTION_NUMBER_1" localSheetId="14">'x-304'!$B$13</definedName>
    <definedName name="TABLE_SECTION_NUMBER_1" localSheetId="15">'x-305'!$B$13</definedName>
    <definedName name="TABLE_SECTION_NUMBER_1" localSheetId="16">'x-306'!$B$13</definedName>
    <definedName name="TABLE_SECTION_NUMBER_1" localSheetId="17">'x-307'!$B$13</definedName>
    <definedName name="TABLE_SECTION_NUMBER_1" localSheetId="18">'x-401'!$B$13</definedName>
    <definedName name="TABLE_SECTION_NUMBER_1" localSheetId="19">'x-501'!$B$13</definedName>
    <definedName name="TABLE_SECTION_NUMBER_1" localSheetId="20">'x-502'!$B$13</definedName>
    <definedName name="TABLE_SECTION_NUMBER_1" localSheetId="21">'x-503'!$B$13</definedName>
    <definedName name="TABLE_SECTION_NUMBER_1" localSheetId="22">'x-601'!$B$13</definedName>
    <definedName name="TABLE_SECTION_NUMBER_1" localSheetId="23">'x-602'!$B$13</definedName>
    <definedName name="TABLE_SECTION_NUMBER_1" localSheetId="24">'x-603'!$B$13</definedName>
    <definedName name="TABLE_SECTION_NUMBER_1" localSheetId="25">'x-604'!$B$13</definedName>
    <definedName name="TABLE_SECTION_NUMBER_1" localSheetId="26">'x-605'!$B$13</definedName>
    <definedName name="TABLE_SECTION_NUMBER_1" localSheetId="27">'x-606'!$B$13</definedName>
    <definedName name="TABLE_SECTION_NUMBER_1" localSheetId="28">'x-607'!$B$13</definedName>
    <definedName name="TABLE_SECTION_NUMBER_1" localSheetId="29">'x-701'!$B$13</definedName>
    <definedName name="TABLE_SECTION_NUMBER_1" localSheetId="30">'x-702'!$B$13</definedName>
    <definedName name="TABLE_SECTION_NUMBER_1" localSheetId="31">'x-801'!$B$13</definedName>
    <definedName name="TABLE_SECTION_NUMBER_1" localSheetId="32">'x-802'!$B$13</definedName>
    <definedName name="TABLE_SECTION_NUMBER_1" localSheetId="33">'x-template'!$B$13</definedName>
    <definedName name="TABLE_SECTION_NUMBER_2" localSheetId="15">'x-305'!$F$13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'x-301'!$B$14</definedName>
    <definedName name="TABLE_SERIES_NUMBER_1" localSheetId="12">'x-302'!$B$14</definedName>
    <definedName name="TABLE_SERIES_NUMBER_1" localSheetId="13">'x-303'!$B$14</definedName>
    <definedName name="TABLE_SERIES_NUMBER_1" localSheetId="14">'x-304'!$B$14</definedName>
    <definedName name="TABLE_SERIES_NUMBER_1" localSheetId="15">'x-305'!$B$14</definedName>
    <definedName name="TABLE_SERIES_NUMBER_1" localSheetId="16">'x-306'!$B$14</definedName>
    <definedName name="TABLE_SERIES_NUMBER_1" localSheetId="17">'x-307'!$B$14</definedName>
    <definedName name="TABLE_SERIES_NUMBER_1" localSheetId="18">'x-401'!$B$14</definedName>
    <definedName name="TABLE_SERIES_NUMBER_1" localSheetId="19">'x-501'!$B$14</definedName>
    <definedName name="TABLE_SERIES_NUMBER_1" localSheetId="20">'x-502'!$B$14</definedName>
    <definedName name="TABLE_SERIES_NUMBER_1" localSheetId="21">'x-503'!$B$14</definedName>
    <definedName name="TABLE_SERIES_NUMBER_1" localSheetId="22">'x-601'!$B$14</definedName>
    <definedName name="TABLE_SERIES_NUMBER_1" localSheetId="23">'x-602'!$B$14</definedName>
    <definedName name="TABLE_SERIES_NUMBER_1" localSheetId="24">'x-603'!$B$14</definedName>
    <definedName name="TABLE_SERIES_NUMBER_1" localSheetId="25">'x-604'!$B$14</definedName>
    <definedName name="TABLE_SERIES_NUMBER_1" localSheetId="26">'x-605'!$B$14</definedName>
    <definedName name="TABLE_SERIES_NUMBER_1" localSheetId="27">'x-606'!$B$14</definedName>
    <definedName name="TABLE_SERIES_NUMBER_1" localSheetId="28">'x-607'!$B$14</definedName>
    <definedName name="TABLE_SERIES_NUMBER_1" localSheetId="29">'x-701'!$B$14</definedName>
    <definedName name="TABLE_SERIES_NUMBER_1" localSheetId="30">'x-702'!$B$14</definedName>
    <definedName name="TABLE_SERIES_NUMBER_1" localSheetId="31">'x-801'!$B$14</definedName>
    <definedName name="TABLE_SERIES_NUMBER_1" localSheetId="32">'x-802'!$B$14</definedName>
    <definedName name="TABLE_SERIES_NUMBER_1" localSheetId="33">'x-template'!$B$14</definedName>
    <definedName name="TABLE_SERIES_NUMBER_2" localSheetId="15">'x-305'!$F$14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9" l="1"/>
  <c r="A32" i="9"/>
  <c r="A36" i="9" l="1"/>
  <c r="A35" i="9"/>
  <c r="A34" i="9"/>
  <c r="A33" i="9"/>
  <c r="A31" i="9"/>
  <c r="A30" i="9"/>
  <c r="A29" i="9"/>
  <c r="A28" i="9"/>
  <c r="A27" i="9"/>
  <c r="A26" i="9"/>
  <c r="A25" i="9"/>
  <c r="A24" i="9"/>
  <c r="A23" i="9"/>
  <c r="A22" i="9"/>
  <c r="A21" i="9"/>
  <c r="A20" i="9"/>
  <c r="A18" i="9"/>
  <c r="A17" i="9"/>
  <c r="A16" i="9"/>
  <c r="A15" i="9"/>
  <c r="A14" i="9"/>
  <c r="A13" i="9"/>
  <c r="A12" i="9"/>
  <c r="A11" i="9"/>
  <c r="A10" i="9"/>
  <c r="A9" i="9"/>
  <c r="A8" i="9"/>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34" l="1"/>
  <c r="B2" i="23"/>
  <c r="B2" i="41"/>
  <c r="B2" i="24"/>
  <c r="B2" i="31"/>
  <c r="B2" i="19"/>
  <c r="B2" i="35"/>
  <c r="B2" i="40"/>
  <c r="B2" i="29"/>
  <c r="B2" i="18"/>
  <c r="B2" i="39"/>
  <c r="B2" i="28"/>
  <c r="B2" i="17"/>
  <c r="B2" i="33"/>
  <c r="B2" i="22"/>
  <c r="B2" i="38"/>
  <c r="B2" i="27"/>
  <c r="B2" i="16"/>
  <c r="B2" i="43"/>
  <c r="B2" i="32"/>
  <c r="B2" i="21"/>
  <c r="B2" i="37"/>
  <c r="B2" i="26"/>
  <c r="B2" i="42"/>
  <c r="B2" i="20"/>
  <c r="B2" i="36"/>
  <c r="B2" i="25"/>
  <c r="B2" i="30"/>
  <c r="B2" i="14"/>
  <c r="B2" i="5"/>
  <c r="B2" i="9" l="1"/>
  <c r="B2" i="10"/>
  <c r="B2" i="7"/>
</calcChain>
</file>

<file path=xl/sharedStrings.xml><?xml version="1.0" encoding="utf-8"?>
<sst xmlns="http://schemas.openxmlformats.org/spreadsheetml/2006/main" count="1577" uniqueCount="295">
  <si>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</si>
  <si>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</si>
  <si>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</si>
  <si>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</si>
  <si>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</si>
  <si>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</si>
  <si>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</si>
  <si>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</si>
  <si>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</si>
  <si>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</si>
  <si>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</si>
  <si>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</si>
  <si>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</si>
  <si>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</si>
  <si>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</si>
  <si>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</si>
  <si>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</si>
  <si>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</si>
  <si>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</si>
  <si>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</si>
  <si>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</si>
  <si>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</si>
  <si>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</si>
  <si>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</si>
  <si>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</si>
  <si>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</si>
  <si>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</si>
  <si>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</si>
  <si>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</si>
  <si>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</si>
  <si>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</si>
  <si>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UKAEA</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</si>
  <si>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</si>
  <si>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</si>
  <si>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</si>
  <si>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</si>
  <si>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2023 (31 March 2023)</t>
  </si>
  <si>
    <t>Provides the following new factor tables:</t>
  </si>
  <si>
    <t>Provides the following updated factor tables:</t>
  </si>
  <si>
    <t>Factors still to follow:</t>
  </si>
  <si>
    <t>Methodology changes:</t>
  </si>
  <si>
    <t>Date Modified:</t>
  </si>
  <si>
    <t>Version 2023-01</t>
  </si>
  <si>
    <t>x-203 to x-206, 
x-301 to x-307</t>
  </si>
  <si>
    <t>Withdrawn factor tables:</t>
  </si>
  <si>
    <t>x-207 removed (GMP)</t>
  </si>
  <si>
    <t>Version 2023-02</t>
  </si>
  <si>
    <t>x-201 to x-202,
x-401</t>
  </si>
  <si>
    <t>Version 2023-03</t>
  </si>
  <si>
    <t>x-501 to x-503,
x-601 to x-607</t>
  </si>
  <si>
    <t>Version 2023-04</t>
  </si>
  <si>
    <t>x-701 to x-702,
x-801 to x-802</t>
  </si>
  <si>
    <t>Other changes:</t>
  </si>
  <si>
    <t>The key assumptions underlying the factors have been added on a separate tab called "Assumptions".</t>
  </si>
  <si>
    <t>Version 2025-01</t>
  </si>
  <si>
    <t>x-606, x-607</t>
  </si>
  <si>
    <t>Removed LTA tables and set to withdrawn in the factor list.</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</si>
  <si>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</si>
  <si>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</si>
  <si>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</si>
  <si>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</si>
  <si>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</si>
  <si>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</si>
  <si>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</si>
  <si>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</si>
  <si>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</si>
  <si>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</si>
  <si>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</si>
  <si>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</si>
  <si>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</si>
  <si>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</si>
  <si>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</si>
  <si>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</si>
  <si>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</si>
  <si>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</si>
  <si>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</si>
  <si>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</si>
  <si>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</si>
  <si>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</si>
  <si>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</si>
  <si>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</si>
  <si>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</si>
  <si>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</si>
  <si>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</si>
  <si>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86% of S4NMA_M</t>
  </si>
  <si>
    <t>95% of S3NMA</t>
  </si>
  <si>
    <t>Female pensioners</t>
  </si>
  <si>
    <t>86% of S4NFA_H</t>
  </si>
  <si>
    <t>96% of S3NFA</t>
  </si>
  <si>
    <t>Male pensioners (ill-health)</t>
  </si>
  <si>
    <t xml:space="preserve">100% of S4IMA </t>
  </si>
  <si>
    <t xml:space="preserve">100% of S3IMA </t>
  </si>
  <si>
    <t>Female pensioners (ill-health)</t>
  </si>
  <si>
    <t>100% of S4IFA</t>
  </si>
  <si>
    <t>100% of S3IFA</t>
  </si>
  <si>
    <t>Male dependants</t>
  </si>
  <si>
    <t>100% of S4NMA</t>
  </si>
  <si>
    <t xml:space="preserve">100% of S3NMA </t>
  </si>
  <si>
    <t>Female dependants</t>
  </si>
  <si>
    <t>96% of S4DFA</t>
  </si>
  <si>
    <t>102% of S3DFA</t>
  </si>
  <si>
    <t>Future mortality improvements</t>
  </si>
  <si>
    <t>Based on ONS 2022 principal UK population projection</t>
  </si>
  <si>
    <t>Based on ONS 2020 principal UK population projection</t>
  </si>
  <si>
    <t>Year of use</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</si>
  <si>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</si>
  <si>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</si>
  <si>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80% male, 20% female
Dependants: 20% male, 80% female</t>
  </si>
  <si>
    <t>Expense loading</t>
  </si>
  <si>
    <t>Allowance for short-term dependants’ pensions</t>
  </si>
  <si>
    <t>Normal pension age in the 2015 scheme</t>
  </si>
  <si>
    <t>In line with HMT valuation directions</t>
  </si>
  <si>
    <t>Proportion partnered at retirement</t>
  </si>
  <si>
    <t>Generally in line with 2024 valuation assumptions (75% (males), 60% (females)
100% for options where the member can purchase additional dependant benefits</t>
  </si>
  <si>
    <t>Generally in line with 2020 valuation assumptions
100% for options where the member can purchase additional dependant benefits</t>
  </si>
  <si>
    <t>Age difference between member and partner</t>
  </si>
  <si>
    <t>Male: 3 years older than partner
Female: 3 years younger than partner</t>
  </si>
  <si>
    <t>Rates of ill-health retirement</t>
  </si>
  <si>
    <t>In line with 2024 valuation assumptions</t>
  </si>
  <si>
    <t>In line with 2020 valuation assumptions</t>
  </si>
  <si>
    <t>Mortality before retirement</t>
  </si>
  <si>
    <t>Rates of leaving service</t>
  </si>
  <si>
    <t>Retirement ages</t>
  </si>
  <si>
    <t>All retirements take place at normal pension age</t>
  </si>
  <si>
    <t>Salary scale for transfers-in</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</si>
  <si>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</si>
  <si>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</si>
  <si>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</si>
  <si>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</si>
  <si>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</si>
  <si>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</si>
  <si>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</si>
  <si>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</si>
  <si>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</si>
  <si>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</si>
  <si>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</si>
  <si>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</si>
  <si>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</si>
  <si>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</si>
  <si>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</si>
  <si>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</si>
  <si>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</si>
  <si>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CPS/PNISS/PPSS</t>
  </si>
  <si>
    <t>TV In (non-club)</t>
  </si>
  <si>
    <t>Factors for non- Club incoming transfers, men: NPA 60</t>
  </si>
  <si>
    <t>Male</t>
  </si>
  <si>
    <t>Age last birthday at relevant date</t>
  </si>
  <si>
    <t>0-201</t>
  </si>
  <si>
    <t>Table 903</t>
  </si>
  <si>
    <t xml:space="preserve">Live </t>
  </si>
  <si>
    <t>Factors for non club incoming transfers, women: NPA 60</t>
  </si>
  <si>
    <t>Female</t>
  </si>
  <si>
    <t>0-202</t>
  </si>
  <si>
    <t>Table 913</t>
  </si>
  <si>
    <t>CETV</t>
  </si>
  <si>
    <t xml:space="preserve">CETV factors for men with a normal pension age of 60 </t>
  </si>
  <si>
    <t>0-203</t>
  </si>
  <si>
    <t xml:space="preserve">2026 factor review set </t>
  </si>
  <si>
    <t xml:space="preserve">CETV factors for women with a normal pension age of 60 </t>
  </si>
  <si>
    <t>0-204</t>
  </si>
  <si>
    <t>CETV factors for men with a normal pension age of 65</t>
  </si>
  <si>
    <t>0-205</t>
  </si>
  <si>
    <t xml:space="preserve">CETV factors for women with a normal pension age of 65 </t>
  </si>
  <si>
    <t>0-206</t>
  </si>
  <si>
    <t>PenCE</t>
  </si>
  <si>
    <t>Factors to calculate pensioner cash equivalents on divorce - retirement not on grounds of ill health - males</t>
  </si>
  <si>
    <t>0-301</t>
  </si>
  <si>
    <t>Factors to calculate pensioner cash equivalents on divorce - retirement not on grounds of ill health - females</t>
  </si>
  <si>
    <t>0-302</t>
  </si>
  <si>
    <t>Factors to calculate pensioner cash equivalents on divorce - retirement on grounds of ill health - males</t>
  </si>
  <si>
    <t>0-303</t>
  </si>
  <si>
    <t>Factors to calculate pensioner cash equivalents on divorce - retirement on grounds of ill health - females</t>
  </si>
  <si>
    <t>0-304</t>
  </si>
  <si>
    <t xml:space="preserve">Adjustment factors for pensioners under age 55 </t>
  </si>
  <si>
    <t>Unisex</t>
  </si>
  <si>
    <t>Age last birthday</t>
  </si>
  <si>
    <t>0-305A</t>
  </si>
  <si>
    <t>Male &amp; Female</t>
  </si>
  <si>
    <t>0-305B</t>
  </si>
  <si>
    <t>Table 743</t>
  </si>
  <si>
    <t>Pension Credit</t>
  </si>
  <si>
    <t>Factors for calculating divorce pension credits for male ex partners</t>
  </si>
  <si>
    <t>0-306</t>
  </si>
  <si>
    <t xml:space="preserve">Factors for calculating divorce pension credits for female ex partners </t>
  </si>
  <si>
    <t>0-307</t>
  </si>
  <si>
    <t>ERF</t>
  </si>
  <si>
    <t>Factors for voluntary early retirement</t>
  </si>
  <si>
    <t>Years to NRA</t>
  </si>
  <si>
    <t>0-401</t>
  </si>
  <si>
    <t>Table 1002</t>
  </si>
  <si>
    <t>Triv Comm</t>
  </si>
  <si>
    <t>Trivial Commutation factors applicable for former contributing members</t>
  </si>
  <si>
    <t>Age nearest birthday at  relevant date</t>
  </si>
  <si>
    <t>0-501</t>
  </si>
  <si>
    <t>Table 1102</t>
  </si>
  <si>
    <t xml:space="preserve">Trivial commutation factors applicable for surviving dependants </t>
  </si>
  <si>
    <t>0-502</t>
  </si>
  <si>
    <t>Table 1112</t>
  </si>
  <si>
    <t>Inverse Comm</t>
  </si>
  <si>
    <t>Inverse commutation factors</t>
  </si>
  <si>
    <t>Age nearest</t>
  </si>
  <si>
    <t>0-503</t>
  </si>
  <si>
    <t>Table 203</t>
  </si>
  <si>
    <t>Scheme pays AA</t>
  </si>
  <si>
    <t>Factors for calculating annual allowance debit - NPA60</t>
  </si>
  <si>
    <t>0-601</t>
  </si>
  <si>
    <t>Table 1201</t>
  </si>
  <si>
    <t>Factors for calculating annual allowance debit - NPA65</t>
  </si>
  <si>
    <t>0-602</t>
  </si>
  <si>
    <t>Table 1211</t>
  </si>
  <si>
    <t>Timing adjustment factors for early retirements other than in ill health</t>
  </si>
  <si>
    <t>0-603</t>
  </si>
  <si>
    <t>Table 1221</t>
  </si>
  <si>
    <t>Timing adjustment factors for late retirements (NPA60 only)</t>
  </si>
  <si>
    <t>Years after NPA</t>
  </si>
  <si>
    <t>0-604</t>
  </si>
  <si>
    <t>Table 1241</t>
  </si>
  <si>
    <t>Timing adjustment factors for ill health retirements (NPA60 only)</t>
  </si>
  <si>
    <t>Years to NPA</t>
  </si>
  <si>
    <t>0-605</t>
  </si>
  <si>
    <t>Table 1251</t>
  </si>
  <si>
    <t>Scheme pays LTA</t>
  </si>
  <si>
    <t>Factors for calculating lifetime allowance debit- retirement not on grounds of ill health</t>
  </si>
  <si>
    <t>0-606</t>
  </si>
  <si>
    <t>Table 1261</t>
  </si>
  <si>
    <t>Withdrawn</t>
  </si>
  <si>
    <t>Factors for calculating lifetime allowance debit- retirement on grounds of ill health</t>
  </si>
  <si>
    <t>0-607</t>
  </si>
  <si>
    <t>Table 1271</t>
  </si>
  <si>
    <t>Added years factors</t>
  </si>
  <si>
    <t>Periodic contributions for the purchase of added years</t>
  </si>
  <si>
    <t>Age next birthday</t>
  </si>
  <si>
    <t>0-701</t>
  </si>
  <si>
    <t>Table 123</t>
  </si>
  <si>
    <t>Factors for calculating contributions for added years lump sum contributions</t>
  </si>
  <si>
    <t>0-702</t>
  </si>
  <si>
    <t>Table 103</t>
  </si>
  <si>
    <t>Allocation</t>
  </si>
  <si>
    <t>Allocation pension factors for female member in favour of a male dependant</t>
  </si>
  <si>
    <t>Age nearest of member pensioner (across the top) / Age nearest of dependant (down the side)</t>
  </si>
  <si>
    <t>0-801</t>
  </si>
  <si>
    <t>Table 313</t>
  </si>
  <si>
    <t>Allocation pension factors for male member in favour of a female dependant</t>
  </si>
  <si>
    <t>0-802</t>
  </si>
  <si>
    <t>Table 323</t>
  </si>
  <si>
    <t>Data Item</t>
  </si>
  <si>
    <t>Factor Table Information</t>
  </si>
  <si>
    <t>Client</t>
  </si>
  <si>
    <t>Section Number</t>
  </si>
  <si>
    <t>Table Reference</t>
  </si>
  <si>
    <t>Related Factor Table Reference</t>
  </si>
  <si>
    <t>Live</t>
  </si>
  <si>
    <t>Assumption Set</t>
  </si>
  <si>
    <t>Age</t>
  </si>
  <si>
    <t>Gross pension of £1 per annum, Fp</t>
  </si>
  <si>
    <t>Lump sum of £1,  FLS</t>
  </si>
  <si>
    <t>Widow's pension of £1 per annum, FW (Married)</t>
  </si>
  <si>
    <t>Widow's pension of £1 per annum, FW (Unmarried)</t>
  </si>
  <si>
    <t>Gross Pension of £1 per annum</t>
  </si>
  <si>
    <t>Lump sum of £1</t>
  </si>
  <si>
    <t>Surviving partner's pension of £1 pa</t>
  </si>
  <si>
    <t>Deduction for NI modification of £1 pa</t>
  </si>
  <si>
    <t>Member's Pension of £1 per annum</t>
  </si>
  <si>
    <t>Survivor's pension of £1 pa</t>
  </si>
  <si>
    <t>Deduction for GMP of £1 pa</t>
  </si>
  <si>
    <t>(f LS-A)</t>
  </si>
  <si>
    <t>(f P-B) - Males</t>
  </si>
  <si>
    <t>(f P-B) - Females</t>
  </si>
  <si>
    <t>Gross pension of £1 per annum</t>
  </si>
  <si>
    <t>Years Early</t>
  </si>
  <si>
    <t>Early retirement factor NPA60</t>
  </si>
  <si>
    <t>Early retirement factor NPA65</t>
  </si>
  <si>
    <t>Member Factor</t>
  </si>
  <si>
    <t>Spouse Factor</t>
  </si>
  <si>
    <t>Unisex Factor</t>
  </si>
  <si>
    <t>Member's pension</t>
  </si>
  <si>
    <t>Members and spouse's pension (CPS)</t>
  </si>
  <si>
    <t>Member and spouse's pension (PNISS)</t>
  </si>
  <si>
    <t>Annual allowance debit factor per £1 of pension per annum - Males</t>
  </si>
  <si>
    <t>Annual allowance debit factor per £1 of pension per annum - Females</t>
  </si>
  <si>
    <t>Annual allowance debit factor per £1 of lump sum - Males</t>
  </si>
  <si>
    <t>Annual allowance debit factor per £1 of lump sum - Females</t>
  </si>
  <si>
    <t>Years Late</t>
  </si>
  <si>
    <t>Late retirement factor</t>
  </si>
  <si>
    <t>Early retirement factor</t>
  </si>
  <si>
    <t>Added Years</t>
  </si>
  <si>
    <t>Factors for calculating contributions for added years periodic contributions</t>
  </si>
  <si>
    <t>Age next birthday at relevant date</t>
  </si>
  <si>
    <t>Normal Benefits</t>
  </si>
  <si>
    <t>Family Benefits</t>
  </si>
  <si>
    <t>Total Contribution</t>
  </si>
  <si>
    <t>Age next</t>
  </si>
  <si>
    <t/>
  </si>
  <si>
    <t>Version 2026-01</t>
  </si>
  <si>
    <t>x-203 to x-206, x-301 to x-307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</si>
</sst>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3">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0"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0" fontId="0" fillId="0" borderId="0" xfId="0" applyFill="1" applyAlignment="1">
      <alignment horizontal="centerContinuous"/>
    </xf>
    <xf numFmtId="14" fontId="0" fillId="0" borderId="0" xfId="0" applyNumberFormat="1"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3" fillId="0" borderId="0" xfId="0" applyFont="1" applyAlignment="1">
      <alignment horizontal="left" vertical="center" wrapText="1"/>
    </xf>
    <xf numFmtId="14" fontId="33" fillId="0" borderId="0" xfId="0" applyNumberFormat="1" applyFont="1" applyFill="1" applyAlignment="1"/>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38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387"/>
      <tableStyleElement type="headerRow" dxfId="386"/>
      <tableStyleElement type="totalRow" dxfId="385"/>
      <tableStyleElement type="firstColumn" dxfId="384"/>
      <tableStyleElement type="lastColumn" dxfId="383"/>
      <tableStyleElement type="firstRowStripe" dxfId="382"/>
    </tableStyle>
    <tableStyle name="factors_info_tables 2" pivot="0" count="7" xr9:uid="{DCC562C8-4A2F-49B2-8685-AB66EA8DBDF6}">
      <tableStyleElement type="wholeTable" dxfId="381"/>
      <tableStyleElement type="headerRow" dxfId="380"/>
      <tableStyleElement type="totalRow" dxfId="379"/>
      <tableStyleElement type="firstColumn" dxfId="378"/>
      <tableStyleElement type="lastColumn" dxfId="377"/>
      <tableStyleElement type="firstRowStripe" dxfId="376"/>
      <tableStyleElement type="secondRowStripe" dxfId="375"/>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356" dataDxfId="355">
  <autoFilter ref="A6:C36" xr:uid="{5867D1E3-03AB-4746-8B71-91C0E9F37CC6}"/>
  <tableColumns count="3">
    <tableColumn id="1" xr3:uid="{A0123B3F-DD51-4E80-AF96-8EE75733E5DE}" name="Assumptions underlying factors" dataDxfId="354"/>
    <tableColumn id="2" xr3:uid="{364EC9BF-E51C-4E91-BFDB-864F1F09D986}" name="2026 factor review set" dataDxfId="353"/>
    <tableColumn id="3" xr3:uid="{5BB598A0-04CA-466B-B3CD-3613DDBE97F5}" name="2023 factor review set" dataDxfId="352"/>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5806F43-1811-48F1-BBAB-2325F2FB491A}" name="x_302_template_table_1" displayName="x_302_template_table_1" ref="A6:B21" totalsRowShown="0">
  <autoFilter ref="A6:B21" xr:uid="{C725761B-DC0A-4807-ABBB-1B10DF3821F0}">
    <filterColumn colId="0" hiddenButton="1"/>
    <filterColumn colId="1" hiddenButton="1"/>
  </autoFilter>
  <tableColumns count="2">
    <tableColumn id="1" xr3:uid="{F0B6EF44-E25C-44BD-AE18-3343EFB5C440}" name="Data Item" dataDxfId="337"/>
    <tableColumn id="2" xr3:uid="{C21C296F-09D2-4A4F-B5BA-4815E825FB1E}" name="Factor Table Information" dataDxfId="336"/>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D2ED2DE-9ADE-4732-A534-57AF51653249}" name="x_303_template_table_1" displayName="x_303_template_table_1" ref="A6:B21" totalsRowShown="0">
  <autoFilter ref="A6:B21" xr:uid="{C725761B-DC0A-4807-ABBB-1B10DF3821F0}">
    <filterColumn colId="0" hiddenButton="1"/>
    <filterColumn colId="1" hiddenButton="1"/>
  </autoFilter>
  <tableColumns count="2">
    <tableColumn id="1" xr3:uid="{70567132-FAC8-48F1-BB27-BAA0D322A01E}" name="Data Item" dataDxfId="335"/>
    <tableColumn id="2" xr3:uid="{6F467CC7-5B31-4F0E-A163-EA672BE39EEB}" name="Factor Table Information" dataDxfId="334"/>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1528A3F-386C-4463-A802-465CCF61C6FA}" name="x_304_template_table_1" displayName="x_304_template_table_1" ref="A6:B21" totalsRowShown="0">
  <autoFilter ref="A6:B21" xr:uid="{C725761B-DC0A-4807-ABBB-1B10DF3821F0}">
    <filterColumn colId="0" hiddenButton="1"/>
    <filterColumn colId="1" hiddenButton="1"/>
  </autoFilter>
  <tableColumns count="2">
    <tableColumn id="1" xr3:uid="{EA787D63-8CA2-4029-BD24-D523117B7CFE}" name="Data Item" dataDxfId="333"/>
    <tableColumn id="2" xr3:uid="{573FD0F7-2D81-45CE-BE4F-ACF3F7353A5E}" name="Factor Table Information" dataDxfId="332"/>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4D6CEE8-7F77-4F9A-ABA9-EBE7EFE86C95}" name="x_305_template_table_1" displayName="x_305_template_table_1" ref="A6:B21" totalsRowShown="0">
  <autoFilter ref="A6:B21" xr:uid="{C725761B-DC0A-4807-ABBB-1B10DF3821F0}">
    <filterColumn colId="0" hiddenButton="1"/>
    <filterColumn colId="1" hiddenButton="1"/>
  </autoFilter>
  <tableColumns count="2">
    <tableColumn id="1" xr3:uid="{D7F14164-4434-4573-AA80-2397FDF14ED8}" name="Data Item" dataDxfId="331"/>
    <tableColumn id="2" xr3:uid="{0EE07A63-FE9E-428D-A93E-2C34CA372D9B}" name="Factor Table Information" dataDxfId="330"/>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C24A245-9B5E-4665-8EE4-3703922179EE}" name="x_305_template_table_2" displayName="x_305_template_table_2" ref="E6:F21" totalsRowShown="0">
  <tableColumns count="2">
    <tableColumn id="1" xr3:uid="{F9D59DC7-0581-405F-8541-41D7A572C831}" name="Data Item" dataDxfId="329"/>
    <tableColumn id="2" xr3:uid="{7A94F92B-FD4C-4D6F-BB68-0B3B64C0E697}" name="Factor Table Information" dataDxfId="328"/>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3D48E5D-E291-40DB-AA7D-260E439885FD}" name="x_306_template_table_1" displayName="x_306_template_table_1" ref="A6:B21" totalsRowShown="0">
  <autoFilter ref="A6:B21" xr:uid="{C725761B-DC0A-4807-ABBB-1B10DF3821F0}">
    <filterColumn colId="0" hiddenButton="1"/>
    <filterColumn colId="1" hiddenButton="1"/>
  </autoFilter>
  <tableColumns count="2">
    <tableColumn id="1" xr3:uid="{0A6C9942-F5DE-482B-AD85-0DC9D8C14ED7}" name="Data Item" dataDxfId="327"/>
    <tableColumn id="2" xr3:uid="{795C8B14-13C8-46D8-AE40-9CAC8D26C41E}" name="Factor Table Information" dataDxfId="326"/>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F5C977-9F6A-4820-B213-7A32138F7235}" name="x_307_template_table_1" displayName="x_307_template_table_1" ref="A6:B21" totalsRowShown="0">
  <autoFilter ref="A6:B21" xr:uid="{C725761B-DC0A-4807-ABBB-1B10DF3821F0}">
    <filterColumn colId="0" hiddenButton="1"/>
    <filterColumn colId="1" hiddenButton="1"/>
  </autoFilter>
  <tableColumns count="2">
    <tableColumn id="1" xr3:uid="{002AEE2F-28BD-4959-ADBF-21129711BDF1}" name="Data Item" dataDxfId="325"/>
    <tableColumn id="2" xr3:uid="{A80C37A8-0B52-4877-BDA1-16060DA91665}" name="Factor Table Information" dataDxfId="324"/>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1B27D4F-3FFC-4DEF-835D-248F7F64D14E}" name="x_401_template_table_1" displayName="x_401_template_table_1" ref="A6:B21" totalsRowShown="0">
  <autoFilter ref="A6:B21" xr:uid="{C725761B-DC0A-4807-ABBB-1B10DF3821F0}">
    <filterColumn colId="0" hiddenButton="1"/>
    <filterColumn colId="1" hiddenButton="1"/>
  </autoFilter>
  <tableColumns count="2">
    <tableColumn id="1" xr3:uid="{2184C3F5-6DFC-47C5-B99E-94FB244A7C69}" name="Data Item" dataDxfId="323"/>
    <tableColumn id="2" xr3:uid="{DDBD1072-D2DD-470C-AFBF-0B5396F67F2D}" name="Factor Table Information" dataDxfId="322"/>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145CF3A-215F-48C0-A243-D2408D5ED651}" name="x_501_template_table_1" displayName="x_501_template_table_1" ref="A6:B21" totalsRowShown="0">
  <autoFilter ref="A6:B21" xr:uid="{C725761B-DC0A-4807-ABBB-1B10DF3821F0}">
    <filterColumn colId="0" hiddenButton="1"/>
    <filterColumn colId="1" hiddenButton="1"/>
  </autoFilter>
  <tableColumns count="2">
    <tableColumn id="1" xr3:uid="{5DB7520C-2164-4B41-A0FF-5E36B6059092}" name="Data Item" dataDxfId="321"/>
    <tableColumn id="2" xr3:uid="{6DFAD248-2072-44F1-B0EB-8A41FF96651C}" name="Factor Table Information" dataDxfId="320"/>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1FC0012-A284-420E-9875-4D4456A5D316}" name="x_502_template_table_1" displayName="x_502_template_table_1" ref="A6:B21" totalsRowShown="0">
  <autoFilter ref="A6:B21" xr:uid="{C725761B-DC0A-4807-ABBB-1B10DF3821F0}">
    <filterColumn colId="0" hiddenButton="1"/>
    <filterColumn colId="1" hiddenButton="1"/>
  </autoFilter>
  <tableColumns count="2">
    <tableColumn id="1" xr3:uid="{C9E9DC70-0D23-4AE4-BC40-6B82B39419E6}" name="Data Item" dataDxfId="319"/>
    <tableColumn id="2" xr3:uid="{5EB1E7FD-1DA4-4510-AB8E-D5987B4101BA}" name="Factor Table Information" dataDxfId="318"/>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36" totalsRowShown="0" headerRowDxfId="374" dataDxfId="373">
  <autoFilter ref="A7:P36" xr:uid="{3C0DB539-FF7D-4AE8-A136-71294137EDDD}"/>
  <tableColumns count="16">
    <tableColumn id="16" xr3:uid="{AD00A7A2-1E25-4CED-B71E-C04F52532AF9}" name="Link to Tables" dataDxfId="372" dataCellStyle="Hyperlink">
      <calculatedColumnFormula>HYPERLINK("#'x-" &amp; factor_list_table[[#This Row],[Series Number]] &amp; "'!A1", "x-" &amp; factor_list_table[[#This Row],[Series Number]])</calculatedColumnFormula>
    </tableColumn>
    <tableColumn id="1" xr3:uid="{31EF05DA-0C14-4B08-9BF5-EE7FBBB4706E}" name="Scheme" dataDxfId="371"/>
    <tableColumn id="2" xr3:uid="{8F58F67B-E05E-4DB6-BF88-E92042A8F804}" name="Section" dataDxfId="370"/>
    <tableColumn id="3" xr3:uid="{C0CC1951-45CA-47FA-980B-1AD23814E39F}" name="Factor Type" dataDxfId="369"/>
    <tableColumn id="4" xr3:uid="{9F12BD33-F9DF-49F8-9914-453AC95DF880}" name="Description" dataDxfId="368"/>
    <tableColumn id="5" xr3:uid="{26876318-934A-41B2-B629-0C93C4B8D47A}" name="Gender" dataDxfId="367"/>
    <tableColumn id="6" xr3:uid="{D347DB19-8E22-4CF2-926B-735C5B28F5EB}" name="Factor Age/Period Definition" dataDxfId="366"/>
    <tableColumn id="7" xr3:uid="{751250A1-458B-4196-8A5C-382ED39D5917}" name="Section Number (x)" dataDxfId="365"/>
    <tableColumn id="8" xr3:uid="{07B464F6-6BE5-4432-B85B-EF35BE710CF8}" name="Series Number" dataDxfId="364"/>
    <tableColumn id="9" xr3:uid="{E6205105-7908-4AAF-80B1-0CCFB94FF453}" name="Table Reference_x000a_(Section-Series Number)" dataDxfId="363"/>
    <tableColumn id="10" xr3:uid="{179ECF6B-3231-4E3A-8DC5-94232DF189CF}" name="Table Reference in Guidance" dataDxfId="362"/>
    <tableColumn id="11" xr3:uid="{5DF71A96-CC23-450E-A89E-249924BE2DF8}" name="Related Factor Guidance" dataDxfId="361"/>
    <tableColumn id="12" xr3:uid="{4BE7D75B-29B3-4D4D-81BC-2D76080A84A0}" name="Date Factors Issued to Client" dataDxfId="360"/>
    <tableColumn id="13" xr3:uid="{17725A31-2931-4C1D-A856-4290CBCE5D78}" name="Date Factors Implemented (if known)" dataDxfId="359"/>
    <tableColumn id="14" xr3:uid="{C0DEF26D-D1B8-482B-B0F3-D897795941C7}" name="Factor Status" dataDxfId="358"/>
    <tableColumn id="15" xr3:uid="{85E54397-0AFF-41E7-A379-C974577BD7C4}" name="Assumption set" dataDxfId="357"/>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3DBAF27-BD46-42B8-9B52-B866922283A1}" name="x_503_template_table_1" displayName="x_503_template_table_1" ref="A6:B21" totalsRowShown="0">
  <autoFilter ref="A6:B21" xr:uid="{C725761B-DC0A-4807-ABBB-1B10DF3821F0}">
    <filterColumn colId="0" hiddenButton="1"/>
    <filterColumn colId="1" hiddenButton="1"/>
  </autoFilter>
  <tableColumns count="2">
    <tableColumn id="1" xr3:uid="{1A7C1E6B-4883-4FBC-AFFD-A829ACC15A41}" name="Data Item" dataDxfId="317"/>
    <tableColumn id="2" xr3:uid="{0EF2DE7A-178F-4596-B44D-2B4EE68A1429}" name="Factor Table Information" dataDxfId="316"/>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FFDC638-EC3A-40FA-AFD4-00801C06026A}" name="x_601_template_table_1" displayName="x_601_template_table_1" ref="A6:B21" totalsRowShown="0">
  <autoFilter ref="A6:B21" xr:uid="{C725761B-DC0A-4807-ABBB-1B10DF3821F0}">
    <filterColumn colId="0" hiddenButton="1"/>
    <filterColumn colId="1" hiddenButton="1"/>
  </autoFilter>
  <tableColumns count="2">
    <tableColumn id="1" xr3:uid="{A3BDC28C-D016-4984-83C6-C2045AE3FCEB}" name="Data Item" dataDxfId="315"/>
    <tableColumn id="2" xr3:uid="{050BB94D-C48C-4746-B62F-A3B218C59F11}" name="Factor Table Information" dataDxfId="314"/>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CEDB5AB-1D9C-4E91-A8E0-30628F57DB05}" name="x_602_template_table_1" displayName="x_602_template_table_1" ref="A6:B21" totalsRowShown="0">
  <autoFilter ref="A6:B21" xr:uid="{C725761B-DC0A-4807-ABBB-1B10DF3821F0}">
    <filterColumn colId="0" hiddenButton="1"/>
    <filterColumn colId="1" hiddenButton="1"/>
  </autoFilter>
  <tableColumns count="2">
    <tableColumn id="1" xr3:uid="{786D531C-0E4D-4377-B7A3-E5B5EBB8DD38}" name="Data Item" dataDxfId="313"/>
    <tableColumn id="2" xr3:uid="{CF9C4476-AB2F-4F9C-97DD-85411B17847D}" name="Factor Table Information" dataDxfId="312"/>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8EF669A-94D5-40FB-9AE3-65A7D5CBB86A}" name="x_603_template_table_1" displayName="x_603_template_table_1" ref="A6:B21" totalsRowShown="0">
  <autoFilter ref="A6:B21" xr:uid="{C725761B-DC0A-4807-ABBB-1B10DF3821F0}">
    <filterColumn colId="0" hiddenButton="1"/>
    <filterColumn colId="1" hiddenButton="1"/>
  </autoFilter>
  <tableColumns count="2">
    <tableColumn id="1" xr3:uid="{C893CF0B-820C-44ED-B4EF-852F51CAA82C}" name="Data Item" dataDxfId="311"/>
    <tableColumn id="2" xr3:uid="{14DD44FD-9FAC-4FD9-9ED1-00757A0C3E16}" name="Factor Table Information" dataDxfId="310"/>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06FA5A6-D918-444C-A668-95B421BDE357}" name="x_604_template_table_1" displayName="x_604_template_table_1" ref="A6:B21" totalsRowShown="0">
  <autoFilter ref="A6:B21" xr:uid="{C725761B-DC0A-4807-ABBB-1B10DF3821F0}">
    <filterColumn colId="0" hiddenButton="1"/>
    <filterColumn colId="1" hiddenButton="1"/>
  </autoFilter>
  <tableColumns count="2">
    <tableColumn id="1" xr3:uid="{0B9C3F85-189C-40EA-86DF-41C9BA5CDB26}" name="Data Item" dataDxfId="309"/>
    <tableColumn id="2" xr3:uid="{79F70A70-2ABA-4BD0-8CCD-F7358F14ED46}" name="Factor Table Information" dataDxfId="308"/>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25C3B98-E770-4B7A-B707-F9CFE98211AD}" name="x_605_template_table_1" displayName="x_605_template_table_1" ref="A6:B21" totalsRowShown="0">
  <autoFilter ref="A6:B21" xr:uid="{C725761B-DC0A-4807-ABBB-1B10DF3821F0}">
    <filterColumn colId="0" hiddenButton="1"/>
    <filterColumn colId="1" hiddenButton="1"/>
  </autoFilter>
  <tableColumns count="2">
    <tableColumn id="1" xr3:uid="{B5220357-15F4-4B78-B37B-A952D659102E}" name="Data Item" dataDxfId="307"/>
    <tableColumn id="2" xr3:uid="{6E4F9F41-F1B0-404D-8B1D-819BEDC76275}" name="Factor Table Information" dataDxfId="306"/>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D32C78A-6217-46AF-901B-BB1CA70061EA}" name="x_606_template_table_1" displayName="x_606_template_table_1" ref="A6:B21" totalsRowShown="0">
  <autoFilter ref="A6:B21" xr:uid="{C725761B-DC0A-4807-ABBB-1B10DF3821F0}">
    <filterColumn colId="0" hiddenButton="1"/>
    <filterColumn colId="1" hiddenButton="1"/>
  </autoFilter>
  <tableColumns count="2">
    <tableColumn id="1" xr3:uid="{F718E7F4-35A4-409C-BE00-2EAA2E159083}" name="Data Item" dataDxfId="305"/>
    <tableColumn id="2" xr3:uid="{21D9052E-09F1-4114-AE15-2ED336AD8AAA}" name="Factor Table Information" dataDxfId="304"/>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4EF13B7-67B4-4AFB-907F-38639C6EC182}" name="x_606_template_table_134" displayName="x_606_template_table_134" ref="A6:B21" totalsRowShown="0">
  <tableColumns count="2">
    <tableColumn id="1" xr3:uid="{3CA27466-CF06-4B06-B0C1-BF6ACA5049C6}" name="Data Item" dataDxfId="303"/>
    <tableColumn id="2" xr3:uid="{9013466D-0C46-42E1-BEDB-30B4B6A9DE55}" name="Factor Table Information" dataDxfId="302"/>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29155DF-3D41-4638-8FB2-13C785E268C5}" name="x_701_template_table_1" displayName="x_701_template_table_1" ref="A6:B21" totalsRowShown="0">
  <autoFilter ref="A6:B21" xr:uid="{C725761B-DC0A-4807-ABBB-1B10DF3821F0}">
    <filterColumn colId="0" hiddenButton="1"/>
    <filterColumn colId="1" hiddenButton="1"/>
  </autoFilter>
  <tableColumns count="2">
    <tableColumn id="1" xr3:uid="{C428B514-CC59-40C3-8E49-17EA31E433B3}" name="Data Item" dataDxfId="301"/>
    <tableColumn id="2" xr3:uid="{0A279AE0-9C4C-4B58-B6DE-B3A1271A80A8}" name="Factor Table Information" dataDxfId="300"/>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9BF5AB4-757A-46E4-BB16-D16433A5571C}" name="x_702_template_table_1" displayName="x_702_template_table_1" ref="A6:B21" totalsRowShown="0">
  <autoFilter ref="A6:B21" xr:uid="{C725761B-DC0A-4807-ABBB-1B10DF3821F0}">
    <filterColumn colId="0" hiddenButton="1"/>
    <filterColumn colId="1" hiddenButton="1"/>
  </autoFilter>
  <tableColumns count="2">
    <tableColumn id="1" xr3:uid="{AF10E0AD-C624-49D6-BC15-E2DB4E7701C5}" name="Data Item" dataDxfId="299"/>
    <tableColumn id="2" xr3:uid="{56BB3315-2026-47B3-A751-A715A84D1BE0}" name="Factor Table Information" dataDxfId="298"/>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DDDA5E-4AB8-48E9-8BD5-55AA7002673A}" name="x_201_template_table_1" displayName="x_201_template_table_1" ref="A6:B21" totalsRowShown="0">
  <autoFilter ref="A6:B21" xr:uid="{C725761B-DC0A-4807-ABBB-1B10DF3821F0}">
    <filterColumn colId="0" hiddenButton="1"/>
    <filterColumn colId="1" hiddenButton="1"/>
  </autoFilter>
  <tableColumns count="2">
    <tableColumn id="1" xr3:uid="{34994EE1-1507-4CB6-9EBD-82488CFA06F7}" name="Data Item" dataDxfId="351"/>
    <tableColumn id="2" xr3:uid="{4216BE3E-A0E1-49A1-AC26-03DE1863685B}" name="Factor Table Information" dataDxfId="350"/>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C6A42E5-A9F8-43DD-8324-FA3771102351}" name="x_801_template_table_1" displayName="x_801_template_table_1" ref="A6:B21" totalsRowShown="0">
  <autoFilter ref="A6:B21" xr:uid="{C725761B-DC0A-4807-ABBB-1B10DF3821F0}">
    <filterColumn colId="0" hiddenButton="1"/>
    <filterColumn colId="1" hiddenButton="1"/>
  </autoFilter>
  <tableColumns count="2">
    <tableColumn id="1" xr3:uid="{EFCCF149-45AA-4880-B141-AFA03FB29D06}" name="Data Item" dataDxfId="297"/>
    <tableColumn id="2" xr3:uid="{F463305F-ABFC-4065-96AE-9019EB9D4D64}" name="Factor Table Information" dataDxfId="296"/>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5E4FA74-AA75-4F33-85E8-FA0BC36FBA14}" name="x_802_template_table_1" displayName="x_802_template_table_1" ref="A6:B21" totalsRowShown="0">
  <autoFilter ref="A6:B21" xr:uid="{C725761B-DC0A-4807-ABBB-1B10DF3821F0}">
    <filterColumn colId="0" hiddenButton="1"/>
    <filterColumn colId="1" hiddenButton="1"/>
  </autoFilter>
  <tableColumns count="2">
    <tableColumn id="1" xr3:uid="{CA5D7DC3-8439-4AF2-9AD2-7BE28D24197F}" name="Data Item" dataDxfId="295"/>
    <tableColumn id="2" xr3:uid="{526AE883-6026-42E0-B349-EBE82709370D}" name="Factor Table Information" dataDxfId="294"/>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26AB1-E22D-437A-A1E5-73A44AD23131}" name="x_202_template_table_1" displayName="x_202_template_table_1" ref="A6:B21" totalsRowShown="0">
  <autoFilter ref="A6:B21" xr:uid="{C725761B-DC0A-4807-ABBB-1B10DF3821F0}">
    <filterColumn colId="0" hiddenButton="1"/>
    <filterColumn colId="1" hiddenButton="1"/>
  </autoFilter>
  <tableColumns count="2">
    <tableColumn id="1" xr3:uid="{BF228E04-4954-4692-A5EC-32714F79333A}" name="Data Item" dataDxfId="349"/>
    <tableColumn id="2" xr3:uid="{7CBCCE8E-43F4-4C9E-AC9B-6EF7C9E5BFA4}" name="Factor Table Information" dataDxfId="348"/>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A9A871-F737-4BDE-932A-683450FBADDF}" name="x_203_template_table_1" displayName="x_203_template_table_1" ref="A6:B21" totalsRowShown="0">
  <autoFilter ref="A6:B21" xr:uid="{C725761B-DC0A-4807-ABBB-1B10DF3821F0}">
    <filterColumn colId="0" hiddenButton="1"/>
    <filterColumn colId="1" hiddenButton="1"/>
  </autoFilter>
  <tableColumns count="2">
    <tableColumn id="1" xr3:uid="{829582C7-9217-4F0E-86AB-62D31886CCCF}" name="Data Item" dataDxfId="347"/>
    <tableColumn id="2" xr3:uid="{60C6C84E-F04A-4C7C-84A5-CA9A6C868A3D}" name="Factor Table Information" dataDxfId="34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D4CD53A-5ACB-4A9C-8CB3-1B4EA756ED28}" name="x_204_template_table_1" displayName="x_204_template_table_1" ref="A6:B21" totalsRowShown="0">
  <autoFilter ref="A6:B21" xr:uid="{C725761B-DC0A-4807-ABBB-1B10DF3821F0}">
    <filterColumn colId="0" hiddenButton="1"/>
    <filterColumn colId="1" hiddenButton="1"/>
  </autoFilter>
  <tableColumns count="2">
    <tableColumn id="1" xr3:uid="{E0E76DEF-D802-4E5A-9D56-0F51B2AC133E}" name="Data Item" dataDxfId="345"/>
    <tableColumn id="2" xr3:uid="{68B135B1-1887-48D7-ABF0-56DC3FC6954E}" name="Factor Table Information" dataDxfId="344"/>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B96D6E2-A2F8-4589-879B-97FD089DF6C7}" name="x_205_template_table_1" displayName="x_205_template_table_1" ref="A6:B21" totalsRowShown="0">
  <autoFilter ref="A6:B21" xr:uid="{C725761B-DC0A-4807-ABBB-1B10DF3821F0}">
    <filterColumn colId="0" hiddenButton="1"/>
    <filterColumn colId="1" hiddenButton="1"/>
  </autoFilter>
  <tableColumns count="2">
    <tableColumn id="1" xr3:uid="{0CAC11BC-1B00-4FDB-8B43-99B2EB0E8189}" name="Data Item" dataDxfId="343"/>
    <tableColumn id="2" xr3:uid="{1642E761-F646-4A0F-BB8E-F1B12ACCEA67}" name="Factor Table Information" dataDxfId="342"/>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809EC8B-0B76-4DB7-BF43-0CD45E2D00BC}" name="x_206_template_table_1" displayName="x_206_template_table_1" ref="A6:B21" totalsRowShown="0">
  <autoFilter ref="A6:B21" xr:uid="{C725761B-DC0A-4807-ABBB-1B10DF3821F0}">
    <filterColumn colId="0" hiddenButton="1"/>
    <filterColumn colId="1" hiddenButton="1"/>
  </autoFilter>
  <tableColumns count="2">
    <tableColumn id="1" xr3:uid="{27956AEF-9EAF-44FA-BAB5-A5E9FEF14A80}" name="Data Item" dataDxfId="341"/>
    <tableColumn id="2" xr3:uid="{972257EE-22D2-4EDB-829A-CDF6503DF6F3}" name="Factor Table Information" dataDxfId="340"/>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BC66EF1-0A5D-4F61-BDB5-3C3BDB7DB0D7}" name="x_301_template_table_1" displayName="x_301_template_table_1" ref="A6:B21" totalsRowShown="0">
  <autoFilter ref="A6:B21" xr:uid="{C725761B-DC0A-4807-ABBB-1B10DF3821F0}">
    <filterColumn colId="0" hiddenButton="1"/>
    <filterColumn colId="1" hiddenButton="1"/>
  </autoFilter>
  <tableColumns count="2">
    <tableColumn id="1" xr3:uid="{ADA198CD-2CAD-4490-9844-30316543BE30}" name="Data Item" dataDxfId="339"/>
    <tableColumn id="2" xr3:uid="{669C51FB-8757-4744-9602-40F4A4F12807}" name="Factor Table Information" dataDxfId="338"/>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UKAEA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UKAEA Pension Scheme.</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31"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1810-0C6B-4614-8AB3-05C10B105F01}">
  <sheetPr codeName="Sheet12"/>
  <dimension ref="A1:E75"/>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CETV - x-205</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154</v>
      </c>
      <c r="C9" s="47"/>
      <c r="D9" s="47"/>
      <c r="E9" s="51"/>
    </row>
    <row r="10" spans="1:5" x14ac:dyDescent="0.25">
      <c r="A10" s="40" t="s">
        <v>6</v>
      </c>
      <c r="B10" s="47" t="s">
        <v>160</v>
      </c>
      <c r="C10" s="47"/>
      <c r="D10" s="47"/>
      <c r="E10" s="51"/>
    </row>
    <row r="11" spans="1:5" x14ac:dyDescent="0.25">
      <c r="A11" s="40" t="s">
        <v>131</v>
      </c>
      <c r="B11" s="47" t="s">
        <v>145</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205</v>
      </c>
      <c r="C14" s="47"/>
      <c r="D14" s="47"/>
      <c r="E14" s="51"/>
    </row>
    <row r="15" spans="1:5" x14ac:dyDescent="0.25">
      <c r="A15" s="40" t="s">
        <v>249</v>
      </c>
      <c r="B15" s="47" t="s">
        <v>161</v>
      </c>
      <c r="C15" s="47"/>
      <c r="D15" s="47"/>
      <c r="E15" s="51"/>
    </row>
    <row r="16" spans="1:5" x14ac:dyDescent="0.25">
      <c r="A16" s="40" t="s">
        <v>136</v>
      </c>
      <c r="B16" s="47">
        <v>623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258</v>
      </c>
      <c r="C26" s="59" t="s">
        <v>259</v>
      </c>
      <c r="D26" s="59" t="s">
        <v>260</v>
      </c>
      <c r="E26" s="59" t="s">
        <v>261</v>
      </c>
    </row>
    <row r="27" spans="1:5" x14ac:dyDescent="0.25">
      <c r="A27" s="42">
        <v>16</v>
      </c>
      <c r="B27" s="43">
        <v>7.51</v>
      </c>
      <c r="C27" s="43">
        <v>0.38</v>
      </c>
      <c r="D27" s="43">
        <v>1.32</v>
      </c>
      <c r="E27" s="43">
        <v>0</v>
      </c>
    </row>
    <row r="28" spans="1:5" x14ac:dyDescent="0.25">
      <c r="A28" s="42">
        <v>17</v>
      </c>
      <c r="B28" s="43">
        <v>7.64</v>
      </c>
      <c r="C28" s="43">
        <v>0.39</v>
      </c>
      <c r="D28" s="43">
        <v>1.42</v>
      </c>
      <c r="E28" s="43">
        <v>0</v>
      </c>
    </row>
    <row r="29" spans="1:5" x14ac:dyDescent="0.25">
      <c r="A29" s="42">
        <v>18</v>
      </c>
      <c r="B29" s="43">
        <v>7.77</v>
      </c>
      <c r="C29" s="43">
        <v>0.4</v>
      </c>
      <c r="D29" s="43">
        <v>1.53</v>
      </c>
      <c r="E29" s="43">
        <v>0</v>
      </c>
    </row>
    <row r="30" spans="1:5" x14ac:dyDescent="0.25">
      <c r="A30" s="42">
        <v>19</v>
      </c>
      <c r="B30" s="43">
        <v>7.91</v>
      </c>
      <c r="C30" s="43">
        <v>0.41</v>
      </c>
      <c r="D30" s="43">
        <v>1.6</v>
      </c>
      <c r="E30" s="43">
        <v>0</v>
      </c>
    </row>
    <row r="31" spans="1:5" x14ac:dyDescent="0.25">
      <c r="A31" s="42">
        <v>20</v>
      </c>
      <c r="B31" s="43">
        <v>8.0500000000000007</v>
      </c>
      <c r="C31" s="43">
        <v>0.41</v>
      </c>
      <c r="D31" s="43">
        <v>1.63</v>
      </c>
      <c r="E31" s="43">
        <v>0</v>
      </c>
    </row>
    <row r="32" spans="1:5" x14ac:dyDescent="0.25">
      <c r="A32" s="42">
        <v>21</v>
      </c>
      <c r="B32" s="43">
        <v>8.1999999999999993</v>
      </c>
      <c r="C32" s="43">
        <v>0.42</v>
      </c>
      <c r="D32" s="43">
        <v>1.66</v>
      </c>
      <c r="E32" s="43">
        <v>0</v>
      </c>
    </row>
    <row r="33" spans="1:5" x14ac:dyDescent="0.25">
      <c r="A33" s="42">
        <v>22</v>
      </c>
      <c r="B33" s="43">
        <v>8.34</v>
      </c>
      <c r="C33" s="43">
        <v>0.43</v>
      </c>
      <c r="D33" s="43">
        <v>1.69</v>
      </c>
      <c r="E33" s="43">
        <v>0</v>
      </c>
    </row>
    <row r="34" spans="1:5" x14ac:dyDescent="0.25">
      <c r="A34" s="42">
        <v>23</v>
      </c>
      <c r="B34" s="43">
        <v>8.49</v>
      </c>
      <c r="C34" s="43">
        <v>0.44</v>
      </c>
      <c r="D34" s="43">
        <v>1.72</v>
      </c>
      <c r="E34" s="43">
        <v>0</v>
      </c>
    </row>
    <row r="35" spans="1:5" x14ac:dyDescent="0.25">
      <c r="A35" s="42">
        <v>24</v>
      </c>
      <c r="B35" s="43">
        <v>8.64</v>
      </c>
      <c r="C35" s="43">
        <v>0.45</v>
      </c>
      <c r="D35" s="43">
        <v>1.75</v>
      </c>
      <c r="E35" s="43">
        <v>0</v>
      </c>
    </row>
    <row r="36" spans="1:5" x14ac:dyDescent="0.25">
      <c r="A36" s="42">
        <v>25</v>
      </c>
      <c r="B36" s="43">
        <v>8.7899999999999991</v>
      </c>
      <c r="C36" s="43">
        <v>0.46</v>
      </c>
      <c r="D36" s="43">
        <v>1.78</v>
      </c>
      <c r="E36" s="43">
        <v>0</v>
      </c>
    </row>
    <row r="37" spans="1:5" x14ac:dyDescent="0.25">
      <c r="A37" s="42">
        <v>26</v>
      </c>
      <c r="B37" s="43">
        <v>8.9499999999999993</v>
      </c>
      <c r="C37" s="43">
        <v>0.47</v>
      </c>
      <c r="D37" s="43">
        <v>1.81</v>
      </c>
      <c r="E37" s="43">
        <v>0</v>
      </c>
    </row>
    <row r="38" spans="1:5" x14ac:dyDescent="0.25">
      <c r="A38" s="42">
        <v>27</v>
      </c>
      <c r="B38" s="43">
        <v>9.11</v>
      </c>
      <c r="C38" s="43">
        <v>0.48</v>
      </c>
      <c r="D38" s="43">
        <v>1.84</v>
      </c>
      <c r="E38" s="43">
        <v>0</v>
      </c>
    </row>
    <row r="39" spans="1:5" x14ac:dyDescent="0.25">
      <c r="A39" s="42">
        <v>28</v>
      </c>
      <c r="B39" s="43">
        <v>9.27</v>
      </c>
      <c r="C39" s="43">
        <v>0.49</v>
      </c>
      <c r="D39" s="43">
        <v>1.88</v>
      </c>
      <c r="E39" s="43">
        <v>0</v>
      </c>
    </row>
    <row r="40" spans="1:5" x14ac:dyDescent="0.25">
      <c r="A40" s="42">
        <v>29</v>
      </c>
      <c r="B40" s="43">
        <v>9.44</v>
      </c>
      <c r="C40" s="43">
        <v>0.5</v>
      </c>
      <c r="D40" s="43">
        <v>1.91</v>
      </c>
      <c r="E40" s="43">
        <v>0</v>
      </c>
    </row>
    <row r="41" spans="1:5" x14ac:dyDescent="0.25">
      <c r="A41" s="42">
        <v>30</v>
      </c>
      <c r="B41" s="43">
        <v>9.6</v>
      </c>
      <c r="C41" s="43">
        <v>0.51</v>
      </c>
      <c r="D41" s="43">
        <v>1.94</v>
      </c>
      <c r="E41" s="43">
        <v>0</v>
      </c>
    </row>
    <row r="42" spans="1:5" x14ac:dyDescent="0.25">
      <c r="A42" s="42">
        <v>31</v>
      </c>
      <c r="B42" s="43">
        <v>9.77</v>
      </c>
      <c r="C42" s="43">
        <v>0.52</v>
      </c>
      <c r="D42" s="43">
        <v>1.98</v>
      </c>
      <c r="E42" s="43">
        <v>0</v>
      </c>
    </row>
    <row r="43" spans="1:5" x14ac:dyDescent="0.25">
      <c r="A43" s="42">
        <v>32</v>
      </c>
      <c r="B43" s="43">
        <v>9.9499999999999993</v>
      </c>
      <c r="C43" s="43">
        <v>0.53</v>
      </c>
      <c r="D43" s="43">
        <v>2.0099999999999998</v>
      </c>
      <c r="E43" s="43">
        <v>0</v>
      </c>
    </row>
    <row r="44" spans="1:5" x14ac:dyDescent="0.25">
      <c r="A44" s="42">
        <v>33</v>
      </c>
      <c r="B44" s="43">
        <v>10.119999999999999</v>
      </c>
      <c r="C44" s="43">
        <v>0.54</v>
      </c>
      <c r="D44" s="43">
        <v>2.0499999999999998</v>
      </c>
      <c r="E44" s="43">
        <v>0</v>
      </c>
    </row>
    <row r="45" spans="1:5" x14ac:dyDescent="0.25">
      <c r="A45" s="42">
        <v>34</v>
      </c>
      <c r="B45" s="43">
        <v>10.3</v>
      </c>
      <c r="C45" s="43">
        <v>0.55000000000000004</v>
      </c>
      <c r="D45" s="43">
        <v>2.08</v>
      </c>
      <c r="E45" s="43">
        <v>0</v>
      </c>
    </row>
    <row r="46" spans="1:5" x14ac:dyDescent="0.25">
      <c r="A46" s="42">
        <v>35</v>
      </c>
      <c r="B46" s="43">
        <v>10.49</v>
      </c>
      <c r="C46" s="43">
        <v>0.56000000000000005</v>
      </c>
      <c r="D46" s="43">
        <v>2.12</v>
      </c>
      <c r="E46" s="43">
        <v>0</v>
      </c>
    </row>
    <row r="47" spans="1:5" x14ac:dyDescent="0.25">
      <c r="A47" s="42">
        <v>36</v>
      </c>
      <c r="B47" s="43">
        <v>10.67</v>
      </c>
      <c r="C47" s="43">
        <v>0.56999999999999995</v>
      </c>
      <c r="D47" s="43">
        <v>2.16</v>
      </c>
      <c r="E47" s="43">
        <v>0</v>
      </c>
    </row>
    <row r="48" spans="1:5" x14ac:dyDescent="0.25">
      <c r="A48" s="42">
        <v>37</v>
      </c>
      <c r="B48" s="43">
        <v>10.86</v>
      </c>
      <c r="C48" s="43">
        <v>0.57999999999999996</v>
      </c>
      <c r="D48" s="43">
        <v>2.19</v>
      </c>
      <c r="E48" s="43">
        <v>0</v>
      </c>
    </row>
    <row r="49" spans="1:5" x14ac:dyDescent="0.25">
      <c r="A49" s="42">
        <v>38</v>
      </c>
      <c r="B49" s="43">
        <v>11.06</v>
      </c>
      <c r="C49" s="43">
        <v>0.59</v>
      </c>
      <c r="D49" s="43">
        <v>2.23</v>
      </c>
      <c r="E49" s="43">
        <v>0</v>
      </c>
    </row>
    <row r="50" spans="1:5" x14ac:dyDescent="0.25">
      <c r="A50" s="42">
        <v>39</v>
      </c>
      <c r="B50" s="43">
        <v>11.25</v>
      </c>
      <c r="C50" s="43">
        <v>0.6</v>
      </c>
      <c r="D50" s="43">
        <v>2.27</v>
      </c>
      <c r="E50" s="43">
        <v>0</v>
      </c>
    </row>
    <row r="51" spans="1:5" x14ac:dyDescent="0.25">
      <c r="A51" s="42">
        <v>40</v>
      </c>
      <c r="B51" s="43">
        <v>11.46</v>
      </c>
      <c r="C51" s="43">
        <v>0.62</v>
      </c>
      <c r="D51" s="43">
        <v>2.2999999999999998</v>
      </c>
      <c r="E51" s="43">
        <v>0</v>
      </c>
    </row>
    <row r="52" spans="1:5" x14ac:dyDescent="0.25">
      <c r="A52" s="42">
        <v>41</v>
      </c>
      <c r="B52" s="43">
        <v>11.66</v>
      </c>
      <c r="C52" s="43">
        <v>0.63</v>
      </c>
      <c r="D52" s="43">
        <v>2.34</v>
      </c>
      <c r="E52" s="43">
        <v>0</v>
      </c>
    </row>
    <row r="53" spans="1:5" x14ac:dyDescent="0.25">
      <c r="A53" s="42">
        <v>42</v>
      </c>
      <c r="B53" s="43">
        <v>11.87</v>
      </c>
      <c r="C53" s="43">
        <v>0.64</v>
      </c>
      <c r="D53" s="43">
        <v>2.37</v>
      </c>
      <c r="E53" s="43">
        <v>0</v>
      </c>
    </row>
    <row r="54" spans="1:5" x14ac:dyDescent="0.25">
      <c r="A54" s="42">
        <v>43</v>
      </c>
      <c r="B54" s="43">
        <v>12.08</v>
      </c>
      <c r="C54" s="43">
        <v>0.65</v>
      </c>
      <c r="D54" s="43">
        <v>2.41</v>
      </c>
      <c r="E54" s="43">
        <v>0</v>
      </c>
    </row>
    <row r="55" spans="1:5" x14ac:dyDescent="0.25">
      <c r="A55" s="42">
        <v>44</v>
      </c>
      <c r="B55" s="43">
        <v>12.3</v>
      </c>
      <c r="C55" s="43">
        <v>0.67</v>
      </c>
      <c r="D55" s="43">
        <v>2.4500000000000002</v>
      </c>
      <c r="E55" s="43">
        <v>0</v>
      </c>
    </row>
    <row r="56" spans="1:5" x14ac:dyDescent="0.25">
      <c r="A56" s="42">
        <v>45</v>
      </c>
      <c r="B56" s="43">
        <v>12.53</v>
      </c>
      <c r="C56" s="43">
        <v>0.68</v>
      </c>
      <c r="D56" s="43">
        <v>2.48</v>
      </c>
      <c r="E56" s="43">
        <v>0</v>
      </c>
    </row>
    <row r="57" spans="1:5" x14ac:dyDescent="0.25">
      <c r="A57" s="42">
        <v>46</v>
      </c>
      <c r="B57" s="43">
        <v>12.76</v>
      </c>
      <c r="C57" s="43">
        <v>0.69</v>
      </c>
      <c r="D57" s="43">
        <v>2.52</v>
      </c>
      <c r="E57" s="43">
        <v>0</v>
      </c>
    </row>
    <row r="58" spans="1:5" x14ac:dyDescent="0.25">
      <c r="A58" s="42">
        <v>47</v>
      </c>
      <c r="B58" s="43">
        <v>12.99</v>
      </c>
      <c r="C58" s="43">
        <v>0.71</v>
      </c>
      <c r="D58" s="43">
        <v>2.5499999999999998</v>
      </c>
      <c r="E58" s="43">
        <v>0</v>
      </c>
    </row>
    <row r="59" spans="1:5" x14ac:dyDescent="0.25">
      <c r="A59" s="42">
        <v>48</v>
      </c>
      <c r="B59" s="43">
        <v>13.23</v>
      </c>
      <c r="C59" s="43">
        <v>0.72</v>
      </c>
      <c r="D59" s="43">
        <v>2.58</v>
      </c>
      <c r="E59" s="43">
        <v>0</v>
      </c>
    </row>
    <row r="60" spans="1:5" x14ac:dyDescent="0.25">
      <c r="A60" s="42">
        <v>49</v>
      </c>
      <c r="B60" s="43">
        <v>13.48</v>
      </c>
      <c r="C60" s="43">
        <v>0.74</v>
      </c>
      <c r="D60" s="43">
        <v>2.62</v>
      </c>
      <c r="E60" s="43">
        <v>0</v>
      </c>
    </row>
    <row r="61" spans="1:5" x14ac:dyDescent="0.25">
      <c r="A61" s="42">
        <v>50</v>
      </c>
      <c r="B61" s="43">
        <v>13.73</v>
      </c>
      <c r="C61" s="43">
        <v>0.75</v>
      </c>
      <c r="D61" s="43">
        <v>2.65</v>
      </c>
      <c r="E61" s="43">
        <v>0</v>
      </c>
    </row>
    <row r="62" spans="1:5" x14ac:dyDescent="0.25">
      <c r="A62" s="42">
        <v>51</v>
      </c>
      <c r="B62" s="43">
        <v>13.99</v>
      </c>
      <c r="C62" s="43">
        <v>0.77</v>
      </c>
      <c r="D62" s="43">
        <v>2.68</v>
      </c>
      <c r="E62" s="43">
        <v>0</v>
      </c>
    </row>
    <row r="63" spans="1:5" x14ac:dyDescent="0.25">
      <c r="A63" s="42">
        <v>52</v>
      </c>
      <c r="B63" s="43">
        <v>14.25</v>
      </c>
      <c r="C63" s="43">
        <v>0.78</v>
      </c>
      <c r="D63" s="43">
        <v>2.71</v>
      </c>
      <c r="E63" s="43">
        <v>0</v>
      </c>
    </row>
    <row r="64" spans="1:5" x14ac:dyDescent="0.25">
      <c r="A64" s="42">
        <v>53</v>
      </c>
      <c r="B64" s="43">
        <v>14.52</v>
      </c>
      <c r="C64" s="43">
        <v>0.8</v>
      </c>
      <c r="D64" s="43">
        <v>2.74</v>
      </c>
      <c r="E64" s="43">
        <v>0</v>
      </c>
    </row>
    <row r="65" spans="1:5" x14ac:dyDescent="0.25">
      <c r="A65" s="42">
        <v>54</v>
      </c>
      <c r="B65" s="43">
        <v>14.8</v>
      </c>
      <c r="C65" s="43">
        <v>0.81</v>
      </c>
      <c r="D65" s="43">
        <v>2.76</v>
      </c>
      <c r="E65" s="43">
        <v>0</v>
      </c>
    </row>
    <row r="66" spans="1:5" x14ac:dyDescent="0.25">
      <c r="A66" s="42">
        <v>55</v>
      </c>
      <c r="B66" s="43">
        <v>15.09</v>
      </c>
      <c r="C66" s="43">
        <v>0.83</v>
      </c>
      <c r="D66" s="43">
        <v>2.78</v>
      </c>
      <c r="E66" s="43">
        <v>0</v>
      </c>
    </row>
    <row r="67" spans="1:5" x14ac:dyDescent="0.25">
      <c r="A67" s="42">
        <v>56</v>
      </c>
      <c r="B67" s="43">
        <v>15.39</v>
      </c>
      <c r="C67" s="43">
        <v>0.85</v>
      </c>
      <c r="D67" s="43">
        <v>2.8</v>
      </c>
      <c r="E67" s="43">
        <v>0</v>
      </c>
    </row>
    <row r="68" spans="1:5" x14ac:dyDescent="0.25">
      <c r="A68" s="42">
        <v>57</v>
      </c>
      <c r="B68" s="43">
        <v>15.7</v>
      </c>
      <c r="C68" s="43">
        <v>0.86</v>
      </c>
      <c r="D68" s="43">
        <v>2.82</v>
      </c>
      <c r="E68" s="43">
        <v>0</v>
      </c>
    </row>
    <row r="69" spans="1:5" x14ac:dyDescent="0.25">
      <c r="A69" s="42">
        <v>58</v>
      </c>
      <c r="B69" s="43">
        <v>16.02</v>
      </c>
      <c r="C69" s="43">
        <v>0.88</v>
      </c>
      <c r="D69" s="43">
        <v>2.84</v>
      </c>
      <c r="E69" s="43">
        <v>0</v>
      </c>
    </row>
    <row r="70" spans="1:5" x14ac:dyDescent="0.25">
      <c r="A70" s="42">
        <v>59</v>
      </c>
      <c r="B70" s="43">
        <v>16.36</v>
      </c>
      <c r="C70" s="43">
        <v>0.9</v>
      </c>
      <c r="D70" s="43">
        <v>2.85</v>
      </c>
      <c r="E70" s="43">
        <v>0</v>
      </c>
    </row>
    <row r="71" spans="1:5" x14ac:dyDescent="0.25">
      <c r="A71" s="42">
        <v>60</v>
      </c>
      <c r="B71" s="43">
        <v>16.7</v>
      </c>
      <c r="C71" s="43">
        <v>0.91</v>
      </c>
      <c r="D71" s="43">
        <v>2.86</v>
      </c>
      <c r="E71" s="43">
        <v>0</v>
      </c>
    </row>
    <row r="72" spans="1:5" x14ac:dyDescent="0.25">
      <c r="A72" s="42">
        <v>61</v>
      </c>
      <c r="B72" s="43">
        <v>17.059999999999999</v>
      </c>
      <c r="C72" s="43">
        <v>0.93</v>
      </c>
      <c r="D72" s="43">
        <v>2.87</v>
      </c>
      <c r="E72" s="43">
        <v>0</v>
      </c>
    </row>
    <row r="73" spans="1:5" x14ac:dyDescent="0.25">
      <c r="A73" s="42">
        <v>62</v>
      </c>
      <c r="B73" s="43">
        <v>17.43</v>
      </c>
      <c r="C73" s="43">
        <v>0.95</v>
      </c>
      <c r="D73" s="43">
        <v>2.88</v>
      </c>
      <c r="E73" s="43">
        <v>0</v>
      </c>
    </row>
    <row r="74" spans="1:5" x14ac:dyDescent="0.25">
      <c r="A74" s="42">
        <v>63</v>
      </c>
      <c r="B74" s="43">
        <v>17.809999999999999</v>
      </c>
      <c r="C74" s="43">
        <v>0.97</v>
      </c>
      <c r="D74" s="43">
        <v>2.88</v>
      </c>
      <c r="E74" s="43">
        <v>0</v>
      </c>
    </row>
    <row r="75" spans="1:5" x14ac:dyDescent="0.25">
      <c r="A75" s="42">
        <v>64</v>
      </c>
      <c r="B75" s="43">
        <v>18.21</v>
      </c>
      <c r="C75" s="43">
        <v>0.99</v>
      </c>
      <c r="D75" s="43">
        <v>2.88</v>
      </c>
      <c r="E75" s="43">
        <v>0</v>
      </c>
    </row>
  </sheetData>
  <sheetProtection algorithmName="SHA-512" hashValue="Q5WpuDB4fYRg4oURdozuZXqsAQkVPcsIPmqrM5gxyxxzXyFyqUJWrgc4uPgw0WFulMIhN8+hWF/Bk5LAJtNvJQ==" saltValue="WW3a7kTWvPrGXiM2uzOK5Q==" spinCount="100000" sheet="1" objects="1" scenarios="1"/>
  <conditionalFormatting sqref="E26:E75">
    <cfRule type="expression" dxfId="225" priority="9" stopIfTrue="1">
      <formula>MOD(ROW(),2)=0</formula>
    </cfRule>
    <cfRule type="expression" dxfId="224" priority="10" stopIfTrue="1">
      <formula>MOD(ROW(),2)&lt;&gt;0</formula>
    </cfRule>
  </conditionalFormatting>
  <conditionalFormatting sqref="A6:A21">
    <cfRule type="expression" dxfId="223" priority="11" stopIfTrue="1">
      <formula>MOD(ROW(),2)=0</formula>
    </cfRule>
    <cfRule type="expression" dxfId="222" priority="12" stopIfTrue="1">
      <formula>MOD(ROW(),2)&lt;&gt;0</formula>
    </cfRule>
  </conditionalFormatting>
  <conditionalFormatting sqref="B6:E17 B20:E21 C18:E19">
    <cfRule type="expression" dxfId="221" priority="13" stopIfTrue="1">
      <formula>MOD(ROW(),2)=0</formula>
    </cfRule>
    <cfRule type="expression" dxfId="220" priority="14" stopIfTrue="1">
      <formula>MOD(ROW(),2)&lt;&gt;0</formula>
    </cfRule>
  </conditionalFormatting>
  <conditionalFormatting sqref="A26:A75">
    <cfRule type="expression" dxfId="219" priority="15" stopIfTrue="1">
      <formula>MOD(ROW(),2)=0</formula>
    </cfRule>
    <cfRule type="expression" dxfId="218" priority="16" stopIfTrue="1">
      <formula>MOD(ROW(),2)&lt;&gt;0</formula>
    </cfRule>
  </conditionalFormatting>
  <conditionalFormatting sqref="B26:D75">
    <cfRule type="expression" dxfId="217" priority="17" stopIfTrue="1">
      <formula>MOD(ROW(),2)=0</formula>
    </cfRule>
    <cfRule type="expression" dxfId="216" priority="18" stopIfTrue="1">
      <formula>MOD(ROW(),2)&lt;&gt;0</formula>
    </cfRule>
  </conditionalFormatting>
  <conditionalFormatting sqref="B18:B19">
    <cfRule type="expression" dxfId="19" priority="1" stopIfTrue="1">
      <formula>MOD(ROW(),2)=0</formula>
    </cfRule>
    <cfRule type="expression" dxfId="18"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8F13-322E-4330-868D-92483E39A39C}">
  <sheetPr codeName="Sheet13"/>
  <dimension ref="A1:E70"/>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CETV - x-206</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154</v>
      </c>
      <c r="C9" s="47"/>
      <c r="D9" s="47"/>
      <c r="E9" s="51"/>
    </row>
    <row r="10" spans="1:5" x14ac:dyDescent="0.25">
      <c r="A10" s="40" t="s">
        <v>6</v>
      </c>
      <c r="B10" s="47" t="s">
        <v>162</v>
      </c>
      <c r="C10" s="47"/>
      <c r="D10" s="47"/>
      <c r="E10" s="51"/>
    </row>
    <row r="11" spans="1:5" x14ac:dyDescent="0.25">
      <c r="A11" s="40" t="s">
        <v>131</v>
      </c>
      <c r="B11" s="47" t="s">
        <v>151</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206</v>
      </c>
      <c r="C14" s="47"/>
      <c r="D14" s="47"/>
      <c r="E14" s="51"/>
    </row>
    <row r="15" spans="1:5" x14ac:dyDescent="0.25">
      <c r="A15" s="40" t="s">
        <v>249</v>
      </c>
      <c r="B15" s="47" t="s">
        <v>163</v>
      </c>
      <c r="C15" s="47"/>
      <c r="D15" s="47"/>
      <c r="E15" s="51"/>
    </row>
    <row r="16" spans="1:5" x14ac:dyDescent="0.25">
      <c r="A16" s="40" t="s">
        <v>136</v>
      </c>
      <c r="B16" s="47">
        <v>633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258</v>
      </c>
      <c r="C26" s="59" t="s">
        <v>259</v>
      </c>
      <c r="D26" s="59" t="s">
        <v>260</v>
      </c>
      <c r="E26" s="59" t="s">
        <v>261</v>
      </c>
    </row>
    <row r="27" spans="1:5" x14ac:dyDescent="0.25">
      <c r="A27" s="42">
        <v>16</v>
      </c>
      <c r="B27" s="43">
        <v>7.51</v>
      </c>
      <c r="C27" s="43">
        <v>0.38</v>
      </c>
      <c r="D27" s="43">
        <v>1.32</v>
      </c>
      <c r="E27" s="43">
        <v>0</v>
      </c>
    </row>
    <row r="28" spans="1:5" x14ac:dyDescent="0.25">
      <c r="A28" s="42">
        <v>17</v>
      </c>
      <c r="B28" s="43">
        <v>7.64</v>
      </c>
      <c r="C28" s="43">
        <v>0.39</v>
      </c>
      <c r="D28" s="43">
        <v>1.42</v>
      </c>
      <c r="E28" s="43">
        <v>0</v>
      </c>
    </row>
    <row r="29" spans="1:5" x14ac:dyDescent="0.25">
      <c r="A29" s="42">
        <v>18</v>
      </c>
      <c r="B29" s="43">
        <v>7.77</v>
      </c>
      <c r="C29" s="43">
        <v>0.4</v>
      </c>
      <c r="D29" s="43">
        <v>1.53</v>
      </c>
      <c r="E29" s="43">
        <v>0</v>
      </c>
    </row>
    <row r="30" spans="1:5" x14ac:dyDescent="0.25">
      <c r="A30" s="42">
        <v>19</v>
      </c>
      <c r="B30" s="43">
        <v>7.91</v>
      </c>
      <c r="C30" s="43">
        <v>0.41</v>
      </c>
      <c r="D30" s="43">
        <v>1.6</v>
      </c>
      <c r="E30" s="43">
        <v>0</v>
      </c>
    </row>
    <row r="31" spans="1:5" x14ac:dyDescent="0.25">
      <c r="A31" s="42">
        <v>20</v>
      </c>
      <c r="B31" s="43">
        <v>8.0500000000000007</v>
      </c>
      <c r="C31" s="43">
        <v>0.41</v>
      </c>
      <c r="D31" s="43">
        <v>1.63</v>
      </c>
      <c r="E31" s="43">
        <v>0</v>
      </c>
    </row>
    <row r="32" spans="1:5" x14ac:dyDescent="0.25">
      <c r="A32" s="42">
        <v>21</v>
      </c>
      <c r="B32" s="43">
        <v>8.1999999999999993</v>
      </c>
      <c r="C32" s="43">
        <v>0.42</v>
      </c>
      <c r="D32" s="43">
        <v>1.66</v>
      </c>
      <c r="E32" s="43">
        <v>0</v>
      </c>
    </row>
    <row r="33" spans="1:5" x14ac:dyDescent="0.25">
      <c r="A33" s="42">
        <v>22</v>
      </c>
      <c r="B33" s="43">
        <v>8.34</v>
      </c>
      <c r="C33" s="43">
        <v>0.43</v>
      </c>
      <c r="D33" s="43">
        <v>1.69</v>
      </c>
      <c r="E33" s="43">
        <v>0</v>
      </c>
    </row>
    <row r="34" spans="1:5" x14ac:dyDescent="0.25">
      <c r="A34" s="42">
        <v>23</v>
      </c>
      <c r="B34" s="43">
        <v>8.49</v>
      </c>
      <c r="C34" s="43">
        <v>0.44</v>
      </c>
      <c r="D34" s="43">
        <v>1.72</v>
      </c>
      <c r="E34" s="43">
        <v>0</v>
      </c>
    </row>
    <row r="35" spans="1:5" x14ac:dyDescent="0.25">
      <c r="A35" s="42">
        <v>24</v>
      </c>
      <c r="B35" s="43">
        <v>8.64</v>
      </c>
      <c r="C35" s="43">
        <v>0.45</v>
      </c>
      <c r="D35" s="43">
        <v>1.75</v>
      </c>
      <c r="E35" s="43">
        <v>0</v>
      </c>
    </row>
    <row r="36" spans="1:5" x14ac:dyDescent="0.25">
      <c r="A36" s="42">
        <v>25</v>
      </c>
      <c r="B36" s="43">
        <v>8.7899999999999991</v>
      </c>
      <c r="C36" s="43">
        <v>0.46</v>
      </c>
      <c r="D36" s="43">
        <v>1.78</v>
      </c>
      <c r="E36" s="43">
        <v>0</v>
      </c>
    </row>
    <row r="37" spans="1:5" x14ac:dyDescent="0.25">
      <c r="A37" s="42">
        <v>26</v>
      </c>
      <c r="B37" s="43">
        <v>8.9499999999999993</v>
      </c>
      <c r="C37" s="43">
        <v>0.47</v>
      </c>
      <c r="D37" s="43">
        <v>1.81</v>
      </c>
      <c r="E37" s="43">
        <v>0</v>
      </c>
    </row>
    <row r="38" spans="1:5" x14ac:dyDescent="0.25">
      <c r="A38" s="42">
        <v>27</v>
      </c>
      <c r="B38" s="43">
        <v>9.11</v>
      </c>
      <c r="C38" s="43">
        <v>0.48</v>
      </c>
      <c r="D38" s="43">
        <v>1.84</v>
      </c>
      <c r="E38" s="43">
        <v>0</v>
      </c>
    </row>
    <row r="39" spans="1:5" x14ac:dyDescent="0.25">
      <c r="A39" s="42">
        <v>28</v>
      </c>
      <c r="B39" s="43">
        <v>9.27</v>
      </c>
      <c r="C39" s="43">
        <v>0.49</v>
      </c>
      <c r="D39" s="43">
        <v>1.88</v>
      </c>
      <c r="E39" s="43">
        <v>0</v>
      </c>
    </row>
    <row r="40" spans="1:5" x14ac:dyDescent="0.25">
      <c r="A40" s="42">
        <v>29</v>
      </c>
      <c r="B40" s="43">
        <v>9.44</v>
      </c>
      <c r="C40" s="43">
        <v>0.5</v>
      </c>
      <c r="D40" s="43">
        <v>1.91</v>
      </c>
      <c r="E40" s="43">
        <v>0</v>
      </c>
    </row>
    <row r="41" spans="1:5" x14ac:dyDescent="0.25">
      <c r="A41" s="42">
        <v>30</v>
      </c>
      <c r="B41" s="43">
        <v>9.6</v>
      </c>
      <c r="C41" s="43">
        <v>0.51</v>
      </c>
      <c r="D41" s="43">
        <v>1.94</v>
      </c>
      <c r="E41" s="43">
        <v>0</v>
      </c>
    </row>
    <row r="42" spans="1:5" x14ac:dyDescent="0.25">
      <c r="A42" s="42">
        <v>31</v>
      </c>
      <c r="B42" s="43">
        <v>9.77</v>
      </c>
      <c r="C42" s="43">
        <v>0.52</v>
      </c>
      <c r="D42" s="43">
        <v>1.98</v>
      </c>
      <c r="E42" s="43">
        <v>0</v>
      </c>
    </row>
    <row r="43" spans="1:5" x14ac:dyDescent="0.25">
      <c r="A43" s="42">
        <v>32</v>
      </c>
      <c r="B43" s="43">
        <v>9.9499999999999993</v>
      </c>
      <c r="C43" s="43">
        <v>0.53</v>
      </c>
      <c r="D43" s="43">
        <v>2.0099999999999998</v>
      </c>
      <c r="E43" s="43">
        <v>0</v>
      </c>
    </row>
    <row r="44" spans="1:5" x14ac:dyDescent="0.25">
      <c r="A44" s="42">
        <v>33</v>
      </c>
      <c r="B44" s="43">
        <v>10.119999999999999</v>
      </c>
      <c r="C44" s="43">
        <v>0.54</v>
      </c>
      <c r="D44" s="43">
        <v>2.0499999999999998</v>
      </c>
      <c r="E44" s="43">
        <v>0</v>
      </c>
    </row>
    <row r="45" spans="1:5" x14ac:dyDescent="0.25">
      <c r="A45" s="42">
        <v>34</v>
      </c>
      <c r="B45" s="43">
        <v>10.3</v>
      </c>
      <c r="C45" s="43">
        <v>0.55000000000000004</v>
      </c>
      <c r="D45" s="43">
        <v>2.08</v>
      </c>
      <c r="E45" s="43">
        <v>0</v>
      </c>
    </row>
    <row r="46" spans="1:5" x14ac:dyDescent="0.25">
      <c r="A46" s="42">
        <v>35</v>
      </c>
      <c r="B46" s="43">
        <v>10.49</v>
      </c>
      <c r="C46" s="43">
        <v>0.56000000000000005</v>
      </c>
      <c r="D46" s="43">
        <v>2.12</v>
      </c>
      <c r="E46" s="43">
        <v>0</v>
      </c>
    </row>
    <row r="47" spans="1:5" x14ac:dyDescent="0.25">
      <c r="A47" s="42">
        <v>36</v>
      </c>
      <c r="B47" s="43">
        <v>10.67</v>
      </c>
      <c r="C47" s="43">
        <v>0.56999999999999995</v>
      </c>
      <c r="D47" s="43">
        <v>2.16</v>
      </c>
      <c r="E47" s="43">
        <v>0</v>
      </c>
    </row>
    <row r="48" spans="1:5" x14ac:dyDescent="0.25">
      <c r="A48" s="42">
        <v>37</v>
      </c>
      <c r="B48" s="43">
        <v>10.86</v>
      </c>
      <c r="C48" s="43">
        <v>0.57999999999999996</v>
      </c>
      <c r="D48" s="43">
        <v>2.19</v>
      </c>
      <c r="E48" s="43">
        <v>0</v>
      </c>
    </row>
    <row r="49" spans="1:5" x14ac:dyDescent="0.25">
      <c r="A49" s="42">
        <v>38</v>
      </c>
      <c r="B49" s="43">
        <v>11.06</v>
      </c>
      <c r="C49" s="43">
        <v>0.59</v>
      </c>
      <c r="D49" s="43">
        <v>2.23</v>
      </c>
      <c r="E49" s="43">
        <v>0</v>
      </c>
    </row>
    <row r="50" spans="1:5" x14ac:dyDescent="0.25">
      <c r="A50" s="42">
        <v>39</v>
      </c>
      <c r="B50" s="43">
        <v>11.25</v>
      </c>
      <c r="C50" s="43">
        <v>0.6</v>
      </c>
      <c r="D50" s="43">
        <v>2.27</v>
      </c>
      <c r="E50" s="43">
        <v>0</v>
      </c>
    </row>
    <row r="51" spans="1:5" x14ac:dyDescent="0.25">
      <c r="A51" s="42">
        <v>40</v>
      </c>
      <c r="B51" s="43">
        <v>11.46</v>
      </c>
      <c r="C51" s="43">
        <v>0.62</v>
      </c>
      <c r="D51" s="43">
        <v>2.2999999999999998</v>
      </c>
      <c r="E51" s="43">
        <v>0</v>
      </c>
    </row>
    <row r="52" spans="1:5" x14ac:dyDescent="0.25">
      <c r="A52" s="42">
        <v>41</v>
      </c>
      <c r="B52" s="43">
        <v>11.66</v>
      </c>
      <c r="C52" s="43">
        <v>0.63</v>
      </c>
      <c r="D52" s="43">
        <v>2.34</v>
      </c>
      <c r="E52" s="43">
        <v>0</v>
      </c>
    </row>
    <row r="53" spans="1:5" x14ac:dyDescent="0.25">
      <c r="A53" s="42">
        <v>42</v>
      </c>
      <c r="B53" s="43">
        <v>11.87</v>
      </c>
      <c r="C53" s="43">
        <v>0.64</v>
      </c>
      <c r="D53" s="43">
        <v>2.37</v>
      </c>
      <c r="E53" s="43">
        <v>0</v>
      </c>
    </row>
    <row r="54" spans="1:5" x14ac:dyDescent="0.25">
      <c r="A54" s="42">
        <v>43</v>
      </c>
      <c r="B54" s="43">
        <v>12.08</v>
      </c>
      <c r="C54" s="43">
        <v>0.65</v>
      </c>
      <c r="D54" s="43">
        <v>2.41</v>
      </c>
      <c r="E54" s="43">
        <v>0</v>
      </c>
    </row>
    <row r="55" spans="1:5" x14ac:dyDescent="0.25">
      <c r="A55" s="42">
        <v>44</v>
      </c>
      <c r="B55" s="43">
        <v>12.3</v>
      </c>
      <c r="C55" s="43">
        <v>0.67</v>
      </c>
      <c r="D55" s="43">
        <v>2.4500000000000002</v>
      </c>
      <c r="E55" s="43">
        <v>0</v>
      </c>
    </row>
    <row r="56" spans="1:5" x14ac:dyDescent="0.25">
      <c r="A56" s="42">
        <v>45</v>
      </c>
      <c r="B56" s="43">
        <v>12.53</v>
      </c>
      <c r="C56" s="43">
        <v>0.68</v>
      </c>
      <c r="D56" s="43">
        <v>2.48</v>
      </c>
      <c r="E56" s="43">
        <v>0</v>
      </c>
    </row>
    <row r="57" spans="1:5" x14ac:dyDescent="0.25">
      <c r="A57" s="42">
        <v>46</v>
      </c>
      <c r="B57" s="43">
        <v>12.76</v>
      </c>
      <c r="C57" s="43">
        <v>0.69</v>
      </c>
      <c r="D57" s="43">
        <v>2.52</v>
      </c>
      <c r="E57" s="43">
        <v>0</v>
      </c>
    </row>
    <row r="58" spans="1:5" x14ac:dyDescent="0.25">
      <c r="A58" s="42">
        <v>47</v>
      </c>
      <c r="B58" s="43">
        <v>12.99</v>
      </c>
      <c r="C58" s="43">
        <v>0.71</v>
      </c>
      <c r="D58" s="43">
        <v>2.5499999999999998</v>
      </c>
      <c r="E58" s="43">
        <v>0</v>
      </c>
    </row>
    <row r="59" spans="1:5" x14ac:dyDescent="0.25">
      <c r="A59" s="42">
        <v>48</v>
      </c>
      <c r="B59" s="43">
        <v>13.23</v>
      </c>
      <c r="C59" s="43">
        <v>0.72</v>
      </c>
      <c r="D59" s="43">
        <v>2.58</v>
      </c>
      <c r="E59" s="43">
        <v>0</v>
      </c>
    </row>
    <row r="60" spans="1:5" x14ac:dyDescent="0.25">
      <c r="A60" s="42">
        <v>49</v>
      </c>
      <c r="B60" s="43">
        <v>13.48</v>
      </c>
      <c r="C60" s="43">
        <v>0.74</v>
      </c>
      <c r="D60" s="43">
        <v>2.62</v>
      </c>
      <c r="E60" s="43">
        <v>0</v>
      </c>
    </row>
    <row r="61" spans="1:5" x14ac:dyDescent="0.25">
      <c r="A61" s="42">
        <v>50</v>
      </c>
      <c r="B61" s="43">
        <v>13.73</v>
      </c>
      <c r="C61" s="43">
        <v>0.75</v>
      </c>
      <c r="D61" s="43">
        <v>2.65</v>
      </c>
      <c r="E61" s="43">
        <v>0</v>
      </c>
    </row>
    <row r="62" spans="1:5" x14ac:dyDescent="0.25">
      <c r="A62" s="42">
        <v>51</v>
      </c>
      <c r="B62" s="43">
        <v>13.99</v>
      </c>
      <c r="C62" s="43">
        <v>0.77</v>
      </c>
      <c r="D62" s="43">
        <v>2.68</v>
      </c>
      <c r="E62" s="43">
        <v>0</v>
      </c>
    </row>
    <row r="63" spans="1:5" x14ac:dyDescent="0.25">
      <c r="A63" s="42">
        <v>52</v>
      </c>
      <c r="B63" s="43">
        <v>14.25</v>
      </c>
      <c r="C63" s="43">
        <v>0.78</v>
      </c>
      <c r="D63" s="43">
        <v>2.71</v>
      </c>
      <c r="E63" s="43">
        <v>0</v>
      </c>
    </row>
    <row r="64" spans="1:5" x14ac:dyDescent="0.25">
      <c r="A64" s="42">
        <v>53</v>
      </c>
      <c r="B64" s="43">
        <v>14.52</v>
      </c>
      <c r="C64" s="43">
        <v>0.8</v>
      </c>
      <c r="D64" s="43">
        <v>2.74</v>
      </c>
      <c r="E64" s="43">
        <v>0</v>
      </c>
    </row>
    <row r="65" spans="1:5" x14ac:dyDescent="0.25">
      <c r="A65" s="42">
        <v>54</v>
      </c>
      <c r="B65" s="43">
        <v>14.8</v>
      </c>
      <c r="C65" s="43">
        <v>0.81</v>
      </c>
      <c r="D65" s="43">
        <v>2.76</v>
      </c>
      <c r="E65" s="43">
        <v>0</v>
      </c>
    </row>
    <row r="66" spans="1:5" x14ac:dyDescent="0.25">
      <c r="A66" s="42">
        <v>55</v>
      </c>
      <c r="B66" s="43">
        <v>15.09</v>
      </c>
      <c r="C66" s="43">
        <v>0.83</v>
      </c>
      <c r="D66" s="43">
        <v>2.78</v>
      </c>
      <c r="E66" s="43">
        <v>0</v>
      </c>
    </row>
    <row r="67" spans="1:5" x14ac:dyDescent="0.25">
      <c r="A67" s="42">
        <v>56</v>
      </c>
      <c r="B67" s="43">
        <v>15.39</v>
      </c>
      <c r="C67" s="43">
        <v>0.85</v>
      </c>
      <c r="D67" s="43">
        <v>2.8</v>
      </c>
      <c r="E67" s="43">
        <v>0</v>
      </c>
    </row>
    <row r="68" spans="1:5" x14ac:dyDescent="0.25">
      <c r="A68" s="42">
        <v>57</v>
      </c>
      <c r="B68" s="43">
        <v>15.7</v>
      </c>
      <c r="C68" s="43">
        <v>0.86</v>
      </c>
      <c r="D68" s="43">
        <v>2.82</v>
      </c>
      <c r="E68" s="43">
        <v>0</v>
      </c>
    </row>
    <row r="69" spans="1:5" x14ac:dyDescent="0.25">
      <c r="A69" s="42">
        <v>58</v>
      </c>
      <c r="B69" s="43">
        <v>16.02</v>
      </c>
      <c r="C69" s="43">
        <v>0.88</v>
      </c>
      <c r="D69" s="43">
        <v>2.84</v>
      </c>
      <c r="E69" s="43">
        <v>0</v>
      </c>
    </row>
    <row r="70" spans="1:5" x14ac:dyDescent="0.25">
      <c r="A70" s="42">
        <v>59</v>
      </c>
      <c r="B70" s="43">
        <v>16.36</v>
      </c>
      <c r="C70" s="43">
        <v>0.9</v>
      </c>
      <c r="D70" s="43">
        <v>2.85</v>
      </c>
      <c r="E70" s="43">
        <v>0</v>
      </c>
    </row>
  </sheetData>
  <sheetProtection algorithmName="SHA-512" hashValue="ut4eGSZYT5yhMZYNk79L0dTlBtf+UKxkfcDPvbWdyMAbGnaDe10QlUxWhD2okn47M+/InHKhPKUSqTAAiewgjA==" saltValue="wPoAMyzpJDLxx0fw6hJrjQ==" spinCount="100000" sheet="1" objects="1" scenarios="1"/>
  <conditionalFormatting sqref="E26:E70">
    <cfRule type="expression" dxfId="215" priority="9" stopIfTrue="1">
      <formula>MOD(ROW(),2)=0</formula>
    </cfRule>
    <cfRule type="expression" dxfId="214" priority="10" stopIfTrue="1">
      <formula>MOD(ROW(),2)&lt;&gt;0</formula>
    </cfRule>
  </conditionalFormatting>
  <conditionalFormatting sqref="A6:A21">
    <cfRule type="expression" dxfId="213" priority="11" stopIfTrue="1">
      <formula>MOD(ROW(),2)=0</formula>
    </cfRule>
    <cfRule type="expression" dxfId="212" priority="12" stopIfTrue="1">
      <formula>MOD(ROW(),2)&lt;&gt;0</formula>
    </cfRule>
  </conditionalFormatting>
  <conditionalFormatting sqref="B6:E17 B20:E21 C18:E19">
    <cfRule type="expression" dxfId="211" priority="13" stopIfTrue="1">
      <formula>MOD(ROW(),2)=0</formula>
    </cfRule>
    <cfRule type="expression" dxfId="210" priority="14" stopIfTrue="1">
      <formula>MOD(ROW(),2)&lt;&gt;0</formula>
    </cfRule>
  </conditionalFormatting>
  <conditionalFormatting sqref="A26:A70">
    <cfRule type="expression" dxfId="209" priority="15" stopIfTrue="1">
      <formula>MOD(ROW(),2)=0</formula>
    </cfRule>
    <cfRule type="expression" dxfId="208" priority="16" stopIfTrue="1">
      <formula>MOD(ROW(),2)&lt;&gt;0</formula>
    </cfRule>
  </conditionalFormatting>
  <conditionalFormatting sqref="B26:D70">
    <cfRule type="expression" dxfId="207" priority="17" stopIfTrue="1">
      <formula>MOD(ROW(),2)=0</formula>
    </cfRule>
    <cfRule type="expression" dxfId="206" priority="18" stopIfTrue="1">
      <formula>MOD(ROW(),2)&lt;&gt;0</formula>
    </cfRule>
  </conditionalFormatting>
  <conditionalFormatting sqref="B18:B19">
    <cfRule type="expression" dxfId="17" priority="1" stopIfTrue="1">
      <formula>MOD(ROW(),2)=0</formula>
    </cfRule>
    <cfRule type="expression" dxfId="16"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509A-FDF0-4821-AC9E-574091D56C45}">
  <sheetPr codeName="Sheet14"/>
  <dimension ref="A1:E72"/>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PenCE - x-301</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164</v>
      </c>
      <c r="C9" s="47"/>
      <c r="D9" s="47"/>
      <c r="E9" s="51"/>
    </row>
    <row r="10" spans="1:5" x14ac:dyDescent="0.25">
      <c r="A10" s="40" t="s">
        <v>6</v>
      </c>
      <c r="B10" s="47" t="s">
        <v>165</v>
      </c>
      <c r="C10" s="47"/>
      <c r="D10" s="47"/>
      <c r="E10" s="51"/>
    </row>
    <row r="11" spans="1:5" x14ac:dyDescent="0.25">
      <c r="A11" s="40" t="s">
        <v>131</v>
      </c>
      <c r="B11" s="47" t="s">
        <v>145</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301</v>
      </c>
      <c r="C14" s="47"/>
      <c r="D14" s="47"/>
      <c r="E14" s="51"/>
    </row>
    <row r="15" spans="1:5" x14ac:dyDescent="0.25">
      <c r="A15" s="40" t="s">
        <v>249</v>
      </c>
      <c r="B15" s="47" t="s">
        <v>166</v>
      </c>
      <c r="C15" s="47"/>
      <c r="D15" s="47"/>
      <c r="E15" s="51"/>
    </row>
    <row r="16" spans="1:5" x14ac:dyDescent="0.25">
      <c r="A16" s="40" t="s">
        <v>136</v>
      </c>
      <c r="B16" s="47">
        <v>703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262</v>
      </c>
      <c r="C26" s="59" t="s">
        <v>263</v>
      </c>
      <c r="D26" s="59" t="s">
        <v>264</v>
      </c>
      <c r="E26" s="59" t="s">
        <v>261</v>
      </c>
    </row>
    <row r="27" spans="1:5" x14ac:dyDescent="0.25">
      <c r="A27" s="42">
        <v>50</v>
      </c>
      <c r="B27" s="43">
        <v>26.12</v>
      </c>
      <c r="C27" s="43">
        <v>2.52</v>
      </c>
      <c r="D27" s="43"/>
      <c r="E27" s="43">
        <v>0</v>
      </c>
    </row>
    <row r="28" spans="1:5" x14ac:dyDescent="0.25">
      <c r="A28" s="42">
        <v>51</v>
      </c>
      <c r="B28" s="43">
        <v>25.63</v>
      </c>
      <c r="C28" s="43">
        <v>2.56</v>
      </c>
      <c r="D28" s="43"/>
      <c r="E28" s="43">
        <v>0</v>
      </c>
    </row>
    <row r="29" spans="1:5" x14ac:dyDescent="0.25">
      <c r="A29" s="42">
        <v>52</v>
      </c>
      <c r="B29" s="43">
        <v>25.14</v>
      </c>
      <c r="C29" s="43">
        <v>2.59</v>
      </c>
      <c r="D29" s="43"/>
      <c r="E29" s="43">
        <v>0</v>
      </c>
    </row>
    <row r="30" spans="1:5" x14ac:dyDescent="0.25">
      <c r="A30" s="42">
        <v>53</v>
      </c>
      <c r="B30" s="43">
        <v>24.64</v>
      </c>
      <c r="C30" s="43">
        <v>2.62</v>
      </c>
      <c r="D30" s="43"/>
      <c r="E30" s="43">
        <v>0</v>
      </c>
    </row>
    <row r="31" spans="1:5" x14ac:dyDescent="0.25">
      <c r="A31" s="42">
        <v>54</v>
      </c>
      <c r="B31" s="43">
        <v>24.13</v>
      </c>
      <c r="C31" s="43">
        <v>2.65</v>
      </c>
      <c r="D31" s="43"/>
      <c r="E31" s="43">
        <v>0</v>
      </c>
    </row>
    <row r="32" spans="1:5" x14ac:dyDescent="0.25">
      <c r="A32" s="42">
        <v>55</v>
      </c>
      <c r="B32" s="43">
        <v>23.62</v>
      </c>
      <c r="C32" s="43">
        <v>2.68</v>
      </c>
      <c r="D32" s="43"/>
      <c r="E32" s="43">
        <v>0</v>
      </c>
    </row>
    <row r="33" spans="1:5" x14ac:dyDescent="0.25">
      <c r="A33" s="42">
        <v>56</v>
      </c>
      <c r="B33" s="43">
        <v>23.1</v>
      </c>
      <c r="C33" s="43">
        <v>2.71</v>
      </c>
      <c r="D33" s="43"/>
      <c r="E33" s="43">
        <v>0</v>
      </c>
    </row>
    <row r="34" spans="1:5" x14ac:dyDescent="0.25">
      <c r="A34" s="42">
        <v>57</v>
      </c>
      <c r="B34" s="43">
        <v>22.58</v>
      </c>
      <c r="C34" s="43">
        <v>2.73</v>
      </c>
      <c r="D34" s="43"/>
      <c r="E34" s="43">
        <v>0</v>
      </c>
    </row>
    <row r="35" spans="1:5" x14ac:dyDescent="0.25">
      <c r="A35" s="42">
        <v>58</v>
      </c>
      <c r="B35" s="43">
        <v>22.05</v>
      </c>
      <c r="C35" s="43">
        <v>2.76</v>
      </c>
      <c r="D35" s="43"/>
      <c r="E35" s="43">
        <v>0</v>
      </c>
    </row>
    <row r="36" spans="1:5" x14ac:dyDescent="0.25">
      <c r="A36" s="42">
        <v>59</v>
      </c>
      <c r="B36" s="43">
        <v>21.51</v>
      </c>
      <c r="C36" s="43">
        <v>2.78</v>
      </c>
      <c r="D36" s="43"/>
      <c r="E36" s="43">
        <v>0</v>
      </c>
    </row>
    <row r="37" spans="1:5" x14ac:dyDescent="0.25">
      <c r="A37" s="42">
        <v>60</v>
      </c>
      <c r="B37" s="43">
        <v>20.96</v>
      </c>
      <c r="C37" s="43">
        <v>2.8</v>
      </c>
      <c r="D37" s="43"/>
      <c r="E37" s="43">
        <v>0</v>
      </c>
    </row>
    <row r="38" spans="1:5" x14ac:dyDescent="0.25">
      <c r="A38" s="42">
        <v>61</v>
      </c>
      <c r="B38" s="43">
        <v>20.399999999999999</v>
      </c>
      <c r="C38" s="43">
        <v>2.82</v>
      </c>
      <c r="D38" s="43"/>
      <c r="E38" s="43">
        <v>0</v>
      </c>
    </row>
    <row r="39" spans="1:5" x14ac:dyDescent="0.25">
      <c r="A39" s="42">
        <v>62</v>
      </c>
      <c r="B39" s="43">
        <v>19.84</v>
      </c>
      <c r="C39" s="43">
        <v>2.84</v>
      </c>
      <c r="D39" s="43"/>
      <c r="E39" s="43">
        <v>0</v>
      </c>
    </row>
    <row r="40" spans="1:5" x14ac:dyDescent="0.25">
      <c r="A40" s="42">
        <v>63</v>
      </c>
      <c r="B40" s="43">
        <v>19.27</v>
      </c>
      <c r="C40" s="43">
        <v>2.86</v>
      </c>
      <c r="D40" s="43"/>
      <c r="E40" s="43">
        <v>0</v>
      </c>
    </row>
    <row r="41" spans="1:5" x14ac:dyDescent="0.25">
      <c r="A41" s="42">
        <v>64</v>
      </c>
      <c r="B41" s="43">
        <v>18.7</v>
      </c>
      <c r="C41" s="43">
        <v>2.88</v>
      </c>
      <c r="D41" s="43"/>
      <c r="E41" s="43">
        <v>0</v>
      </c>
    </row>
    <row r="42" spans="1:5" x14ac:dyDescent="0.25">
      <c r="A42" s="42">
        <v>65</v>
      </c>
      <c r="B42" s="43">
        <v>18.11</v>
      </c>
      <c r="C42" s="43">
        <v>2.89</v>
      </c>
      <c r="D42" s="43"/>
      <c r="E42" s="43">
        <v>0</v>
      </c>
    </row>
    <row r="43" spans="1:5" x14ac:dyDescent="0.25">
      <c r="A43" s="42">
        <v>66</v>
      </c>
      <c r="B43" s="43">
        <v>17.53</v>
      </c>
      <c r="C43" s="43">
        <v>2.9</v>
      </c>
      <c r="D43" s="43"/>
      <c r="E43" s="43">
        <v>0</v>
      </c>
    </row>
    <row r="44" spans="1:5" x14ac:dyDescent="0.25">
      <c r="A44" s="42">
        <v>67</v>
      </c>
      <c r="B44" s="43">
        <v>16.93</v>
      </c>
      <c r="C44" s="43">
        <v>2.91</v>
      </c>
      <c r="D44" s="43"/>
      <c r="E44" s="43">
        <v>0</v>
      </c>
    </row>
    <row r="45" spans="1:5" x14ac:dyDescent="0.25">
      <c r="A45" s="42">
        <v>68</v>
      </c>
      <c r="B45" s="43">
        <v>16.34</v>
      </c>
      <c r="C45" s="43">
        <v>2.92</v>
      </c>
      <c r="D45" s="43"/>
      <c r="E45" s="43">
        <v>0</v>
      </c>
    </row>
    <row r="46" spans="1:5" x14ac:dyDescent="0.25">
      <c r="A46" s="42">
        <v>69</v>
      </c>
      <c r="B46" s="43">
        <v>15.74</v>
      </c>
      <c r="C46" s="43">
        <v>2.92</v>
      </c>
      <c r="D46" s="43"/>
      <c r="E46" s="43"/>
    </row>
    <row r="47" spans="1:5" x14ac:dyDescent="0.25">
      <c r="A47" s="42">
        <v>70</v>
      </c>
      <c r="B47" s="43">
        <v>15.13</v>
      </c>
      <c r="C47" s="43">
        <v>2.91</v>
      </c>
      <c r="D47" s="43"/>
      <c r="E47" s="43"/>
    </row>
    <row r="48" spans="1:5" x14ac:dyDescent="0.25">
      <c r="A48" s="42">
        <v>71</v>
      </c>
      <c r="B48" s="43">
        <v>14.53</v>
      </c>
      <c r="C48" s="43">
        <v>2.9</v>
      </c>
      <c r="D48" s="43"/>
      <c r="E48" s="43"/>
    </row>
    <row r="49" spans="1:5" x14ac:dyDescent="0.25">
      <c r="A49" s="42">
        <v>72</v>
      </c>
      <c r="B49" s="43">
        <v>13.93</v>
      </c>
      <c r="C49" s="43">
        <v>2.89</v>
      </c>
      <c r="D49" s="43"/>
      <c r="E49" s="43"/>
    </row>
    <row r="50" spans="1:5" x14ac:dyDescent="0.25">
      <c r="A50" s="42">
        <v>73</v>
      </c>
      <c r="B50" s="43">
        <v>13.32</v>
      </c>
      <c r="C50" s="43">
        <v>2.88</v>
      </c>
      <c r="D50" s="43">
        <v>2.44</v>
      </c>
      <c r="E50" s="43"/>
    </row>
    <row r="51" spans="1:5" x14ac:dyDescent="0.25">
      <c r="A51" s="42">
        <v>74</v>
      </c>
      <c r="B51" s="43">
        <v>12.72</v>
      </c>
      <c r="C51" s="43">
        <v>2.79</v>
      </c>
      <c r="D51" s="43">
        <v>2.25</v>
      </c>
      <c r="E51" s="43"/>
    </row>
    <row r="52" spans="1:5" x14ac:dyDescent="0.25">
      <c r="A52" s="42">
        <v>75</v>
      </c>
      <c r="B52" s="43">
        <v>12.13</v>
      </c>
      <c r="C52" s="43">
        <v>2.69</v>
      </c>
      <c r="D52" s="43">
        <v>2.0699999999999998</v>
      </c>
      <c r="E52" s="43"/>
    </row>
    <row r="53" spans="1:5" x14ac:dyDescent="0.25">
      <c r="A53" s="42">
        <v>76</v>
      </c>
      <c r="B53" s="43">
        <v>11.54</v>
      </c>
      <c r="C53" s="43">
        <v>2.66</v>
      </c>
      <c r="D53" s="43">
        <v>1.9</v>
      </c>
      <c r="E53" s="43"/>
    </row>
    <row r="54" spans="1:5" x14ac:dyDescent="0.25">
      <c r="A54" s="42">
        <v>77</v>
      </c>
      <c r="B54" s="43">
        <v>10.96</v>
      </c>
      <c r="C54" s="43">
        <v>2.62</v>
      </c>
      <c r="D54" s="43">
        <v>1.74</v>
      </c>
      <c r="E54" s="43"/>
    </row>
    <row r="55" spans="1:5" x14ac:dyDescent="0.25">
      <c r="A55" s="42">
        <v>78</v>
      </c>
      <c r="B55" s="43">
        <v>10.39</v>
      </c>
      <c r="C55" s="43">
        <v>2.57</v>
      </c>
      <c r="D55" s="43">
        <v>1.59</v>
      </c>
      <c r="E55" s="43"/>
    </row>
    <row r="56" spans="1:5" x14ac:dyDescent="0.25">
      <c r="A56" s="42">
        <v>79</v>
      </c>
      <c r="B56" s="43">
        <v>9.84</v>
      </c>
      <c r="C56" s="43">
        <v>2.4300000000000002</v>
      </c>
      <c r="D56" s="43">
        <v>1.44</v>
      </c>
      <c r="E56" s="43"/>
    </row>
    <row r="57" spans="1:5" x14ac:dyDescent="0.25">
      <c r="A57" s="42">
        <v>80</v>
      </c>
      <c r="B57" s="43">
        <v>9.2799999999999994</v>
      </c>
      <c r="C57" s="43">
        <v>2.2799999999999998</v>
      </c>
      <c r="D57" s="43">
        <v>1.3</v>
      </c>
      <c r="E57" s="43"/>
    </row>
    <row r="58" spans="1:5" x14ac:dyDescent="0.25">
      <c r="A58" s="42">
        <v>81</v>
      </c>
      <c r="B58" s="43">
        <v>8.73</v>
      </c>
      <c r="C58" s="43">
        <v>2.23</v>
      </c>
      <c r="D58" s="43">
        <v>1.17</v>
      </c>
      <c r="E58" s="43"/>
    </row>
    <row r="59" spans="1:5" x14ac:dyDescent="0.25">
      <c r="A59" s="42">
        <v>82</v>
      </c>
      <c r="B59" s="43">
        <v>8.18</v>
      </c>
      <c r="C59" s="43">
        <v>2.1800000000000002</v>
      </c>
      <c r="D59" s="43">
        <v>1.05</v>
      </c>
      <c r="E59" s="43"/>
    </row>
    <row r="60" spans="1:5" x14ac:dyDescent="0.25">
      <c r="A60" s="42">
        <v>83</v>
      </c>
      <c r="B60" s="43">
        <v>7.64</v>
      </c>
      <c r="C60" s="43">
        <v>2.12</v>
      </c>
      <c r="D60" s="43">
        <v>0.94</v>
      </c>
      <c r="E60" s="43"/>
    </row>
    <row r="61" spans="1:5" x14ac:dyDescent="0.25">
      <c r="A61" s="42">
        <v>84</v>
      </c>
      <c r="B61" s="43">
        <v>7.12</v>
      </c>
      <c r="C61" s="43">
        <v>1.9</v>
      </c>
      <c r="D61" s="43">
        <v>0.82</v>
      </c>
      <c r="E61" s="43"/>
    </row>
    <row r="62" spans="1:5" x14ac:dyDescent="0.25">
      <c r="A62" s="42">
        <v>85</v>
      </c>
      <c r="B62" s="43">
        <v>6.62</v>
      </c>
      <c r="C62" s="43">
        <v>1.68</v>
      </c>
      <c r="D62" s="43">
        <v>0.71</v>
      </c>
      <c r="E62" s="43"/>
    </row>
    <row r="63" spans="1:5" x14ac:dyDescent="0.25">
      <c r="A63" s="42">
        <v>86</v>
      </c>
      <c r="B63" s="43">
        <v>6.14</v>
      </c>
      <c r="C63" s="43">
        <v>1.61</v>
      </c>
      <c r="D63" s="43">
        <v>0.63</v>
      </c>
      <c r="E63" s="43"/>
    </row>
    <row r="64" spans="1:5" x14ac:dyDescent="0.25">
      <c r="A64" s="42">
        <v>87</v>
      </c>
      <c r="B64" s="43">
        <v>5.69</v>
      </c>
      <c r="C64" s="43">
        <v>1.54</v>
      </c>
      <c r="D64" s="43">
        <v>0.55000000000000004</v>
      </c>
      <c r="E64" s="43"/>
    </row>
    <row r="65" spans="1:5" x14ac:dyDescent="0.25">
      <c r="A65" s="42">
        <v>88</v>
      </c>
      <c r="B65" s="43">
        <v>5.27</v>
      </c>
      <c r="C65" s="43">
        <v>1.46</v>
      </c>
      <c r="D65" s="43">
        <v>0.48</v>
      </c>
      <c r="E65" s="43"/>
    </row>
    <row r="66" spans="1:5" x14ac:dyDescent="0.25">
      <c r="A66" s="42">
        <v>89</v>
      </c>
      <c r="B66" s="43">
        <v>4.87</v>
      </c>
      <c r="C66" s="43">
        <v>1.38</v>
      </c>
      <c r="D66" s="43">
        <v>0.42</v>
      </c>
      <c r="E66" s="43"/>
    </row>
    <row r="67" spans="1:5" x14ac:dyDescent="0.25">
      <c r="A67" s="42">
        <v>90</v>
      </c>
      <c r="B67" s="43">
        <v>4.49</v>
      </c>
      <c r="C67" s="43">
        <v>1.3</v>
      </c>
      <c r="D67" s="43">
        <v>0.36</v>
      </c>
      <c r="E67" s="43"/>
    </row>
    <row r="68" spans="1:5" x14ac:dyDescent="0.25">
      <c r="A68" s="42">
        <v>91</v>
      </c>
      <c r="B68" s="43">
        <v>4.13</v>
      </c>
      <c r="C68" s="43">
        <v>1.23</v>
      </c>
      <c r="D68" s="43">
        <v>0.31</v>
      </c>
      <c r="E68" s="43"/>
    </row>
    <row r="69" spans="1:5" x14ac:dyDescent="0.25">
      <c r="A69" s="42">
        <v>92</v>
      </c>
      <c r="B69" s="43">
        <v>3.78</v>
      </c>
      <c r="C69" s="43">
        <v>1.1499999999999999</v>
      </c>
      <c r="D69" s="43">
        <v>0.27</v>
      </c>
      <c r="E69" s="43"/>
    </row>
    <row r="70" spans="1:5" x14ac:dyDescent="0.25">
      <c r="A70" s="42">
        <v>93</v>
      </c>
      <c r="B70" s="43">
        <v>3.46</v>
      </c>
      <c r="C70" s="43">
        <v>1.08</v>
      </c>
      <c r="D70" s="43">
        <v>0.23</v>
      </c>
      <c r="E70" s="43"/>
    </row>
    <row r="71" spans="1:5" x14ac:dyDescent="0.25">
      <c r="A71" s="42">
        <v>94</v>
      </c>
      <c r="B71" s="43">
        <v>3.15</v>
      </c>
      <c r="C71" s="43">
        <v>1</v>
      </c>
      <c r="D71" s="43">
        <v>0.2</v>
      </c>
      <c r="E71" s="43"/>
    </row>
    <row r="72" spans="1:5" x14ac:dyDescent="0.25">
      <c r="A72" s="42">
        <v>95</v>
      </c>
      <c r="B72" s="43">
        <v>2.88</v>
      </c>
      <c r="C72" s="43">
        <v>0.93</v>
      </c>
      <c r="D72" s="43">
        <v>0.17</v>
      </c>
      <c r="E72" s="43"/>
    </row>
  </sheetData>
  <sheetProtection algorithmName="SHA-512" hashValue="ojhVu42V7M/1xwKzBlZIB7J4kOo7yjW4lm5IndTVcXiNFXiLr3Fd4pE/bKIolZQXJcUhSk6XLn+0sRx/njaoqg==" saltValue="uoemEkPPkbcBX2IVhiMkLw==" spinCount="100000" sheet="1" objects="1" scenarios="1"/>
  <conditionalFormatting sqref="E26:E72">
    <cfRule type="expression" dxfId="205" priority="9" stopIfTrue="1">
      <formula>MOD(ROW(),2)=0</formula>
    </cfRule>
    <cfRule type="expression" dxfId="204" priority="10" stopIfTrue="1">
      <formula>MOD(ROW(),2)&lt;&gt;0</formula>
    </cfRule>
  </conditionalFormatting>
  <conditionalFormatting sqref="A6:A21">
    <cfRule type="expression" dxfId="203" priority="11" stopIfTrue="1">
      <formula>MOD(ROW(),2)=0</formula>
    </cfRule>
    <cfRule type="expression" dxfId="202" priority="12" stopIfTrue="1">
      <formula>MOD(ROW(),2)&lt;&gt;0</formula>
    </cfRule>
  </conditionalFormatting>
  <conditionalFormatting sqref="B6:E17 B20:E21 C18:E19">
    <cfRule type="expression" dxfId="201" priority="13" stopIfTrue="1">
      <formula>MOD(ROW(),2)=0</formula>
    </cfRule>
    <cfRule type="expression" dxfId="200" priority="14" stopIfTrue="1">
      <formula>MOD(ROW(),2)&lt;&gt;0</formula>
    </cfRule>
  </conditionalFormatting>
  <conditionalFormatting sqref="A26:A72">
    <cfRule type="expression" dxfId="199" priority="15" stopIfTrue="1">
      <formula>MOD(ROW(),2)=0</formula>
    </cfRule>
    <cfRule type="expression" dxfId="198" priority="16" stopIfTrue="1">
      <formula>MOD(ROW(),2)&lt;&gt;0</formula>
    </cfRule>
  </conditionalFormatting>
  <conditionalFormatting sqref="B26:D72">
    <cfRule type="expression" dxfId="197" priority="17" stopIfTrue="1">
      <formula>MOD(ROW(),2)=0</formula>
    </cfRule>
    <cfRule type="expression" dxfId="196" priority="18" stopIfTrue="1">
      <formula>MOD(ROW(),2)&lt;&gt;0</formula>
    </cfRule>
  </conditionalFormatting>
  <conditionalFormatting sqref="B18:B19">
    <cfRule type="expression" dxfId="15" priority="1" stopIfTrue="1">
      <formula>MOD(ROW(),2)=0</formula>
    </cfRule>
    <cfRule type="expression" dxfId="14"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CF142-235F-4534-96F1-28C7D1B95640}">
  <sheetPr codeName="Sheet15"/>
  <dimension ref="A1:E72"/>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PenCE - x-302</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164</v>
      </c>
      <c r="C9" s="47"/>
      <c r="D9" s="47"/>
      <c r="E9" s="51"/>
    </row>
    <row r="10" spans="1:5" x14ac:dyDescent="0.25">
      <c r="A10" s="40" t="s">
        <v>6</v>
      </c>
      <c r="B10" s="47" t="s">
        <v>167</v>
      </c>
      <c r="C10" s="47"/>
      <c r="D10" s="47"/>
      <c r="E10" s="51"/>
    </row>
    <row r="11" spans="1:5" x14ac:dyDescent="0.25">
      <c r="A11" s="40" t="s">
        <v>131</v>
      </c>
      <c r="B11" s="47" t="s">
        <v>151</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302</v>
      </c>
      <c r="C14" s="47"/>
      <c r="D14" s="47"/>
      <c r="E14" s="51"/>
    </row>
    <row r="15" spans="1:5" x14ac:dyDescent="0.25">
      <c r="A15" s="40" t="s">
        <v>249</v>
      </c>
      <c r="B15" s="47" t="s">
        <v>168</v>
      </c>
      <c r="C15" s="47"/>
      <c r="D15" s="47"/>
      <c r="E15" s="51"/>
    </row>
    <row r="16" spans="1:5" x14ac:dyDescent="0.25">
      <c r="A16" s="40" t="s">
        <v>136</v>
      </c>
      <c r="B16" s="47">
        <v>713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262</v>
      </c>
      <c r="C26" s="59" t="s">
        <v>263</v>
      </c>
      <c r="D26" s="59" t="s">
        <v>264</v>
      </c>
      <c r="E26" s="59" t="s">
        <v>261</v>
      </c>
    </row>
    <row r="27" spans="1:5" x14ac:dyDescent="0.25">
      <c r="A27" s="42">
        <v>50</v>
      </c>
      <c r="B27" s="43">
        <v>26.12</v>
      </c>
      <c r="C27" s="43">
        <v>2.52</v>
      </c>
      <c r="D27" s="43"/>
      <c r="E27" s="43">
        <v>0</v>
      </c>
    </row>
    <row r="28" spans="1:5" x14ac:dyDescent="0.25">
      <c r="A28" s="42">
        <v>51</v>
      </c>
      <c r="B28" s="43">
        <v>25.63</v>
      </c>
      <c r="C28" s="43">
        <v>2.56</v>
      </c>
      <c r="D28" s="43"/>
      <c r="E28" s="43">
        <v>0</v>
      </c>
    </row>
    <row r="29" spans="1:5" x14ac:dyDescent="0.25">
      <c r="A29" s="42">
        <v>52</v>
      </c>
      <c r="B29" s="43">
        <v>25.14</v>
      </c>
      <c r="C29" s="43">
        <v>2.59</v>
      </c>
      <c r="D29" s="43"/>
      <c r="E29" s="43">
        <v>0</v>
      </c>
    </row>
    <row r="30" spans="1:5" x14ac:dyDescent="0.25">
      <c r="A30" s="42">
        <v>53</v>
      </c>
      <c r="B30" s="43">
        <v>24.64</v>
      </c>
      <c r="C30" s="43">
        <v>2.62</v>
      </c>
      <c r="D30" s="43"/>
      <c r="E30" s="43">
        <v>0</v>
      </c>
    </row>
    <row r="31" spans="1:5" x14ac:dyDescent="0.25">
      <c r="A31" s="42">
        <v>54</v>
      </c>
      <c r="B31" s="43">
        <v>24.13</v>
      </c>
      <c r="C31" s="43">
        <v>2.65</v>
      </c>
      <c r="D31" s="43"/>
      <c r="E31" s="43">
        <v>0</v>
      </c>
    </row>
    <row r="32" spans="1:5" x14ac:dyDescent="0.25">
      <c r="A32" s="42">
        <v>55</v>
      </c>
      <c r="B32" s="43">
        <v>23.62</v>
      </c>
      <c r="C32" s="43">
        <v>2.68</v>
      </c>
      <c r="D32" s="43"/>
      <c r="E32" s="43">
        <v>0</v>
      </c>
    </row>
    <row r="33" spans="1:5" x14ac:dyDescent="0.25">
      <c r="A33" s="42">
        <v>56</v>
      </c>
      <c r="B33" s="43">
        <v>23.1</v>
      </c>
      <c r="C33" s="43">
        <v>2.71</v>
      </c>
      <c r="D33" s="43"/>
      <c r="E33" s="43">
        <v>0</v>
      </c>
    </row>
    <row r="34" spans="1:5" x14ac:dyDescent="0.25">
      <c r="A34" s="42">
        <v>57</v>
      </c>
      <c r="B34" s="43">
        <v>22.58</v>
      </c>
      <c r="C34" s="43">
        <v>2.73</v>
      </c>
      <c r="D34" s="43"/>
      <c r="E34" s="43">
        <v>0</v>
      </c>
    </row>
    <row r="35" spans="1:5" x14ac:dyDescent="0.25">
      <c r="A35" s="42">
        <v>58</v>
      </c>
      <c r="B35" s="43">
        <v>22.05</v>
      </c>
      <c r="C35" s="43">
        <v>2.76</v>
      </c>
      <c r="D35" s="43"/>
      <c r="E35" s="43">
        <v>0</v>
      </c>
    </row>
    <row r="36" spans="1:5" x14ac:dyDescent="0.25">
      <c r="A36" s="42">
        <v>59</v>
      </c>
      <c r="B36" s="43">
        <v>21.51</v>
      </c>
      <c r="C36" s="43">
        <v>2.78</v>
      </c>
      <c r="D36" s="43"/>
      <c r="E36" s="43">
        <v>0</v>
      </c>
    </row>
    <row r="37" spans="1:5" x14ac:dyDescent="0.25">
      <c r="A37" s="42">
        <v>60</v>
      </c>
      <c r="B37" s="43">
        <v>20.96</v>
      </c>
      <c r="C37" s="43">
        <v>2.8</v>
      </c>
      <c r="D37" s="43"/>
      <c r="E37" s="43">
        <v>0</v>
      </c>
    </row>
    <row r="38" spans="1:5" x14ac:dyDescent="0.25">
      <c r="A38" s="42">
        <v>61</v>
      </c>
      <c r="B38" s="43">
        <v>20.399999999999999</v>
      </c>
      <c r="C38" s="43">
        <v>2.82</v>
      </c>
      <c r="D38" s="43"/>
      <c r="E38" s="43">
        <v>0</v>
      </c>
    </row>
    <row r="39" spans="1:5" x14ac:dyDescent="0.25">
      <c r="A39" s="42">
        <v>62</v>
      </c>
      <c r="B39" s="43">
        <v>19.84</v>
      </c>
      <c r="C39" s="43">
        <v>2.84</v>
      </c>
      <c r="D39" s="43"/>
      <c r="E39" s="43">
        <v>0</v>
      </c>
    </row>
    <row r="40" spans="1:5" x14ac:dyDescent="0.25">
      <c r="A40" s="42">
        <v>63</v>
      </c>
      <c r="B40" s="43">
        <v>19.27</v>
      </c>
      <c r="C40" s="43">
        <v>2.86</v>
      </c>
      <c r="D40" s="43"/>
      <c r="E40" s="43">
        <v>0</v>
      </c>
    </row>
    <row r="41" spans="1:5" x14ac:dyDescent="0.25">
      <c r="A41" s="42">
        <v>64</v>
      </c>
      <c r="B41" s="43">
        <v>18.7</v>
      </c>
      <c r="C41" s="43">
        <v>2.88</v>
      </c>
      <c r="D41" s="43"/>
      <c r="E41" s="43">
        <v>0</v>
      </c>
    </row>
    <row r="42" spans="1:5" x14ac:dyDescent="0.25">
      <c r="A42" s="42">
        <v>65</v>
      </c>
      <c r="B42" s="43">
        <v>18.11</v>
      </c>
      <c r="C42" s="43">
        <v>2.89</v>
      </c>
      <c r="D42" s="43"/>
      <c r="E42" s="43">
        <v>0</v>
      </c>
    </row>
    <row r="43" spans="1:5" x14ac:dyDescent="0.25">
      <c r="A43" s="42">
        <v>66</v>
      </c>
      <c r="B43" s="43">
        <v>17.53</v>
      </c>
      <c r="C43" s="43">
        <v>2.9</v>
      </c>
      <c r="D43" s="43"/>
      <c r="E43" s="43">
        <v>0</v>
      </c>
    </row>
    <row r="44" spans="1:5" x14ac:dyDescent="0.25">
      <c r="A44" s="42">
        <v>67</v>
      </c>
      <c r="B44" s="43">
        <v>16.93</v>
      </c>
      <c r="C44" s="43">
        <v>2.91</v>
      </c>
      <c r="D44" s="43"/>
      <c r="E44" s="43">
        <v>0</v>
      </c>
    </row>
    <row r="45" spans="1:5" x14ac:dyDescent="0.25">
      <c r="A45" s="42">
        <v>68</v>
      </c>
      <c r="B45" s="43">
        <v>16.34</v>
      </c>
      <c r="C45" s="43">
        <v>2.92</v>
      </c>
      <c r="D45" s="43"/>
      <c r="E45" s="43">
        <v>0</v>
      </c>
    </row>
    <row r="46" spans="1:5" x14ac:dyDescent="0.25">
      <c r="A46" s="42">
        <v>69</v>
      </c>
      <c r="B46" s="43">
        <v>15.74</v>
      </c>
      <c r="C46" s="43">
        <v>2.92</v>
      </c>
      <c r="D46" s="43"/>
      <c r="E46" s="43"/>
    </row>
    <row r="47" spans="1:5" x14ac:dyDescent="0.25">
      <c r="A47" s="42">
        <v>70</v>
      </c>
      <c r="B47" s="43">
        <v>15.13</v>
      </c>
      <c r="C47" s="43">
        <v>2.91</v>
      </c>
      <c r="D47" s="43"/>
      <c r="E47" s="43"/>
    </row>
    <row r="48" spans="1:5" x14ac:dyDescent="0.25">
      <c r="A48" s="42">
        <v>71</v>
      </c>
      <c r="B48" s="43">
        <v>14.53</v>
      </c>
      <c r="C48" s="43">
        <v>2.9</v>
      </c>
      <c r="D48" s="43"/>
      <c r="E48" s="43"/>
    </row>
    <row r="49" spans="1:5" x14ac:dyDescent="0.25">
      <c r="A49" s="42">
        <v>72</v>
      </c>
      <c r="B49" s="43">
        <v>13.93</v>
      </c>
      <c r="C49" s="43">
        <v>2.89</v>
      </c>
      <c r="D49" s="43"/>
      <c r="E49" s="43"/>
    </row>
    <row r="50" spans="1:5" x14ac:dyDescent="0.25">
      <c r="A50" s="42">
        <v>73</v>
      </c>
      <c r="B50" s="43">
        <v>13.32</v>
      </c>
      <c r="C50" s="43">
        <v>2.88</v>
      </c>
      <c r="D50" s="43">
        <v>2.0499999999999998</v>
      </c>
      <c r="E50" s="43"/>
    </row>
    <row r="51" spans="1:5" x14ac:dyDescent="0.25">
      <c r="A51" s="42">
        <v>74</v>
      </c>
      <c r="B51" s="43">
        <v>12.72</v>
      </c>
      <c r="C51" s="43">
        <v>2.79</v>
      </c>
      <c r="D51" s="43">
        <v>1.88</v>
      </c>
      <c r="E51" s="43"/>
    </row>
    <row r="52" spans="1:5" x14ac:dyDescent="0.25">
      <c r="A52" s="42">
        <v>75</v>
      </c>
      <c r="B52" s="43">
        <v>12.13</v>
      </c>
      <c r="C52" s="43">
        <v>2.69</v>
      </c>
      <c r="D52" s="43">
        <v>1.73</v>
      </c>
      <c r="E52" s="43"/>
    </row>
    <row r="53" spans="1:5" x14ac:dyDescent="0.25">
      <c r="A53" s="42">
        <v>76</v>
      </c>
      <c r="B53" s="43">
        <v>11.54</v>
      </c>
      <c r="C53" s="43">
        <v>2.66</v>
      </c>
      <c r="D53" s="43">
        <v>1.58</v>
      </c>
      <c r="E53" s="43"/>
    </row>
    <row r="54" spans="1:5" x14ac:dyDescent="0.25">
      <c r="A54" s="42">
        <v>77</v>
      </c>
      <c r="B54" s="43">
        <v>10.96</v>
      </c>
      <c r="C54" s="43">
        <v>2.62</v>
      </c>
      <c r="D54" s="43">
        <v>1.44</v>
      </c>
      <c r="E54" s="43"/>
    </row>
    <row r="55" spans="1:5" x14ac:dyDescent="0.25">
      <c r="A55" s="42">
        <v>78</v>
      </c>
      <c r="B55" s="43">
        <v>10.39</v>
      </c>
      <c r="C55" s="43">
        <v>2.57</v>
      </c>
      <c r="D55" s="43">
        <v>1.31</v>
      </c>
      <c r="E55" s="43"/>
    </row>
    <row r="56" spans="1:5" x14ac:dyDescent="0.25">
      <c r="A56" s="42">
        <v>79</v>
      </c>
      <c r="B56" s="43">
        <v>9.84</v>
      </c>
      <c r="C56" s="43">
        <v>2.4300000000000002</v>
      </c>
      <c r="D56" s="43">
        <v>1.18</v>
      </c>
      <c r="E56" s="43"/>
    </row>
    <row r="57" spans="1:5" x14ac:dyDescent="0.25">
      <c r="A57" s="42">
        <v>80</v>
      </c>
      <c r="B57" s="43">
        <v>9.2799999999999994</v>
      </c>
      <c r="C57" s="43">
        <v>2.2799999999999998</v>
      </c>
      <c r="D57" s="43">
        <v>1.07</v>
      </c>
      <c r="E57" s="43"/>
    </row>
    <row r="58" spans="1:5" x14ac:dyDescent="0.25">
      <c r="A58" s="42">
        <v>81</v>
      </c>
      <c r="B58" s="43">
        <v>8.73</v>
      </c>
      <c r="C58" s="43">
        <v>2.23</v>
      </c>
      <c r="D58" s="43">
        <v>0.95</v>
      </c>
      <c r="E58" s="43"/>
    </row>
    <row r="59" spans="1:5" x14ac:dyDescent="0.25">
      <c r="A59" s="42">
        <v>82</v>
      </c>
      <c r="B59" s="43">
        <v>8.18</v>
      </c>
      <c r="C59" s="43">
        <v>2.1800000000000002</v>
      </c>
      <c r="D59" s="43">
        <v>0.85</v>
      </c>
      <c r="E59" s="43"/>
    </row>
    <row r="60" spans="1:5" x14ac:dyDescent="0.25">
      <c r="A60" s="42">
        <v>83</v>
      </c>
      <c r="B60" s="43">
        <v>7.64</v>
      </c>
      <c r="C60" s="43">
        <v>2.12</v>
      </c>
      <c r="D60" s="43">
        <v>0.75</v>
      </c>
      <c r="E60" s="43"/>
    </row>
    <row r="61" spans="1:5" x14ac:dyDescent="0.25">
      <c r="A61" s="42">
        <v>84</v>
      </c>
      <c r="B61" s="43">
        <v>7.12</v>
      </c>
      <c r="C61" s="43">
        <v>1.9</v>
      </c>
      <c r="D61" s="43">
        <v>0.66</v>
      </c>
      <c r="E61" s="43"/>
    </row>
    <row r="62" spans="1:5" x14ac:dyDescent="0.25">
      <c r="A62" s="42">
        <v>85</v>
      </c>
      <c r="B62" s="43">
        <v>6.62</v>
      </c>
      <c r="C62" s="43">
        <v>1.68</v>
      </c>
      <c r="D62" s="43">
        <v>0.57999999999999996</v>
      </c>
      <c r="E62" s="43"/>
    </row>
    <row r="63" spans="1:5" x14ac:dyDescent="0.25">
      <c r="A63" s="42">
        <v>86</v>
      </c>
      <c r="B63" s="43">
        <v>6.14</v>
      </c>
      <c r="C63" s="43">
        <v>1.61</v>
      </c>
      <c r="D63" s="43">
        <v>0.51</v>
      </c>
      <c r="E63" s="43"/>
    </row>
    <row r="64" spans="1:5" x14ac:dyDescent="0.25">
      <c r="A64" s="42">
        <v>87</v>
      </c>
      <c r="B64" s="43">
        <v>5.69</v>
      </c>
      <c r="C64" s="43">
        <v>1.54</v>
      </c>
      <c r="D64" s="43">
        <v>0.44</v>
      </c>
      <c r="E64" s="43"/>
    </row>
    <row r="65" spans="1:5" x14ac:dyDescent="0.25">
      <c r="A65" s="42">
        <v>88</v>
      </c>
      <c r="B65" s="43">
        <v>5.27</v>
      </c>
      <c r="C65" s="43">
        <v>1.46</v>
      </c>
      <c r="D65" s="43">
        <v>0.39</v>
      </c>
      <c r="E65" s="43"/>
    </row>
    <row r="66" spans="1:5" x14ac:dyDescent="0.25">
      <c r="A66" s="42">
        <v>89</v>
      </c>
      <c r="B66" s="43">
        <v>4.87</v>
      </c>
      <c r="C66" s="43">
        <v>1.38</v>
      </c>
      <c r="D66" s="43">
        <v>0.33</v>
      </c>
      <c r="E66" s="43"/>
    </row>
    <row r="67" spans="1:5" x14ac:dyDescent="0.25">
      <c r="A67" s="42">
        <v>90</v>
      </c>
      <c r="B67" s="43">
        <v>4.49</v>
      </c>
      <c r="C67" s="43">
        <v>1.3</v>
      </c>
      <c r="D67" s="43">
        <v>0.28999999999999998</v>
      </c>
      <c r="E67" s="43"/>
    </row>
    <row r="68" spans="1:5" x14ac:dyDescent="0.25">
      <c r="A68" s="42">
        <v>91</v>
      </c>
      <c r="B68" s="43">
        <v>4.13</v>
      </c>
      <c r="C68" s="43">
        <v>1.23</v>
      </c>
      <c r="D68" s="43">
        <v>0.25</v>
      </c>
      <c r="E68" s="43"/>
    </row>
    <row r="69" spans="1:5" x14ac:dyDescent="0.25">
      <c r="A69" s="42">
        <v>92</v>
      </c>
      <c r="B69" s="43">
        <v>3.78</v>
      </c>
      <c r="C69" s="43">
        <v>1.1499999999999999</v>
      </c>
      <c r="D69" s="43">
        <v>0.21</v>
      </c>
      <c r="E69" s="43"/>
    </row>
    <row r="70" spans="1:5" x14ac:dyDescent="0.25">
      <c r="A70" s="42">
        <v>93</v>
      </c>
      <c r="B70" s="43">
        <v>3.46</v>
      </c>
      <c r="C70" s="43">
        <v>1.08</v>
      </c>
      <c r="D70" s="43">
        <v>0.18</v>
      </c>
      <c r="E70" s="43"/>
    </row>
    <row r="71" spans="1:5" x14ac:dyDescent="0.25">
      <c r="A71" s="42">
        <v>94</v>
      </c>
      <c r="B71" s="43">
        <v>3.15</v>
      </c>
      <c r="C71" s="43">
        <v>1</v>
      </c>
      <c r="D71" s="43">
        <v>0.15</v>
      </c>
      <c r="E71" s="43"/>
    </row>
    <row r="72" spans="1:5" x14ac:dyDescent="0.25">
      <c r="A72" s="42">
        <v>95</v>
      </c>
      <c r="B72" s="43">
        <v>2.88</v>
      </c>
      <c r="C72" s="43">
        <v>0.93</v>
      </c>
      <c r="D72" s="43">
        <v>0.13</v>
      </c>
      <c r="E72" s="43"/>
    </row>
  </sheetData>
  <sheetProtection algorithmName="SHA-512" hashValue="o0hgcL4KM4ryzmvaQyVQYAvfSnhXFvrKoEL3JOF8fZEzB+VBbOrr/bj4zgblSt66ES3TSzXm+gmMMtlCZhttlA==" saltValue="peKYzG3NRUq0jYGoQ1wD2g==" spinCount="100000" sheet="1" objects="1" scenarios="1"/>
  <conditionalFormatting sqref="E26:E72">
    <cfRule type="expression" dxfId="195" priority="9" stopIfTrue="1">
      <formula>MOD(ROW(),2)=0</formula>
    </cfRule>
    <cfRule type="expression" dxfId="194" priority="10" stopIfTrue="1">
      <formula>MOD(ROW(),2)&lt;&gt;0</formula>
    </cfRule>
  </conditionalFormatting>
  <conditionalFormatting sqref="A6:A21">
    <cfRule type="expression" dxfId="193" priority="11" stopIfTrue="1">
      <formula>MOD(ROW(),2)=0</formula>
    </cfRule>
    <cfRule type="expression" dxfId="192" priority="12" stopIfTrue="1">
      <formula>MOD(ROW(),2)&lt;&gt;0</formula>
    </cfRule>
  </conditionalFormatting>
  <conditionalFormatting sqref="B6:E17 B20:E21 C18:E19">
    <cfRule type="expression" dxfId="191" priority="13" stopIfTrue="1">
      <formula>MOD(ROW(),2)=0</formula>
    </cfRule>
    <cfRule type="expression" dxfId="190" priority="14" stopIfTrue="1">
      <formula>MOD(ROW(),2)&lt;&gt;0</formula>
    </cfRule>
  </conditionalFormatting>
  <conditionalFormatting sqref="A26:A72">
    <cfRule type="expression" dxfId="189" priority="15" stopIfTrue="1">
      <formula>MOD(ROW(),2)=0</formula>
    </cfRule>
    <cfRule type="expression" dxfId="188" priority="16" stopIfTrue="1">
      <formula>MOD(ROW(),2)&lt;&gt;0</formula>
    </cfRule>
  </conditionalFormatting>
  <conditionalFormatting sqref="B26:D72">
    <cfRule type="expression" dxfId="187" priority="17" stopIfTrue="1">
      <formula>MOD(ROW(),2)=0</formula>
    </cfRule>
    <cfRule type="expression" dxfId="186" priority="18" stopIfTrue="1">
      <formula>MOD(ROW(),2)&lt;&gt;0</formula>
    </cfRule>
  </conditionalFormatting>
  <conditionalFormatting sqref="B18:B19">
    <cfRule type="expression" dxfId="13" priority="1" stopIfTrue="1">
      <formula>MOD(ROW(),2)=0</formula>
    </cfRule>
    <cfRule type="expression" dxfId="12" priority="2"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EBC7-95CD-452B-9F6B-ABE914EA0478}">
  <sheetPr codeName="Sheet16"/>
  <dimension ref="A1:E102"/>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PenCE - x-303</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164</v>
      </c>
      <c r="C9" s="47"/>
      <c r="D9" s="47"/>
      <c r="E9" s="51"/>
    </row>
    <row r="10" spans="1:5" x14ac:dyDescent="0.25">
      <c r="A10" s="40" t="s">
        <v>6</v>
      </c>
      <c r="B10" s="47" t="s">
        <v>169</v>
      </c>
      <c r="C10" s="47"/>
      <c r="D10" s="47"/>
      <c r="E10" s="51"/>
    </row>
    <row r="11" spans="1:5" x14ac:dyDescent="0.25">
      <c r="A11" s="40" t="s">
        <v>131</v>
      </c>
      <c r="B11" s="47" t="s">
        <v>145</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303</v>
      </c>
      <c r="C14" s="47"/>
      <c r="D14" s="47"/>
      <c r="E14" s="51"/>
    </row>
    <row r="15" spans="1:5" x14ac:dyDescent="0.25">
      <c r="A15" s="40" t="s">
        <v>249</v>
      </c>
      <c r="B15" s="47" t="s">
        <v>170</v>
      </c>
      <c r="C15" s="47"/>
      <c r="D15" s="47"/>
      <c r="E15" s="51"/>
    </row>
    <row r="16" spans="1:5" x14ac:dyDescent="0.25">
      <c r="A16" s="40" t="s">
        <v>136</v>
      </c>
      <c r="B16" s="47">
        <v>723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262</v>
      </c>
      <c r="C26" s="59" t="s">
        <v>263</v>
      </c>
      <c r="D26" s="59" t="s">
        <v>264</v>
      </c>
      <c r="E26" s="59" t="s">
        <v>261</v>
      </c>
    </row>
    <row r="27" spans="1:5" x14ac:dyDescent="0.25">
      <c r="A27" s="42">
        <v>20</v>
      </c>
      <c r="B27" s="43">
        <v>28.46</v>
      </c>
      <c r="C27" s="43">
        <v>7.39</v>
      </c>
      <c r="D27" s="43"/>
      <c r="E27" s="43">
        <v>0</v>
      </c>
    </row>
    <row r="28" spans="1:5" x14ac:dyDescent="0.25">
      <c r="A28" s="42">
        <v>21</v>
      </c>
      <c r="B28" s="43">
        <v>28.34</v>
      </c>
      <c r="C28" s="43">
        <v>7.3</v>
      </c>
      <c r="D28" s="43"/>
      <c r="E28" s="43">
        <v>0</v>
      </c>
    </row>
    <row r="29" spans="1:5" x14ac:dyDescent="0.25">
      <c r="A29" s="42">
        <v>22</v>
      </c>
      <c r="B29" s="43">
        <v>28.23</v>
      </c>
      <c r="C29" s="43">
        <v>7.2</v>
      </c>
      <c r="D29" s="43"/>
      <c r="E29" s="43">
        <v>0</v>
      </c>
    </row>
    <row r="30" spans="1:5" x14ac:dyDescent="0.25">
      <c r="A30" s="42">
        <v>23</v>
      </c>
      <c r="B30" s="43">
        <v>28.11</v>
      </c>
      <c r="C30" s="43">
        <v>7.1</v>
      </c>
      <c r="D30" s="43"/>
      <c r="E30" s="43">
        <v>0</v>
      </c>
    </row>
    <row r="31" spans="1:5" x14ac:dyDescent="0.25">
      <c r="A31" s="42">
        <v>24</v>
      </c>
      <c r="B31" s="43">
        <v>28</v>
      </c>
      <c r="C31" s="43">
        <v>7</v>
      </c>
      <c r="D31" s="43"/>
      <c r="E31" s="43">
        <v>0</v>
      </c>
    </row>
    <row r="32" spans="1:5" x14ac:dyDescent="0.25">
      <c r="A32" s="42">
        <v>25</v>
      </c>
      <c r="B32" s="43">
        <v>27.88</v>
      </c>
      <c r="C32" s="43">
        <v>6.89</v>
      </c>
      <c r="D32" s="43"/>
      <c r="E32" s="43">
        <v>0</v>
      </c>
    </row>
    <row r="33" spans="1:5" x14ac:dyDescent="0.25">
      <c r="A33" s="42">
        <v>26</v>
      </c>
      <c r="B33" s="43">
        <v>27.75</v>
      </c>
      <c r="C33" s="43">
        <v>6.79</v>
      </c>
      <c r="D33" s="43"/>
      <c r="E33" s="43">
        <v>0</v>
      </c>
    </row>
    <row r="34" spans="1:5" x14ac:dyDescent="0.25">
      <c r="A34" s="42">
        <v>27</v>
      </c>
      <c r="B34" s="43">
        <v>27.61</v>
      </c>
      <c r="C34" s="43">
        <v>6.69</v>
      </c>
      <c r="D34" s="43"/>
      <c r="E34" s="43">
        <v>0</v>
      </c>
    </row>
    <row r="35" spans="1:5" x14ac:dyDescent="0.25">
      <c r="A35" s="42">
        <v>28</v>
      </c>
      <c r="B35" s="43">
        <v>27.46</v>
      </c>
      <c r="C35" s="43">
        <v>6.59</v>
      </c>
      <c r="D35" s="43"/>
      <c r="E35" s="43">
        <v>0</v>
      </c>
    </row>
    <row r="36" spans="1:5" x14ac:dyDescent="0.25">
      <c r="A36" s="42">
        <v>29</v>
      </c>
      <c r="B36" s="43">
        <v>27.3</v>
      </c>
      <c r="C36" s="43">
        <v>6.5</v>
      </c>
      <c r="D36" s="43"/>
      <c r="E36" s="43">
        <v>0</v>
      </c>
    </row>
    <row r="37" spans="1:5" x14ac:dyDescent="0.25">
      <c r="A37" s="42">
        <v>30</v>
      </c>
      <c r="B37" s="43">
        <v>27.12</v>
      </c>
      <c r="C37" s="43">
        <v>6.41</v>
      </c>
      <c r="D37" s="43"/>
      <c r="E37" s="43">
        <v>0</v>
      </c>
    </row>
    <row r="38" spans="1:5" x14ac:dyDescent="0.25">
      <c r="A38" s="42">
        <v>31</v>
      </c>
      <c r="B38" s="43">
        <v>26.94</v>
      </c>
      <c r="C38" s="43">
        <v>6.33</v>
      </c>
      <c r="D38" s="43"/>
      <c r="E38" s="43">
        <v>0</v>
      </c>
    </row>
    <row r="39" spans="1:5" x14ac:dyDescent="0.25">
      <c r="A39" s="42">
        <v>32</v>
      </c>
      <c r="B39" s="43">
        <v>26.73</v>
      </c>
      <c r="C39" s="43">
        <v>6.26</v>
      </c>
      <c r="D39" s="43"/>
      <c r="E39" s="43">
        <v>0</v>
      </c>
    </row>
    <row r="40" spans="1:5" x14ac:dyDescent="0.25">
      <c r="A40" s="42">
        <v>33</v>
      </c>
      <c r="B40" s="43">
        <v>26.52</v>
      </c>
      <c r="C40" s="43">
        <v>6.19</v>
      </c>
      <c r="D40" s="43"/>
      <c r="E40" s="43">
        <v>0</v>
      </c>
    </row>
    <row r="41" spans="1:5" x14ac:dyDescent="0.25">
      <c r="A41" s="42">
        <v>34</v>
      </c>
      <c r="B41" s="43">
        <v>26.29</v>
      </c>
      <c r="C41" s="43">
        <v>6.12</v>
      </c>
      <c r="D41" s="43"/>
      <c r="E41" s="43">
        <v>0</v>
      </c>
    </row>
    <row r="42" spans="1:5" x14ac:dyDescent="0.25">
      <c r="A42" s="42">
        <v>35</v>
      </c>
      <c r="B42" s="43">
        <v>26.06</v>
      </c>
      <c r="C42" s="43">
        <v>6.05</v>
      </c>
      <c r="D42" s="43"/>
      <c r="E42" s="43">
        <v>0</v>
      </c>
    </row>
    <row r="43" spans="1:5" x14ac:dyDescent="0.25">
      <c r="A43" s="42">
        <v>36</v>
      </c>
      <c r="B43" s="43">
        <v>25.81</v>
      </c>
      <c r="C43" s="43">
        <v>5.99</v>
      </c>
      <c r="D43" s="43"/>
      <c r="E43" s="43">
        <v>0</v>
      </c>
    </row>
    <row r="44" spans="1:5" x14ac:dyDescent="0.25">
      <c r="A44" s="42">
        <v>37</v>
      </c>
      <c r="B44" s="43">
        <v>25.56</v>
      </c>
      <c r="C44" s="43">
        <v>5.92</v>
      </c>
      <c r="D44" s="43"/>
      <c r="E44" s="43">
        <v>0</v>
      </c>
    </row>
    <row r="45" spans="1:5" x14ac:dyDescent="0.25">
      <c r="A45" s="42">
        <v>38</v>
      </c>
      <c r="B45" s="43">
        <v>25.31</v>
      </c>
      <c r="C45" s="43">
        <v>5.86</v>
      </c>
      <c r="D45" s="43"/>
      <c r="E45" s="43">
        <v>0</v>
      </c>
    </row>
    <row r="46" spans="1:5" x14ac:dyDescent="0.25">
      <c r="A46" s="42">
        <v>39</v>
      </c>
      <c r="B46" s="43">
        <v>25.06</v>
      </c>
      <c r="C46" s="43">
        <v>5.78</v>
      </c>
      <c r="D46" s="43"/>
      <c r="E46" s="43">
        <v>0</v>
      </c>
    </row>
    <row r="47" spans="1:5" x14ac:dyDescent="0.25">
      <c r="A47" s="42">
        <v>40</v>
      </c>
      <c r="B47" s="43">
        <v>24.81</v>
      </c>
      <c r="C47" s="43">
        <v>5.71</v>
      </c>
      <c r="D47" s="43"/>
      <c r="E47" s="43">
        <v>0</v>
      </c>
    </row>
    <row r="48" spans="1:5" x14ac:dyDescent="0.25">
      <c r="A48" s="42">
        <v>41</v>
      </c>
      <c r="B48" s="43">
        <v>24.54</v>
      </c>
      <c r="C48" s="43">
        <v>5.64</v>
      </c>
      <c r="D48" s="43"/>
      <c r="E48" s="43">
        <v>0</v>
      </c>
    </row>
    <row r="49" spans="1:5" x14ac:dyDescent="0.25">
      <c r="A49" s="42">
        <v>42</v>
      </c>
      <c r="B49" s="43">
        <v>24.26</v>
      </c>
      <c r="C49" s="43">
        <v>5.57</v>
      </c>
      <c r="D49" s="43"/>
      <c r="E49" s="43">
        <v>0</v>
      </c>
    </row>
    <row r="50" spans="1:5" x14ac:dyDescent="0.25">
      <c r="A50" s="42">
        <v>43</v>
      </c>
      <c r="B50" s="43">
        <v>23.97</v>
      </c>
      <c r="C50" s="43">
        <v>5.51</v>
      </c>
      <c r="D50" s="43"/>
      <c r="E50" s="43">
        <v>0</v>
      </c>
    </row>
    <row r="51" spans="1:5" x14ac:dyDescent="0.25">
      <c r="A51" s="42">
        <v>44</v>
      </c>
      <c r="B51" s="43">
        <v>23.67</v>
      </c>
      <c r="C51" s="43">
        <v>5.45</v>
      </c>
      <c r="D51" s="43"/>
      <c r="E51" s="43">
        <v>0</v>
      </c>
    </row>
    <row r="52" spans="1:5" x14ac:dyDescent="0.25">
      <c r="A52" s="42">
        <v>45</v>
      </c>
      <c r="B52" s="43">
        <v>23.36</v>
      </c>
      <c r="C52" s="43">
        <v>5.38</v>
      </c>
      <c r="D52" s="43"/>
      <c r="E52" s="43">
        <v>0</v>
      </c>
    </row>
    <row r="53" spans="1:5" x14ac:dyDescent="0.25">
      <c r="A53" s="42">
        <v>46</v>
      </c>
      <c r="B53" s="43">
        <v>23.05</v>
      </c>
      <c r="C53" s="43">
        <v>5.32</v>
      </c>
      <c r="D53" s="43"/>
      <c r="E53" s="43">
        <v>0</v>
      </c>
    </row>
    <row r="54" spans="1:5" x14ac:dyDescent="0.25">
      <c r="A54" s="42">
        <v>47</v>
      </c>
      <c r="B54" s="43">
        <v>22.74</v>
      </c>
      <c r="C54" s="43">
        <v>5.25</v>
      </c>
      <c r="D54" s="43"/>
      <c r="E54" s="43">
        <v>0</v>
      </c>
    </row>
    <row r="55" spans="1:5" x14ac:dyDescent="0.25">
      <c r="A55" s="42">
        <v>48</v>
      </c>
      <c r="B55" s="43">
        <v>22.42</v>
      </c>
      <c r="C55" s="43">
        <v>5.18</v>
      </c>
      <c r="D55" s="43"/>
      <c r="E55" s="43">
        <v>0</v>
      </c>
    </row>
    <row r="56" spans="1:5" x14ac:dyDescent="0.25">
      <c r="A56" s="42">
        <v>49</v>
      </c>
      <c r="B56" s="43">
        <v>22.09</v>
      </c>
      <c r="C56" s="43">
        <v>5.12</v>
      </c>
      <c r="D56" s="43"/>
      <c r="E56" s="43">
        <v>0</v>
      </c>
    </row>
    <row r="57" spans="1:5" x14ac:dyDescent="0.25">
      <c r="A57" s="42">
        <v>50</v>
      </c>
      <c r="B57" s="43">
        <v>21.75</v>
      </c>
      <c r="C57" s="43">
        <v>5.05</v>
      </c>
      <c r="D57" s="43"/>
      <c r="E57" s="43">
        <v>0</v>
      </c>
    </row>
    <row r="58" spans="1:5" x14ac:dyDescent="0.25">
      <c r="A58" s="42">
        <v>51</v>
      </c>
      <c r="B58" s="43">
        <v>21.4</v>
      </c>
      <c r="C58" s="43">
        <v>4.99</v>
      </c>
      <c r="D58" s="43"/>
      <c r="E58" s="43">
        <v>0</v>
      </c>
    </row>
    <row r="59" spans="1:5" x14ac:dyDescent="0.25">
      <c r="A59" s="42">
        <v>52</v>
      </c>
      <c r="B59" s="43">
        <v>21.04</v>
      </c>
      <c r="C59" s="43">
        <v>4.93</v>
      </c>
      <c r="D59" s="43"/>
      <c r="E59" s="43">
        <v>0</v>
      </c>
    </row>
    <row r="60" spans="1:5" x14ac:dyDescent="0.25">
      <c r="A60" s="42">
        <v>53</v>
      </c>
      <c r="B60" s="43">
        <v>20.68</v>
      </c>
      <c r="C60" s="43">
        <v>4.87</v>
      </c>
      <c r="D60" s="43"/>
      <c r="E60" s="43">
        <v>0</v>
      </c>
    </row>
    <row r="61" spans="1:5" x14ac:dyDescent="0.25">
      <c r="A61" s="42">
        <v>54</v>
      </c>
      <c r="B61" s="43">
        <v>20.309999999999999</v>
      </c>
      <c r="C61" s="43">
        <v>4.8</v>
      </c>
      <c r="D61" s="43"/>
      <c r="E61" s="43">
        <v>0</v>
      </c>
    </row>
    <row r="62" spans="1:5" x14ac:dyDescent="0.25">
      <c r="A62" s="42">
        <v>55</v>
      </c>
      <c r="B62" s="43">
        <v>19.95</v>
      </c>
      <c r="C62" s="43">
        <v>4.7300000000000004</v>
      </c>
      <c r="D62" s="43"/>
      <c r="E62" s="43">
        <v>0</v>
      </c>
    </row>
    <row r="63" spans="1:5" x14ac:dyDescent="0.25">
      <c r="A63" s="42">
        <v>56</v>
      </c>
      <c r="B63" s="43">
        <v>19.579999999999998</v>
      </c>
      <c r="C63" s="43">
        <v>4.6500000000000004</v>
      </c>
      <c r="D63" s="43"/>
      <c r="E63" s="43">
        <v>0</v>
      </c>
    </row>
    <row r="64" spans="1:5" x14ac:dyDescent="0.25">
      <c r="A64" s="42">
        <v>57</v>
      </c>
      <c r="B64" s="43">
        <v>19.2</v>
      </c>
      <c r="C64" s="43">
        <v>4.58</v>
      </c>
      <c r="D64" s="43"/>
      <c r="E64" s="43">
        <v>0</v>
      </c>
    </row>
    <row r="65" spans="1:5" x14ac:dyDescent="0.25">
      <c r="A65" s="42">
        <v>58</v>
      </c>
      <c r="B65" s="43">
        <v>18.8</v>
      </c>
      <c r="C65" s="43">
        <v>4.51</v>
      </c>
      <c r="D65" s="43"/>
      <c r="E65" s="43">
        <v>0</v>
      </c>
    </row>
    <row r="66" spans="1:5" x14ac:dyDescent="0.25">
      <c r="A66" s="42">
        <v>59</v>
      </c>
      <c r="B66" s="43">
        <v>18.39</v>
      </c>
      <c r="C66" s="43">
        <v>4.45</v>
      </c>
      <c r="D66" s="43"/>
      <c r="E66" s="43">
        <v>0</v>
      </c>
    </row>
    <row r="67" spans="1:5" x14ac:dyDescent="0.25">
      <c r="A67" s="42">
        <v>60</v>
      </c>
      <c r="B67" s="43">
        <v>17.96</v>
      </c>
      <c r="C67" s="43">
        <v>4.3899999999999997</v>
      </c>
      <c r="D67" s="43"/>
      <c r="E67" s="43">
        <v>0</v>
      </c>
    </row>
    <row r="68" spans="1:5" x14ac:dyDescent="0.25">
      <c r="A68" s="42">
        <v>61</v>
      </c>
      <c r="B68" s="43">
        <v>17.52</v>
      </c>
      <c r="C68" s="43">
        <v>4.34</v>
      </c>
      <c r="D68" s="43"/>
      <c r="E68" s="43">
        <v>0</v>
      </c>
    </row>
    <row r="69" spans="1:5" x14ac:dyDescent="0.25">
      <c r="A69" s="42">
        <v>62</v>
      </c>
      <c r="B69" s="43">
        <v>17.059999999999999</v>
      </c>
      <c r="C69" s="43">
        <v>4.29</v>
      </c>
      <c r="D69" s="43"/>
      <c r="E69" s="43">
        <v>0</v>
      </c>
    </row>
    <row r="70" spans="1:5" x14ac:dyDescent="0.25">
      <c r="A70" s="42">
        <v>63</v>
      </c>
      <c r="B70" s="43">
        <v>16.579999999999998</v>
      </c>
      <c r="C70" s="43">
        <v>4.25</v>
      </c>
      <c r="D70" s="43"/>
      <c r="E70" s="43">
        <v>0</v>
      </c>
    </row>
    <row r="71" spans="1:5" x14ac:dyDescent="0.25">
      <c r="A71" s="42">
        <v>64</v>
      </c>
      <c r="B71" s="43">
        <v>16.079999999999998</v>
      </c>
      <c r="C71" s="43">
        <v>4.21</v>
      </c>
      <c r="D71" s="43"/>
      <c r="E71" s="43">
        <v>0</v>
      </c>
    </row>
    <row r="72" spans="1:5" x14ac:dyDescent="0.25">
      <c r="A72" s="42">
        <v>65</v>
      </c>
      <c r="B72" s="43">
        <v>15.57</v>
      </c>
      <c r="C72" s="43">
        <v>4.18</v>
      </c>
      <c r="D72" s="43"/>
      <c r="E72" s="43">
        <v>0</v>
      </c>
    </row>
    <row r="73" spans="1:5" x14ac:dyDescent="0.25">
      <c r="A73" s="42">
        <v>66</v>
      </c>
      <c r="B73" s="43">
        <v>15.05</v>
      </c>
      <c r="C73" s="43">
        <v>4.1500000000000004</v>
      </c>
      <c r="D73" s="43"/>
      <c r="E73" s="43">
        <v>0</v>
      </c>
    </row>
    <row r="74" spans="1:5" x14ac:dyDescent="0.25">
      <c r="A74" s="42">
        <v>67</v>
      </c>
      <c r="B74" s="43">
        <v>14.52</v>
      </c>
      <c r="C74" s="43">
        <v>4.1100000000000003</v>
      </c>
      <c r="D74" s="43"/>
      <c r="E74" s="43">
        <v>0</v>
      </c>
    </row>
    <row r="75" spans="1:5" x14ac:dyDescent="0.25">
      <c r="A75" s="42">
        <v>68</v>
      </c>
      <c r="B75" s="43">
        <v>13.98</v>
      </c>
      <c r="C75" s="43">
        <v>4.08</v>
      </c>
      <c r="D75" s="43"/>
      <c r="E75" s="43">
        <v>0</v>
      </c>
    </row>
    <row r="76" spans="1:5" x14ac:dyDescent="0.25">
      <c r="A76" s="42">
        <v>69</v>
      </c>
      <c r="B76" s="43">
        <v>13.44</v>
      </c>
      <c r="C76" s="43">
        <v>4.04</v>
      </c>
      <c r="D76" s="43"/>
      <c r="E76" s="43"/>
    </row>
    <row r="77" spans="1:5" x14ac:dyDescent="0.25">
      <c r="A77" s="42">
        <v>70</v>
      </c>
      <c r="B77" s="43">
        <v>12.89</v>
      </c>
      <c r="C77" s="43">
        <v>3.99</v>
      </c>
      <c r="D77" s="43"/>
      <c r="E77" s="43"/>
    </row>
    <row r="78" spans="1:5" x14ac:dyDescent="0.25">
      <c r="A78" s="42">
        <v>71</v>
      </c>
      <c r="B78" s="43">
        <v>12.34</v>
      </c>
      <c r="C78" s="43">
        <v>3.95</v>
      </c>
      <c r="D78" s="43"/>
      <c r="E78" s="43"/>
    </row>
    <row r="79" spans="1:5" x14ac:dyDescent="0.25">
      <c r="A79" s="42">
        <v>72</v>
      </c>
      <c r="B79" s="43">
        <v>11.79</v>
      </c>
      <c r="C79" s="43">
        <v>3.91</v>
      </c>
      <c r="D79" s="43"/>
      <c r="E79" s="43"/>
    </row>
    <row r="80" spans="1:5" x14ac:dyDescent="0.25">
      <c r="A80" s="42">
        <v>73</v>
      </c>
      <c r="B80" s="43">
        <v>11.24</v>
      </c>
      <c r="C80" s="43">
        <v>3.86</v>
      </c>
      <c r="D80" s="43">
        <v>2.0299999999999998</v>
      </c>
      <c r="E80" s="43"/>
    </row>
    <row r="81" spans="1:5" x14ac:dyDescent="0.25">
      <c r="A81" s="42">
        <v>74</v>
      </c>
      <c r="B81" s="43">
        <v>10.69</v>
      </c>
      <c r="C81" s="43">
        <v>3.71</v>
      </c>
      <c r="D81" s="43">
        <v>1.86</v>
      </c>
      <c r="E81" s="43"/>
    </row>
    <row r="82" spans="1:5" x14ac:dyDescent="0.25">
      <c r="A82" s="42">
        <v>75</v>
      </c>
      <c r="B82" s="43">
        <v>10.15</v>
      </c>
      <c r="C82" s="43">
        <v>3.56</v>
      </c>
      <c r="D82" s="43">
        <v>1.7</v>
      </c>
      <c r="E82" s="43"/>
    </row>
    <row r="83" spans="1:5" x14ac:dyDescent="0.25">
      <c r="A83" s="42">
        <v>76</v>
      </c>
      <c r="B83" s="43">
        <v>9.6199999999999992</v>
      </c>
      <c r="C83" s="43">
        <v>3.5</v>
      </c>
      <c r="D83" s="43">
        <v>1.56</v>
      </c>
      <c r="E83" s="43"/>
    </row>
    <row r="84" spans="1:5" x14ac:dyDescent="0.25">
      <c r="A84" s="42">
        <v>77</v>
      </c>
      <c r="B84" s="43">
        <v>9.1</v>
      </c>
      <c r="C84" s="43">
        <v>3.43</v>
      </c>
      <c r="D84" s="43">
        <v>1.43</v>
      </c>
      <c r="E84" s="43"/>
    </row>
    <row r="85" spans="1:5" x14ac:dyDescent="0.25">
      <c r="A85" s="42">
        <v>78</v>
      </c>
      <c r="B85" s="43">
        <v>8.59</v>
      </c>
      <c r="C85" s="43">
        <v>3.35</v>
      </c>
      <c r="D85" s="43">
        <v>1.3</v>
      </c>
      <c r="E85" s="43"/>
    </row>
    <row r="86" spans="1:5" x14ac:dyDescent="0.25">
      <c r="A86" s="42">
        <v>79</v>
      </c>
      <c r="B86" s="43">
        <v>8.1</v>
      </c>
      <c r="C86" s="43">
        <v>3.14</v>
      </c>
      <c r="D86" s="43">
        <v>1.17</v>
      </c>
      <c r="E86" s="43"/>
    </row>
    <row r="87" spans="1:5" x14ac:dyDescent="0.25">
      <c r="A87" s="42">
        <v>80</v>
      </c>
      <c r="B87" s="43">
        <v>7.61</v>
      </c>
      <c r="C87" s="43">
        <v>2.93</v>
      </c>
      <c r="D87" s="43">
        <v>1.04</v>
      </c>
      <c r="E87" s="43"/>
    </row>
    <row r="88" spans="1:5" x14ac:dyDescent="0.25">
      <c r="A88" s="42">
        <v>81</v>
      </c>
      <c r="B88" s="43">
        <v>7.12</v>
      </c>
      <c r="C88" s="43">
        <v>2.85</v>
      </c>
      <c r="D88" s="43">
        <v>0.94</v>
      </c>
      <c r="E88" s="43"/>
    </row>
    <row r="89" spans="1:5" x14ac:dyDescent="0.25">
      <c r="A89" s="42">
        <v>82</v>
      </c>
      <c r="B89" s="43">
        <v>6.64</v>
      </c>
      <c r="C89" s="43">
        <v>2.76</v>
      </c>
      <c r="D89" s="43">
        <v>0.84</v>
      </c>
      <c r="E89" s="43"/>
    </row>
    <row r="90" spans="1:5" x14ac:dyDescent="0.25">
      <c r="A90" s="42">
        <v>83</v>
      </c>
      <c r="B90" s="43">
        <v>6.18</v>
      </c>
      <c r="C90" s="43">
        <v>2.67</v>
      </c>
      <c r="D90" s="43">
        <v>0.75</v>
      </c>
      <c r="E90" s="43"/>
    </row>
    <row r="91" spans="1:5" x14ac:dyDescent="0.25">
      <c r="A91" s="42">
        <v>84</v>
      </c>
      <c r="B91" s="43">
        <v>5.73</v>
      </c>
      <c r="C91" s="43">
        <v>2.38</v>
      </c>
      <c r="D91" s="43">
        <v>0.65</v>
      </c>
      <c r="E91" s="43"/>
    </row>
    <row r="92" spans="1:5" x14ac:dyDescent="0.25">
      <c r="A92" s="42">
        <v>85</v>
      </c>
      <c r="B92" s="43">
        <v>5.31</v>
      </c>
      <c r="C92" s="43">
        <v>2.09</v>
      </c>
      <c r="D92" s="43">
        <v>0.56000000000000005</v>
      </c>
      <c r="E92" s="43"/>
    </row>
    <row r="93" spans="1:5" x14ac:dyDescent="0.25">
      <c r="A93" s="42">
        <v>86</v>
      </c>
      <c r="B93" s="43">
        <v>4.92</v>
      </c>
      <c r="C93" s="43">
        <v>1.99</v>
      </c>
      <c r="D93" s="43">
        <v>0.49</v>
      </c>
      <c r="E93" s="43"/>
    </row>
    <row r="94" spans="1:5" x14ac:dyDescent="0.25">
      <c r="A94" s="42">
        <v>87</v>
      </c>
      <c r="B94" s="43">
        <v>4.55</v>
      </c>
      <c r="C94" s="43">
        <v>1.88</v>
      </c>
      <c r="D94" s="43">
        <v>0.43</v>
      </c>
      <c r="E94" s="43"/>
    </row>
    <row r="95" spans="1:5" x14ac:dyDescent="0.25">
      <c r="A95" s="42">
        <v>88</v>
      </c>
      <c r="B95" s="43">
        <v>4.22</v>
      </c>
      <c r="C95" s="43">
        <v>1.77</v>
      </c>
      <c r="D95" s="43">
        <v>0.37</v>
      </c>
      <c r="E95" s="43"/>
    </row>
    <row r="96" spans="1:5" x14ac:dyDescent="0.25">
      <c r="A96" s="42">
        <v>89</v>
      </c>
      <c r="B96" s="43">
        <v>3.91</v>
      </c>
      <c r="C96" s="43">
        <v>1.66</v>
      </c>
      <c r="D96" s="43">
        <v>0.33</v>
      </c>
      <c r="E96" s="43"/>
    </row>
    <row r="97" spans="1:5" x14ac:dyDescent="0.25">
      <c r="A97" s="42">
        <v>90</v>
      </c>
      <c r="B97" s="43">
        <v>3.61</v>
      </c>
      <c r="C97" s="43">
        <v>1.55</v>
      </c>
      <c r="D97" s="43">
        <v>0.28000000000000003</v>
      </c>
      <c r="E97" s="43"/>
    </row>
    <row r="98" spans="1:5" x14ac:dyDescent="0.25">
      <c r="A98" s="42">
        <v>91</v>
      </c>
      <c r="B98" s="43">
        <v>3.33</v>
      </c>
      <c r="C98" s="43">
        <v>1.44</v>
      </c>
      <c r="D98" s="43">
        <v>0.24</v>
      </c>
      <c r="E98" s="43"/>
    </row>
    <row r="99" spans="1:5" x14ac:dyDescent="0.25">
      <c r="A99" s="42">
        <v>92</v>
      </c>
      <c r="B99" s="43">
        <v>3.07</v>
      </c>
      <c r="C99" s="43">
        <v>1.34</v>
      </c>
      <c r="D99" s="43">
        <v>0.21</v>
      </c>
      <c r="E99" s="43"/>
    </row>
    <row r="100" spans="1:5" x14ac:dyDescent="0.25">
      <c r="A100" s="42">
        <v>93</v>
      </c>
      <c r="B100" s="43">
        <v>2.82</v>
      </c>
      <c r="C100" s="43">
        <v>1.24</v>
      </c>
      <c r="D100" s="43">
        <v>0.18</v>
      </c>
      <c r="E100" s="43"/>
    </row>
    <row r="101" spans="1:5" x14ac:dyDescent="0.25">
      <c r="A101" s="42">
        <v>94</v>
      </c>
      <c r="B101" s="43">
        <v>2.58</v>
      </c>
      <c r="C101" s="43">
        <v>1.1399999999999999</v>
      </c>
      <c r="D101" s="43">
        <v>0.15</v>
      </c>
      <c r="E101" s="43"/>
    </row>
    <row r="102" spans="1:5" x14ac:dyDescent="0.25">
      <c r="A102" s="42">
        <v>95</v>
      </c>
      <c r="B102" s="43">
        <v>2.36</v>
      </c>
      <c r="C102" s="43">
        <v>1.05</v>
      </c>
      <c r="D102" s="43">
        <v>0.13</v>
      </c>
      <c r="E102" s="43"/>
    </row>
  </sheetData>
  <sheetProtection algorithmName="SHA-512" hashValue="BPOhbIM5QsRZUa4u3y0dxkATH8vX6T92aHOHXfTh5eHrYiPMC1eIbhfJG2vHuHrxRP3cf8G9SD1REedsQVKTfg==" saltValue="w3BU5lXVx3YHHYjBlwfOzA==" spinCount="100000" sheet="1" objects="1" scenarios="1"/>
  <conditionalFormatting sqref="E26:E102">
    <cfRule type="expression" dxfId="185" priority="9" stopIfTrue="1">
      <formula>MOD(ROW(),2)=0</formula>
    </cfRule>
    <cfRule type="expression" dxfId="184" priority="10" stopIfTrue="1">
      <formula>MOD(ROW(),2)&lt;&gt;0</formula>
    </cfRule>
  </conditionalFormatting>
  <conditionalFormatting sqref="A6:A21">
    <cfRule type="expression" dxfId="183" priority="11" stopIfTrue="1">
      <formula>MOD(ROW(),2)=0</formula>
    </cfRule>
    <cfRule type="expression" dxfId="182" priority="12" stopIfTrue="1">
      <formula>MOD(ROW(),2)&lt;&gt;0</formula>
    </cfRule>
  </conditionalFormatting>
  <conditionalFormatting sqref="B6:E17 B20:E21 C18:E19">
    <cfRule type="expression" dxfId="181" priority="13" stopIfTrue="1">
      <formula>MOD(ROW(),2)=0</formula>
    </cfRule>
    <cfRule type="expression" dxfId="180" priority="14" stopIfTrue="1">
      <formula>MOD(ROW(),2)&lt;&gt;0</formula>
    </cfRule>
  </conditionalFormatting>
  <conditionalFormatting sqref="A26:A102">
    <cfRule type="expression" dxfId="179" priority="15" stopIfTrue="1">
      <formula>MOD(ROW(),2)=0</formula>
    </cfRule>
    <cfRule type="expression" dxfId="178" priority="16" stopIfTrue="1">
      <formula>MOD(ROW(),2)&lt;&gt;0</formula>
    </cfRule>
  </conditionalFormatting>
  <conditionalFormatting sqref="B26:D102">
    <cfRule type="expression" dxfId="177" priority="17" stopIfTrue="1">
      <formula>MOD(ROW(),2)=0</formula>
    </cfRule>
    <cfRule type="expression" dxfId="176" priority="18" stopIfTrue="1">
      <formula>MOD(ROW(),2)&lt;&gt;0</formula>
    </cfRule>
  </conditionalFormatting>
  <conditionalFormatting sqref="B18:B19">
    <cfRule type="expression" dxfId="11" priority="1" stopIfTrue="1">
      <formula>MOD(ROW(),2)=0</formula>
    </cfRule>
    <cfRule type="expression" dxfId="10" priority="2"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75603-C33D-4065-AF13-00E6EE4D004D}">
  <sheetPr codeName="Sheet17"/>
  <dimension ref="A1:E102"/>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PenCE - x-304</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164</v>
      </c>
      <c r="C9" s="47"/>
      <c r="D9" s="47"/>
      <c r="E9" s="51"/>
    </row>
    <row r="10" spans="1:5" x14ac:dyDescent="0.25">
      <c r="A10" s="40" t="s">
        <v>6</v>
      </c>
      <c r="B10" s="47" t="s">
        <v>171</v>
      </c>
      <c r="C10" s="47"/>
      <c r="D10" s="47"/>
      <c r="E10" s="51"/>
    </row>
    <row r="11" spans="1:5" x14ac:dyDescent="0.25">
      <c r="A11" s="40" t="s">
        <v>131</v>
      </c>
      <c r="B11" s="47" t="s">
        <v>151</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304</v>
      </c>
      <c r="C14" s="47"/>
      <c r="D14" s="47"/>
      <c r="E14" s="51"/>
    </row>
    <row r="15" spans="1:5" x14ac:dyDescent="0.25">
      <c r="A15" s="40" t="s">
        <v>249</v>
      </c>
      <c r="B15" s="47" t="s">
        <v>172</v>
      </c>
      <c r="C15" s="47"/>
      <c r="D15" s="47"/>
      <c r="E15" s="51"/>
    </row>
    <row r="16" spans="1:5" x14ac:dyDescent="0.25">
      <c r="A16" s="40" t="s">
        <v>136</v>
      </c>
      <c r="B16" s="47">
        <v>733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262</v>
      </c>
      <c r="C26" s="59" t="s">
        <v>263</v>
      </c>
      <c r="D26" s="59" t="s">
        <v>264</v>
      </c>
      <c r="E26" s="59" t="s">
        <v>261</v>
      </c>
    </row>
    <row r="27" spans="1:5" x14ac:dyDescent="0.25">
      <c r="A27" s="42">
        <v>20</v>
      </c>
      <c r="B27" s="43">
        <v>28.46</v>
      </c>
      <c r="C27" s="43">
        <v>7.39</v>
      </c>
      <c r="D27" s="43"/>
      <c r="E27" s="43">
        <v>0</v>
      </c>
    </row>
    <row r="28" spans="1:5" x14ac:dyDescent="0.25">
      <c r="A28" s="42">
        <v>21</v>
      </c>
      <c r="B28" s="43">
        <v>28.34</v>
      </c>
      <c r="C28" s="43">
        <v>7.3</v>
      </c>
      <c r="D28" s="43"/>
      <c r="E28" s="43">
        <v>0</v>
      </c>
    </row>
    <row r="29" spans="1:5" x14ac:dyDescent="0.25">
      <c r="A29" s="42">
        <v>22</v>
      </c>
      <c r="B29" s="43">
        <v>28.23</v>
      </c>
      <c r="C29" s="43">
        <v>7.2</v>
      </c>
      <c r="D29" s="43"/>
      <c r="E29" s="43">
        <v>0</v>
      </c>
    </row>
    <row r="30" spans="1:5" x14ac:dyDescent="0.25">
      <c r="A30" s="42">
        <v>23</v>
      </c>
      <c r="B30" s="43">
        <v>28.11</v>
      </c>
      <c r="C30" s="43">
        <v>7.1</v>
      </c>
      <c r="D30" s="43"/>
      <c r="E30" s="43">
        <v>0</v>
      </c>
    </row>
    <row r="31" spans="1:5" x14ac:dyDescent="0.25">
      <c r="A31" s="42">
        <v>24</v>
      </c>
      <c r="B31" s="43">
        <v>28</v>
      </c>
      <c r="C31" s="43">
        <v>7</v>
      </c>
      <c r="D31" s="43"/>
      <c r="E31" s="43">
        <v>0</v>
      </c>
    </row>
    <row r="32" spans="1:5" x14ac:dyDescent="0.25">
      <c r="A32" s="42">
        <v>25</v>
      </c>
      <c r="B32" s="43">
        <v>27.88</v>
      </c>
      <c r="C32" s="43">
        <v>6.89</v>
      </c>
      <c r="D32" s="43"/>
      <c r="E32" s="43">
        <v>0</v>
      </c>
    </row>
    <row r="33" spans="1:5" x14ac:dyDescent="0.25">
      <c r="A33" s="42">
        <v>26</v>
      </c>
      <c r="B33" s="43">
        <v>27.75</v>
      </c>
      <c r="C33" s="43">
        <v>6.79</v>
      </c>
      <c r="D33" s="43"/>
      <c r="E33" s="43">
        <v>0</v>
      </c>
    </row>
    <row r="34" spans="1:5" x14ac:dyDescent="0.25">
      <c r="A34" s="42">
        <v>27</v>
      </c>
      <c r="B34" s="43">
        <v>27.61</v>
      </c>
      <c r="C34" s="43">
        <v>6.69</v>
      </c>
      <c r="D34" s="43"/>
      <c r="E34" s="43">
        <v>0</v>
      </c>
    </row>
    <row r="35" spans="1:5" x14ac:dyDescent="0.25">
      <c r="A35" s="42">
        <v>28</v>
      </c>
      <c r="B35" s="43">
        <v>27.46</v>
      </c>
      <c r="C35" s="43">
        <v>6.59</v>
      </c>
      <c r="D35" s="43"/>
      <c r="E35" s="43">
        <v>0</v>
      </c>
    </row>
    <row r="36" spans="1:5" x14ac:dyDescent="0.25">
      <c r="A36" s="42">
        <v>29</v>
      </c>
      <c r="B36" s="43">
        <v>27.3</v>
      </c>
      <c r="C36" s="43">
        <v>6.5</v>
      </c>
      <c r="D36" s="43"/>
      <c r="E36" s="43">
        <v>0</v>
      </c>
    </row>
    <row r="37" spans="1:5" x14ac:dyDescent="0.25">
      <c r="A37" s="42">
        <v>30</v>
      </c>
      <c r="B37" s="43">
        <v>27.12</v>
      </c>
      <c r="C37" s="43">
        <v>6.41</v>
      </c>
      <c r="D37" s="43"/>
      <c r="E37" s="43">
        <v>0</v>
      </c>
    </row>
    <row r="38" spans="1:5" x14ac:dyDescent="0.25">
      <c r="A38" s="42">
        <v>31</v>
      </c>
      <c r="B38" s="43">
        <v>26.94</v>
      </c>
      <c r="C38" s="43">
        <v>6.33</v>
      </c>
      <c r="D38" s="43"/>
      <c r="E38" s="43">
        <v>0</v>
      </c>
    </row>
    <row r="39" spans="1:5" x14ac:dyDescent="0.25">
      <c r="A39" s="42">
        <v>32</v>
      </c>
      <c r="B39" s="43">
        <v>26.73</v>
      </c>
      <c r="C39" s="43">
        <v>6.26</v>
      </c>
      <c r="D39" s="43"/>
      <c r="E39" s="43">
        <v>0</v>
      </c>
    </row>
    <row r="40" spans="1:5" x14ac:dyDescent="0.25">
      <c r="A40" s="42">
        <v>33</v>
      </c>
      <c r="B40" s="43">
        <v>26.52</v>
      </c>
      <c r="C40" s="43">
        <v>6.19</v>
      </c>
      <c r="D40" s="43"/>
      <c r="E40" s="43">
        <v>0</v>
      </c>
    </row>
    <row r="41" spans="1:5" x14ac:dyDescent="0.25">
      <c r="A41" s="42">
        <v>34</v>
      </c>
      <c r="B41" s="43">
        <v>26.29</v>
      </c>
      <c r="C41" s="43">
        <v>6.12</v>
      </c>
      <c r="D41" s="43"/>
      <c r="E41" s="43">
        <v>0</v>
      </c>
    </row>
    <row r="42" spans="1:5" x14ac:dyDescent="0.25">
      <c r="A42" s="42">
        <v>35</v>
      </c>
      <c r="B42" s="43">
        <v>26.06</v>
      </c>
      <c r="C42" s="43">
        <v>6.05</v>
      </c>
      <c r="D42" s="43"/>
      <c r="E42" s="43">
        <v>0</v>
      </c>
    </row>
    <row r="43" spans="1:5" x14ac:dyDescent="0.25">
      <c r="A43" s="42">
        <v>36</v>
      </c>
      <c r="B43" s="43">
        <v>25.81</v>
      </c>
      <c r="C43" s="43">
        <v>5.99</v>
      </c>
      <c r="D43" s="43"/>
      <c r="E43" s="43">
        <v>0</v>
      </c>
    </row>
    <row r="44" spans="1:5" x14ac:dyDescent="0.25">
      <c r="A44" s="42">
        <v>37</v>
      </c>
      <c r="B44" s="43">
        <v>25.56</v>
      </c>
      <c r="C44" s="43">
        <v>5.92</v>
      </c>
      <c r="D44" s="43"/>
      <c r="E44" s="43">
        <v>0</v>
      </c>
    </row>
    <row r="45" spans="1:5" x14ac:dyDescent="0.25">
      <c r="A45" s="42">
        <v>38</v>
      </c>
      <c r="B45" s="43">
        <v>25.31</v>
      </c>
      <c r="C45" s="43">
        <v>5.86</v>
      </c>
      <c r="D45" s="43"/>
      <c r="E45" s="43">
        <v>0</v>
      </c>
    </row>
    <row r="46" spans="1:5" x14ac:dyDescent="0.25">
      <c r="A46" s="42">
        <v>39</v>
      </c>
      <c r="B46" s="43">
        <v>25.06</v>
      </c>
      <c r="C46" s="43">
        <v>5.78</v>
      </c>
      <c r="D46" s="43"/>
      <c r="E46" s="43">
        <v>0</v>
      </c>
    </row>
    <row r="47" spans="1:5" x14ac:dyDescent="0.25">
      <c r="A47" s="42">
        <v>40</v>
      </c>
      <c r="B47" s="43">
        <v>24.81</v>
      </c>
      <c r="C47" s="43">
        <v>5.71</v>
      </c>
      <c r="D47" s="43"/>
      <c r="E47" s="43">
        <v>0</v>
      </c>
    </row>
    <row r="48" spans="1:5" x14ac:dyDescent="0.25">
      <c r="A48" s="42">
        <v>41</v>
      </c>
      <c r="B48" s="43">
        <v>24.54</v>
      </c>
      <c r="C48" s="43">
        <v>5.64</v>
      </c>
      <c r="D48" s="43"/>
      <c r="E48" s="43">
        <v>0</v>
      </c>
    </row>
    <row r="49" spans="1:5" x14ac:dyDescent="0.25">
      <c r="A49" s="42">
        <v>42</v>
      </c>
      <c r="B49" s="43">
        <v>24.26</v>
      </c>
      <c r="C49" s="43">
        <v>5.57</v>
      </c>
      <c r="D49" s="43"/>
      <c r="E49" s="43">
        <v>0</v>
      </c>
    </row>
    <row r="50" spans="1:5" x14ac:dyDescent="0.25">
      <c r="A50" s="42">
        <v>43</v>
      </c>
      <c r="B50" s="43">
        <v>23.97</v>
      </c>
      <c r="C50" s="43">
        <v>5.51</v>
      </c>
      <c r="D50" s="43"/>
      <c r="E50" s="43">
        <v>0</v>
      </c>
    </row>
    <row r="51" spans="1:5" x14ac:dyDescent="0.25">
      <c r="A51" s="42">
        <v>44</v>
      </c>
      <c r="B51" s="43">
        <v>23.67</v>
      </c>
      <c r="C51" s="43">
        <v>5.45</v>
      </c>
      <c r="D51" s="43"/>
      <c r="E51" s="43">
        <v>0</v>
      </c>
    </row>
    <row r="52" spans="1:5" x14ac:dyDescent="0.25">
      <c r="A52" s="42">
        <v>45</v>
      </c>
      <c r="B52" s="43">
        <v>23.36</v>
      </c>
      <c r="C52" s="43">
        <v>5.38</v>
      </c>
      <c r="D52" s="43"/>
      <c r="E52" s="43">
        <v>0</v>
      </c>
    </row>
    <row r="53" spans="1:5" x14ac:dyDescent="0.25">
      <c r="A53" s="42">
        <v>46</v>
      </c>
      <c r="B53" s="43">
        <v>23.05</v>
      </c>
      <c r="C53" s="43">
        <v>5.32</v>
      </c>
      <c r="D53" s="43"/>
      <c r="E53" s="43">
        <v>0</v>
      </c>
    </row>
    <row r="54" spans="1:5" x14ac:dyDescent="0.25">
      <c r="A54" s="42">
        <v>47</v>
      </c>
      <c r="B54" s="43">
        <v>22.74</v>
      </c>
      <c r="C54" s="43">
        <v>5.25</v>
      </c>
      <c r="D54" s="43"/>
      <c r="E54" s="43">
        <v>0</v>
      </c>
    </row>
    <row r="55" spans="1:5" x14ac:dyDescent="0.25">
      <c r="A55" s="42">
        <v>48</v>
      </c>
      <c r="B55" s="43">
        <v>22.42</v>
      </c>
      <c r="C55" s="43">
        <v>5.18</v>
      </c>
      <c r="D55" s="43"/>
      <c r="E55" s="43">
        <v>0</v>
      </c>
    </row>
    <row r="56" spans="1:5" x14ac:dyDescent="0.25">
      <c r="A56" s="42">
        <v>49</v>
      </c>
      <c r="B56" s="43">
        <v>22.09</v>
      </c>
      <c r="C56" s="43">
        <v>5.12</v>
      </c>
      <c r="D56" s="43"/>
      <c r="E56" s="43">
        <v>0</v>
      </c>
    </row>
    <row r="57" spans="1:5" x14ac:dyDescent="0.25">
      <c r="A57" s="42">
        <v>50</v>
      </c>
      <c r="B57" s="43">
        <v>21.75</v>
      </c>
      <c r="C57" s="43">
        <v>5.05</v>
      </c>
      <c r="D57" s="43"/>
      <c r="E57" s="43">
        <v>0</v>
      </c>
    </row>
    <row r="58" spans="1:5" x14ac:dyDescent="0.25">
      <c r="A58" s="42">
        <v>51</v>
      </c>
      <c r="B58" s="43">
        <v>21.4</v>
      </c>
      <c r="C58" s="43">
        <v>4.99</v>
      </c>
      <c r="D58" s="43"/>
      <c r="E58" s="43">
        <v>0</v>
      </c>
    </row>
    <row r="59" spans="1:5" x14ac:dyDescent="0.25">
      <c r="A59" s="42">
        <v>52</v>
      </c>
      <c r="B59" s="43">
        <v>21.04</v>
      </c>
      <c r="C59" s="43">
        <v>4.93</v>
      </c>
      <c r="D59" s="43"/>
      <c r="E59" s="43">
        <v>0</v>
      </c>
    </row>
    <row r="60" spans="1:5" x14ac:dyDescent="0.25">
      <c r="A60" s="42">
        <v>53</v>
      </c>
      <c r="B60" s="43">
        <v>20.68</v>
      </c>
      <c r="C60" s="43">
        <v>4.87</v>
      </c>
      <c r="D60" s="43"/>
      <c r="E60" s="43">
        <v>0</v>
      </c>
    </row>
    <row r="61" spans="1:5" x14ac:dyDescent="0.25">
      <c r="A61" s="42">
        <v>54</v>
      </c>
      <c r="B61" s="43">
        <v>20.309999999999999</v>
      </c>
      <c r="C61" s="43">
        <v>4.8</v>
      </c>
      <c r="D61" s="43"/>
      <c r="E61" s="43">
        <v>0</v>
      </c>
    </row>
    <row r="62" spans="1:5" x14ac:dyDescent="0.25">
      <c r="A62" s="42">
        <v>55</v>
      </c>
      <c r="B62" s="43">
        <v>19.95</v>
      </c>
      <c r="C62" s="43">
        <v>4.7300000000000004</v>
      </c>
      <c r="D62" s="43"/>
      <c r="E62" s="43">
        <v>0</v>
      </c>
    </row>
    <row r="63" spans="1:5" x14ac:dyDescent="0.25">
      <c r="A63" s="42">
        <v>56</v>
      </c>
      <c r="B63" s="43">
        <v>19.579999999999998</v>
      </c>
      <c r="C63" s="43">
        <v>4.6500000000000004</v>
      </c>
      <c r="D63" s="43"/>
      <c r="E63" s="43">
        <v>0</v>
      </c>
    </row>
    <row r="64" spans="1:5" x14ac:dyDescent="0.25">
      <c r="A64" s="42">
        <v>57</v>
      </c>
      <c r="B64" s="43">
        <v>19.2</v>
      </c>
      <c r="C64" s="43">
        <v>4.58</v>
      </c>
      <c r="D64" s="43"/>
      <c r="E64" s="43">
        <v>0</v>
      </c>
    </row>
    <row r="65" spans="1:5" x14ac:dyDescent="0.25">
      <c r="A65" s="42">
        <v>58</v>
      </c>
      <c r="B65" s="43">
        <v>18.8</v>
      </c>
      <c r="C65" s="43">
        <v>4.51</v>
      </c>
      <c r="D65" s="43"/>
      <c r="E65" s="43">
        <v>0</v>
      </c>
    </row>
    <row r="66" spans="1:5" x14ac:dyDescent="0.25">
      <c r="A66" s="42">
        <v>59</v>
      </c>
      <c r="B66" s="43">
        <v>18.39</v>
      </c>
      <c r="C66" s="43">
        <v>4.45</v>
      </c>
      <c r="D66" s="43"/>
      <c r="E66" s="43">
        <v>0</v>
      </c>
    </row>
    <row r="67" spans="1:5" x14ac:dyDescent="0.25">
      <c r="A67" s="42">
        <v>60</v>
      </c>
      <c r="B67" s="43">
        <v>17.96</v>
      </c>
      <c r="C67" s="43">
        <v>4.3899999999999997</v>
      </c>
      <c r="D67" s="43"/>
      <c r="E67" s="43">
        <v>0</v>
      </c>
    </row>
    <row r="68" spans="1:5" x14ac:dyDescent="0.25">
      <c r="A68" s="42">
        <v>61</v>
      </c>
      <c r="B68" s="43">
        <v>17.52</v>
      </c>
      <c r="C68" s="43">
        <v>4.34</v>
      </c>
      <c r="D68" s="43"/>
      <c r="E68" s="43">
        <v>0</v>
      </c>
    </row>
    <row r="69" spans="1:5" x14ac:dyDescent="0.25">
      <c r="A69" s="42">
        <v>62</v>
      </c>
      <c r="B69" s="43">
        <v>17.059999999999999</v>
      </c>
      <c r="C69" s="43">
        <v>4.29</v>
      </c>
      <c r="D69" s="43"/>
      <c r="E69" s="43">
        <v>0</v>
      </c>
    </row>
    <row r="70" spans="1:5" x14ac:dyDescent="0.25">
      <c r="A70" s="42">
        <v>63</v>
      </c>
      <c r="B70" s="43">
        <v>16.579999999999998</v>
      </c>
      <c r="C70" s="43">
        <v>4.25</v>
      </c>
      <c r="D70" s="43"/>
      <c r="E70" s="43">
        <v>0</v>
      </c>
    </row>
    <row r="71" spans="1:5" x14ac:dyDescent="0.25">
      <c r="A71" s="42">
        <v>64</v>
      </c>
      <c r="B71" s="43">
        <v>16.079999999999998</v>
      </c>
      <c r="C71" s="43">
        <v>4.21</v>
      </c>
      <c r="D71" s="43"/>
      <c r="E71" s="43">
        <v>0</v>
      </c>
    </row>
    <row r="72" spans="1:5" x14ac:dyDescent="0.25">
      <c r="A72" s="42">
        <v>65</v>
      </c>
      <c r="B72" s="43">
        <v>15.57</v>
      </c>
      <c r="C72" s="43">
        <v>4.18</v>
      </c>
      <c r="D72" s="43"/>
      <c r="E72" s="43">
        <v>0</v>
      </c>
    </row>
    <row r="73" spans="1:5" x14ac:dyDescent="0.25">
      <c r="A73" s="42">
        <v>66</v>
      </c>
      <c r="B73" s="43">
        <v>15.05</v>
      </c>
      <c r="C73" s="43">
        <v>4.1500000000000004</v>
      </c>
      <c r="D73" s="43"/>
      <c r="E73" s="43">
        <v>0</v>
      </c>
    </row>
    <row r="74" spans="1:5" x14ac:dyDescent="0.25">
      <c r="A74" s="42">
        <v>67</v>
      </c>
      <c r="B74" s="43">
        <v>14.52</v>
      </c>
      <c r="C74" s="43">
        <v>4.1100000000000003</v>
      </c>
      <c r="D74" s="43"/>
      <c r="E74" s="43">
        <v>0</v>
      </c>
    </row>
    <row r="75" spans="1:5" x14ac:dyDescent="0.25">
      <c r="A75" s="42">
        <v>68</v>
      </c>
      <c r="B75" s="43">
        <v>13.98</v>
      </c>
      <c r="C75" s="43">
        <v>4.08</v>
      </c>
      <c r="D75" s="43"/>
      <c r="E75" s="43">
        <v>0</v>
      </c>
    </row>
    <row r="76" spans="1:5" x14ac:dyDescent="0.25">
      <c r="A76" s="42">
        <v>69</v>
      </c>
      <c r="B76" s="43">
        <v>13.44</v>
      </c>
      <c r="C76" s="43">
        <v>4.04</v>
      </c>
      <c r="D76" s="43"/>
      <c r="E76" s="43"/>
    </row>
    <row r="77" spans="1:5" x14ac:dyDescent="0.25">
      <c r="A77" s="42">
        <v>70</v>
      </c>
      <c r="B77" s="43">
        <v>12.89</v>
      </c>
      <c r="C77" s="43">
        <v>3.99</v>
      </c>
      <c r="D77" s="43"/>
      <c r="E77" s="43"/>
    </row>
    <row r="78" spans="1:5" x14ac:dyDescent="0.25">
      <c r="A78" s="42">
        <v>71</v>
      </c>
      <c r="B78" s="43">
        <v>12.34</v>
      </c>
      <c r="C78" s="43">
        <v>3.95</v>
      </c>
      <c r="D78" s="43"/>
      <c r="E78" s="43"/>
    </row>
    <row r="79" spans="1:5" x14ac:dyDescent="0.25">
      <c r="A79" s="42">
        <v>72</v>
      </c>
      <c r="B79" s="43">
        <v>11.79</v>
      </c>
      <c r="C79" s="43">
        <v>3.91</v>
      </c>
      <c r="D79" s="43"/>
      <c r="E79" s="43"/>
    </row>
    <row r="80" spans="1:5" x14ac:dyDescent="0.25">
      <c r="A80" s="42">
        <v>73</v>
      </c>
      <c r="B80" s="43">
        <v>11.24</v>
      </c>
      <c r="C80" s="43">
        <v>3.86</v>
      </c>
      <c r="D80" s="43">
        <v>1.54</v>
      </c>
      <c r="E80" s="43"/>
    </row>
    <row r="81" spans="1:5" x14ac:dyDescent="0.25">
      <c r="A81" s="42">
        <v>74</v>
      </c>
      <c r="B81" s="43">
        <v>10.69</v>
      </c>
      <c r="C81" s="43">
        <v>3.71</v>
      </c>
      <c r="D81" s="43">
        <v>1.4</v>
      </c>
      <c r="E81" s="43"/>
    </row>
    <row r="82" spans="1:5" x14ac:dyDescent="0.25">
      <c r="A82" s="42">
        <v>75</v>
      </c>
      <c r="B82" s="43">
        <v>10.15</v>
      </c>
      <c r="C82" s="43">
        <v>3.56</v>
      </c>
      <c r="D82" s="43">
        <v>1.28</v>
      </c>
      <c r="E82" s="43"/>
    </row>
    <row r="83" spans="1:5" x14ac:dyDescent="0.25">
      <c r="A83" s="42">
        <v>76</v>
      </c>
      <c r="B83" s="43">
        <v>9.6199999999999992</v>
      </c>
      <c r="C83" s="43">
        <v>3.5</v>
      </c>
      <c r="D83" s="43">
        <v>1.1599999999999999</v>
      </c>
      <c r="E83" s="43"/>
    </row>
    <row r="84" spans="1:5" x14ac:dyDescent="0.25">
      <c r="A84" s="42">
        <v>77</v>
      </c>
      <c r="B84" s="43">
        <v>9.1</v>
      </c>
      <c r="C84" s="43">
        <v>3.43</v>
      </c>
      <c r="D84" s="43">
        <v>1.05</v>
      </c>
      <c r="E84" s="43"/>
    </row>
    <row r="85" spans="1:5" x14ac:dyDescent="0.25">
      <c r="A85" s="42">
        <v>78</v>
      </c>
      <c r="B85" s="43">
        <v>8.59</v>
      </c>
      <c r="C85" s="43">
        <v>3.35</v>
      </c>
      <c r="D85" s="43">
        <v>0.95</v>
      </c>
      <c r="E85" s="43"/>
    </row>
    <row r="86" spans="1:5" x14ac:dyDescent="0.25">
      <c r="A86" s="42">
        <v>79</v>
      </c>
      <c r="B86" s="43">
        <v>8.1</v>
      </c>
      <c r="C86" s="43">
        <v>3.14</v>
      </c>
      <c r="D86" s="43">
        <v>0.85</v>
      </c>
      <c r="E86" s="43"/>
    </row>
    <row r="87" spans="1:5" x14ac:dyDescent="0.25">
      <c r="A87" s="42">
        <v>80</v>
      </c>
      <c r="B87" s="43">
        <v>7.61</v>
      </c>
      <c r="C87" s="43">
        <v>2.93</v>
      </c>
      <c r="D87" s="43">
        <v>0.76</v>
      </c>
      <c r="E87" s="43"/>
    </row>
    <row r="88" spans="1:5" x14ac:dyDescent="0.25">
      <c r="A88" s="42">
        <v>81</v>
      </c>
      <c r="B88" s="43">
        <v>7.12</v>
      </c>
      <c r="C88" s="43">
        <v>2.85</v>
      </c>
      <c r="D88" s="43">
        <v>0.68</v>
      </c>
      <c r="E88" s="43"/>
    </row>
    <row r="89" spans="1:5" x14ac:dyDescent="0.25">
      <c r="A89" s="42">
        <v>82</v>
      </c>
      <c r="B89" s="43">
        <v>6.64</v>
      </c>
      <c r="C89" s="43">
        <v>2.76</v>
      </c>
      <c r="D89" s="43">
        <v>0.6</v>
      </c>
      <c r="E89" s="43"/>
    </row>
    <row r="90" spans="1:5" x14ac:dyDescent="0.25">
      <c r="A90" s="42">
        <v>83</v>
      </c>
      <c r="B90" s="43">
        <v>6.18</v>
      </c>
      <c r="C90" s="43">
        <v>2.67</v>
      </c>
      <c r="D90" s="43">
        <v>0.52</v>
      </c>
      <c r="E90" s="43"/>
    </row>
    <row r="91" spans="1:5" x14ac:dyDescent="0.25">
      <c r="A91" s="42">
        <v>84</v>
      </c>
      <c r="B91" s="43">
        <v>5.73</v>
      </c>
      <c r="C91" s="43">
        <v>2.38</v>
      </c>
      <c r="D91" s="43">
        <v>0.46</v>
      </c>
      <c r="E91" s="43"/>
    </row>
    <row r="92" spans="1:5" x14ac:dyDescent="0.25">
      <c r="A92" s="42">
        <v>85</v>
      </c>
      <c r="B92" s="43">
        <v>5.31</v>
      </c>
      <c r="C92" s="43">
        <v>2.09</v>
      </c>
      <c r="D92" s="43">
        <v>0.4</v>
      </c>
      <c r="E92" s="43"/>
    </row>
    <row r="93" spans="1:5" x14ac:dyDescent="0.25">
      <c r="A93" s="42">
        <v>86</v>
      </c>
      <c r="B93" s="43">
        <v>4.92</v>
      </c>
      <c r="C93" s="43">
        <v>1.99</v>
      </c>
      <c r="D93" s="43">
        <v>0.35</v>
      </c>
      <c r="E93" s="43"/>
    </row>
    <row r="94" spans="1:5" x14ac:dyDescent="0.25">
      <c r="A94" s="42">
        <v>87</v>
      </c>
      <c r="B94" s="43">
        <v>4.55</v>
      </c>
      <c r="C94" s="43">
        <v>1.88</v>
      </c>
      <c r="D94" s="43">
        <v>0.3</v>
      </c>
      <c r="E94" s="43"/>
    </row>
    <row r="95" spans="1:5" x14ac:dyDescent="0.25">
      <c r="A95" s="42">
        <v>88</v>
      </c>
      <c r="B95" s="43">
        <v>4.22</v>
      </c>
      <c r="C95" s="43">
        <v>1.77</v>
      </c>
      <c r="D95" s="43">
        <v>0.26</v>
      </c>
      <c r="E95" s="43"/>
    </row>
    <row r="96" spans="1:5" x14ac:dyDescent="0.25">
      <c r="A96" s="42">
        <v>89</v>
      </c>
      <c r="B96" s="43">
        <v>3.91</v>
      </c>
      <c r="C96" s="43">
        <v>1.66</v>
      </c>
      <c r="D96" s="43">
        <v>0.23</v>
      </c>
      <c r="E96" s="43"/>
    </row>
    <row r="97" spans="1:5" x14ac:dyDescent="0.25">
      <c r="A97" s="42">
        <v>90</v>
      </c>
      <c r="B97" s="43">
        <v>3.61</v>
      </c>
      <c r="C97" s="43">
        <v>1.55</v>
      </c>
      <c r="D97" s="43">
        <v>0.2</v>
      </c>
      <c r="E97" s="43"/>
    </row>
    <row r="98" spans="1:5" x14ac:dyDescent="0.25">
      <c r="A98" s="42">
        <v>91</v>
      </c>
      <c r="B98" s="43">
        <v>3.33</v>
      </c>
      <c r="C98" s="43">
        <v>1.44</v>
      </c>
      <c r="D98" s="43">
        <v>0.17</v>
      </c>
      <c r="E98" s="43"/>
    </row>
    <row r="99" spans="1:5" x14ac:dyDescent="0.25">
      <c r="A99" s="42">
        <v>92</v>
      </c>
      <c r="B99" s="43">
        <v>3.07</v>
      </c>
      <c r="C99" s="43">
        <v>1.34</v>
      </c>
      <c r="D99" s="43">
        <v>0.14000000000000001</v>
      </c>
      <c r="E99" s="43"/>
    </row>
    <row r="100" spans="1:5" x14ac:dyDescent="0.25">
      <c r="A100" s="42">
        <v>93</v>
      </c>
      <c r="B100" s="43">
        <v>2.82</v>
      </c>
      <c r="C100" s="43">
        <v>1.24</v>
      </c>
      <c r="D100" s="43">
        <v>0.12</v>
      </c>
      <c r="E100" s="43"/>
    </row>
    <row r="101" spans="1:5" x14ac:dyDescent="0.25">
      <c r="A101" s="42">
        <v>94</v>
      </c>
      <c r="B101" s="43">
        <v>2.58</v>
      </c>
      <c r="C101" s="43">
        <v>1.1399999999999999</v>
      </c>
      <c r="D101" s="43">
        <v>0.1</v>
      </c>
      <c r="E101" s="43"/>
    </row>
    <row r="102" spans="1:5" x14ac:dyDescent="0.25">
      <c r="A102" s="42">
        <v>95</v>
      </c>
      <c r="B102" s="43">
        <v>2.36</v>
      </c>
      <c r="C102" s="43">
        <v>1.05</v>
      </c>
      <c r="D102" s="43">
        <v>0.09</v>
      </c>
      <c r="E102" s="43"/>
    </row>
  </sheetData>
  <sheetProtection algorithmName="SHA-512" hashValue="wKm+VXotwZnXfmmXDEw+G1u3XssskmQwC/IUwx97CDpXMMCn3J8uhRcf6w8OxdAX+epQXX3/wfwDChZjJRLuOg==" saltValue="0hITQW0jU/Oalhl5++ODhg==" spinCount="100000" sheet="1" objects="1" scenarios="1"/>
  <conditionalFormatting sqref="E26:E102">
    <cfRule type="expression" dxfId="175" priority="9" stopIfTrue="1">
      <formula>MOD(ROW(),2)=0</formula>
    </cfRule>
    <cfRule type="expression" dxfId="174" priority="10" stopIfTrue="1">
      <formula>MOD(ROW(),2)&lt;&gt;0</formula>
    </cfRule>
  </conditionalFormatting>
  <conditionalFormatting sqref="A6:A21">
    <cfRule type="expression" dxfId="173" priority="11" stopIfTrue="1">
      <formula>MOD(ROW(),2)=0</formula>
    </cfRule>
    <cfRule type="expression" dxfId="172" priority="12" stopIfTrue="1">
      <formula>MOD(ROW(),2)&lt;&gt;0</formula>
    </cfRule>
  </conditionalFormatting>
  <conditionalFormatting sqref="B6:E17 B20:E21 C18:E19">
    <cfRule type="expression" dxfId="171" priority="13" stopIfTrue="1">
      <formula>MOD(ROW(),2)=0</formula>
    </cfRule>
    <cfRule type="expression" dxfId="170" priority="14" stopIfTrue="1">
      <formula>MOD(ROW(),2)&lt;&gt;0</formula>
    </cfRule>
  </conditionalFormatting>
  <conditionalFormatting sqref="A26:A102">
    <cfRule type="expression" dxfId="169" priority="15" stopIfTrue="1">
      <formula>MOD(ROW(),2)=0</formula>
    </cfRule>
    <cfRule type="expression" dxfId="168" priority="16" stopIfTrue="1">
      <formula>MOD(ROW(),2)&lt;&gt;0</formula>
    </cfRule>
  </conditionalFormatting>
  <conditionalFormatting sqref="B26:D102">
    <cfRule type="expression" dxfId="167" priority="17" stopIfTrue="1">
      <formula>MOD(ROW(),2)=0</formula>
    </cfRule>
    <cfRule type="expression" dxfId="166" priority="18" stopIfTrue="1">
      <formula>MOD(ROW(),2)&lt;&gt;0</formula>
    </cfRule>
  </conditionalFormatting>
  <conditionalFormatting sqref="B18:B19">
    <cfRule type="expression" dxfId="9" priority="1" stopIfTrue="1">
      <formula>MOD(ROW(),2)=0</formula>
    </cfRule>
    <cfRule type="expression" dxfId="8" priority="2"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52C9-1A8B-4F6B-86D2-D1A098F08AD7}">
  <sheetPr codeName="Sheet18"/>
  <dimension ref="A1:G31"/>
  <sheetViews>
    <sheetView showGridLines="0" workbookViewId="0">
      <selection activeCell="A6" sqref="A6"/>
    </sheetView>
  </sheetViews>
  <sheetFormatPr defaultRowHeight="12.5" x14ac:dyDescent="0.25"/>
  <cols>
    <col min="1" max="1" width="31.7265625" customWidth="1"/>
    <col min="2" max="2" width="40.7265625" customWidth="1"/>
    <col min="5" max="5" width="31.7265625" customWidth="1"/>
    <col min="6" max="7" width="22.7265625" customWidth="1"/>
  </cols>
  <sheetData>
    <row r="1" spans="1:7" s="1" customFormat="1" ht="20" x14ac:dyDescent="0.4">
      <c r="A1" s="2" t="s">
        <v>0</v>
      </c>
    </row>
    <row r="2" spans="1:7" s="1" customFormat="1" ht="15.5" x14ac:dyDescent="0.35">
      <c r="A2" s="30" t="s">
        <v>1</v>
      </c>
      <c r="B2" s="3" t="str">
        <f>wb_title</f>
        <v>UKAEA - Consolidated Factor Spreadsheet</v>
      </c>
    </row>
    <row r="3" spans="1:7" s="1" customFormat="1" ht="15.5" x14ac:dyDescent="0.35">
      <c r="A3" s="30" t="s">
        <v>2</v>
      </c>
      <c r="B3" s="3" t="str">
        <f>TABLE_FACTOR_TYPE_1 &amp; " - x-" &amp; TABLE_SERIES_NUMBER_1</f>
        <v>PenCE - x-305</v>
      </c>
    </row>
    <row r="6" spans="1:7" ht="13" x14ac:dyDescent="0.3">
      <c r="A6" s="40" t="s">
        <v>245</v>
      </c>
      <c r="B6" s="47" t="s">
        <v>246</v>
      </c>
      <c r="E6" s="40" t="s">
        <v>245</v>
      </c>
      <c r="F6" s="47" t="s">
        <v>246</v>
      </c>
      <c r="G6" s="47"/>
    </row>
    <row r="7" spans="1:7" x14ac:dyDescent="0.25">
      <c r="A7" s="40" t="s">
        <v>247</v>
      </c>
      <c r="B7" s="47" t="s">
        <v>31</v>
      </c>
      <c r="E7" s="40" t="s">
        <v>247</v>
      </c>
      <c r="F7" s="47" t="s">
        <v>31</v>
      </c>
      <c r="G7" s="47"/>
    </row>
    <row r="8" spans="1:7" x14ac:dyDescent="0.25">
      <c r="A8" s="40" t="s">
        <v>129</v>
      </c>
      <c r="B8" s="47" t="s">
        <v>142</v>
      </c>
      <c r="E8" s="40" t="s">
        <v>129</v>
      </c>
      <c r="F8" s="47" t="s">
        <v>142</v>
      </c>
      <c r="G8" s="47"/>
    </row>
    <row r="9" spans="1:7" x14ac:dyDescent="0.25">
      <c r="A9" s="40" t="s">
        <v>130</v>
      </c>
      <c r="B9" s="47" t="s">
        <v>164</v>
      </c>
      <c r="E9" s="40" t="s">
        <v>130</v>
      </c>
      <c r="F9" s="47" t="s">
        <v>164</v>
      </c>
      <c r="G9" s="47"/>
    </row>
    <row r="10" spans="1:7" x14ac:dyDescent="0.25">
      <c r="A10" s="40" t="s">
        <v>6</v>
      </c>
      <c r="B10" s="47" t="s">
        <v>173</v>
      </c>
      <c r="E10" s="40" t="s">
        <v>6</v>
      </c>
      <c r="F10" s="47" t="s">
        <v>173</v>
      </c>
      <c r="G10" s="47"/>
    </row>
    <row r="11" spans="1:7" x14ac:dyDescent="0.25">
      <c r="A11" s="40" t="s">
        <v>131</v>
      </c>
      <c r="B11" s="47" t="s">
        <v>174</v>
      </c>
      <c r="E11" s="40" t="s">
        <v>131</v>
      </c>
      <c r="F11" s="47" t="s">
        <v>177</v>
      </c>
      <c r="G11" s="47"/>
    </row>
    <row r="12" spans="1:7" x14ac:dyDescent="0.25">
      <c r="A12" s="40" t="s">
        <v>132</v>
      </c>
      <c r="B12" s="47" t="s">
        <v>175</v>
      </c>
      <c r="E12" s="40" t="s">
        <v>132</v>
      </c>
      <c r="F12" s="47" t="s">
        <v>175</v>
      </c>
      <c r="G12" s="47"/>
    </row>
    <row r="13" spans="1:7" x14ac:dyDescent="0.25">
      <c r="A13" s="40" t="s">
        <v>248</v>
      </c>
      <c r="B13" s="47">
        <v>0</v>
      </c>
      <c r="E13" s="40" t="s">
        <v>248</v>
      </c>
      <c r="F13" s="47">
        <v>0</v>
      </c>
      <c r="G13" s="47"/>
    </row>
    <row r="14" spans="1:7" x14ac:dyDescent="0.25">
      <c r="A14" s="40" t="s">
        <v>134</v>
      </c>
      <c r="B14" s="47">
        <v>305</v>
      </c>
      <c r="E14" s="40" t="s">
        <v>134</v>
      </c>
      <c r="F14" s="47">
        <v>305</v>
      </c>
      <c r="G14" s="47"/>
    </row>
    <row r="15" spans="1:7" x14ac:dyDescent="0.25">
      <c r="A15" s="40" t="s">
        <v>249</v>
      </c>
      <c r="B15" s="47" t="s">
        <v>176</v>
      </c>
      <c r="E15" s="40" t="s">
        <v>249</v>
      </c>
      <c r="F15" s="47" t="s">
        <v>178</v>
      </c>
      <c r="G15" s="47"/>
    </row>
    <row r="16" spans="1:7" x14ac:dyDescent="0.25">
      <c r="A16" s="40" t="s">
        <v>136</v>
      </c>
      <c r="B16" s="47">
        <v>743</v>
      </c>
      <c r="E16" s="40" t="s">
        <v>136</v>
      </c>
      <c r="F16" s="47">
        <v>743</v>
      </c>
      <c r="G16" s="47"/>
    </row>
    <row r="17" spans="1:7" x14ac:dyDescent="0.25">
      <c r="A17" s="41" t="s">
        <v>250</v>
      </c>
      <c r="B17" s="47"/>
      <c r="E17" s="41" t="s">
        <v>250</v>
      </c>
      <c r="F17" s="47"/>
      <c r="G17" s="47"/>
    </row>
    <row r="18" spans="1:7" x14ac:dyDescent="0.25">
      <c r="A18" s="40" t="s">
        <v>138</v>
      </c>
      <c r="B18" s="48">
        <v>46174</v>
      </c>
      <c r="E18" s="40" t="s">
        <v>138</v>
      </c>
      <c r="F18" s="48">
        <v>46174</v>
      </c>
      <c r="G18" s="48"/>
    </row>
    <row r="19" spans="1:7" x14ac:dyDescent="0.25">
      <c r="A19" s="40" t="s">
        <v>139</v>
      </c>
      <c r="B19" s="48">
        <v>46161</v>
      </c>
      <c r="E19" s="40" t="s">
        <v>139</v>
      </c>
      <c r="F19" s="48">
        <v>46161</v>
      </c>
      <c r="G19" s="48"/>
    </row>
    <row r="20" spans="1:7" x14ac:dyDescent="0.25">
      <c r="A20" s="40" t="s">
        <v>140</v>
      </c>
      <c r="B20" s="47" t="s">
        <v>251</v>
      </c>
      <c r="E20" s="40" t="s">
        <v>140</v>
      </c>
      <c r="F20" s="47" t="s">
        <v>251</v>
      </c>
      <c r="G20" s="47"/>
    </row>
    <row r="21" spans="1:7" x14ac:dyDescent="0.25">
      <c r="A21" s="40" t="s">
        <v>252</v>
      </c>
      <c r="B21" s="47" t="s">
        <v>58</v>
      </c>
      <c r="E21" s="40" t="s">
        <v>252</v>
      </c>
      <c r="F21" s="47" t="s">
        <v>58</v>
      </c>
      <c r="G21" s="47"/>
    </row>
    <row r="23" spans="1:7" x14ac:dyDescent="0.25">
      <c r="A23" s="23" t="str">
        <f>HYPERLINK("#'Factor List'!A1", "Back to Factor List")</f>
        <v>Back to Factor List</v>
      </c>
      <c r="B23" s="23" t="str">
        <f>HYPERLINK("#'Assumptions'!A1", "Assumptions")</f>
        <v>Assumptions</v>
      </c>
    </row>
    <row r="26" spans="1:7" s="60" customFormat="1" ht="13" x14ac:dyDescent="0.25">
      <c r="A26" s="59" t="s">
        <v>253</v>
      </c>
      <c r="B26" s="59" t="s">
        <v>265</v>
      </c>
      <c r="E26" s="59" t="s">
        <v>253</v>
      </c>
      <c r="F26" s="59" t="s">
        <v>266</v>
      </c>
      <c r="G26" s="59" t="s">
        <v>267</v>
      </c>
    </row>
    <row r="27" spans="1:7" x14ac:dyDescent="0.25">
      <c r="A27" s="42">
        <v>50</v>
      </c>
      <c r="B27" s="43">
        <v>0.84</v>
      </c>
      <c r="E27" s="42">
        <v>50</v>
      </c>
      <c r="F27" s="43">
        <v>21.84</v>
      </c>
      <c r="G27" s="43">
        <v>21.84</v>
      </c>
    </row>
    <row r="28" spans="1:7" x14ac:dyDescent="0.25">
      <c r="A28" s="42">
        <v>51</v>
      </c>
      <c r="B28" s="43">
        <v>0.87</v>
      </c>
      <c r="E28" s="42">
        <v>51</v>
      </c>
      <c r="F28" s="43">
        <v>22.27</v>
      </c>
      <c r="G28" s="43">
        <v>22.27</v>
      </c>
    </row>
    <row r="29" spans="1:7" x14ac:dyDescent="0.25">
      <c r="A29" s="42">
        <v>52</v>
      </c>
      <c r="B29" s="43">
        <v>0.91</v>
      </c>
      <c r="E29" s="42">
        <v>52</v>
      </c>
      <c r="F29" s="43">
        <v>22.71</v>
      </c>
      <c r="G29" s="43">
        <v>22.71</v>
      </c>
    </row>
    <row r="30" spans="1:7" x14ac:dyDescent="0.25">
      <c r="A30" s="42">
        <v>53</v>
      </c>
      <c r="B30" s="43">
        <v>0.94</v>
      </c>
      <c r="E30" s="42">
        <v>53</v>
      </c>
      <c r="F30" s="43">
        <v>23.17</v>
      </c>
      <c r="G30" s="43">
        <v>23.17</v>
      </c>
    </row>
    <row r="31" spans="1:7" x14ac:dyDescent="0.25">
      <c r="A31" s="42">
        <v>54</v>
      </c>
      <c r="B31" s="43">
        <v>0.98</v>
      </c>
      <c r="E31" s="42">
        <v>54</v>
      </c>
      <c r="F31" s="43">
        <v>23.64</v>
      </c>
      <c r="G31" s="43">
        <v>23.64</v>
      </c>
    </row>
  </sheetData>
  <sheetProtection algorithmName="SHA-512" hashValue="GDKqzaYDCl+XA1uyh9hYdEIwCjGkmR6NCLJ67BkKp4jcY8Fx3KyI6H1UZ3XGrAHaP7mGJjYRAwQ9LtIpDBHubw==" saltValue="5lKmBslPzYDsopbaWAcZ2g==" spinCount="100000" sheet="1" objects="1" scenarios="1"/>
  <conditionalFormatting sqref="A6:A21">
    <cfRule type="expression" dxfId="165" priority="25" stopIfTrue="1">
      <formula>MOD(ROW(),2)=0</formula>
    </cfRule>
    <cfRule type="expression" dxfId="164" priority="26" stopIfTrue="1">
      <formula>MOD(ROW(),2)&lt;&gt;0</formula>
    </cfRule>
  </conditionalFormatting>
  <conditionalFormatting sqref="B6:B17 B20:B21">
    <cfRule type="expression" dxfId="163" priority="27" stopIfTrue="1">
      <formula>MOD(ROW(),2)=0</formula>
    </cfRule>
    <cfRule type="expression" dxfId="162" priority="28" stopIfTrue="1">
      <formula>MOD(ROW(),2)&lt;&gt;0</formula>
    </cfRule>
  </conditionalFormatting>
  <conditionalFormatting sqref="A26:A31">
    <cfRule type="expression" dxfId="161" priority="29" stopIfTrue="1">
      <formula>MOD(ROW(),2)=0</formula>
    </cfRule>
    <cfRule type="expression" dxfId="160" priority="30" stopIfTrue="1">
      <formula>MOD(ROW(),2)&lt;&gt;0</formula>
    </cfRule>
  </conditionalFormatting>
  <conditionalFormatting sqref="B26:B31">
    <cfRule type="expression" dxfId="159" priority="31" stopIfTrue="1">
      <formula>MOD(ROW(),2)=0</formula>
    </cfRule>
    <cfRule type="expression" dxfId="158" priority="32" stopIfTrue="1">
      <formula>MOD(ROW(),2)&lt;&gt;0</formula>
    </cfRule>
  </conditionalFormatting>
  <conditionalFormatting sqref="E6:E21">
    <cfRule type="expression" dxfId="157" priority="33" stopIfTrue="1">
      <formula>MOD(ROW(),2)=0</formula>
    </cfRule>
    <cfRule type="expression" dxfId="156" priority="34" stopIfTrue="1">
      <formula>MOD(ROW(),2)&lt;&gt;0</formula>
    </cfRule>
  </conditionalFormatting>
  <conditionalFormatting sqref="F6:G17 F20:G21 G18:G19">
    <cfRule type="expression" dxfId="155" priority="35" stopIfTrue="1">
      <formula>MOD(ROW(),2)=0</formula>
    </cfRule>
    <cfRule type="expression" dxfId="154" priority="36" stopIfTrue="1">
      <formula>MOD(ROW(),2)&lt;&gt;0</formula>
    </cfRule>
  </conditionalFormatting>
  <conditionalFormatting sqref="E26:E31">
    <cfRule type="expression" dxfId="153" priority="37" stopIfTrue="1">
      <formula>MOD(ROW(),2)=0</formula>
    </cfRule>
    <cfRule type="expression" dxfId="152" priority="38" stopIfTrue="1">
      <formula>MOD(ROW(),2)&lt;&gt;0</formula>
    </cfRule>
  </conditionalFormatting>
  <conditionalFormatting sqref="F26:G31">
    <cfRule type="expression" dxfId="151" priority="39" stopIfTrue="1">
      <formula>MOD(ROW(),2)=0</formula>
    </cfRule>
    <cfRule type="expression" dxfId="150" priority="40" stopIfTrue="1">
      <formula>MOD(ROW(),2)&lt;&gt;0</formula>
    </cfRule>
  </conditionalFormatting>
  <conditionalFormatting sqref="B18:B19">
    <cfRule type="expression" dxfId="7" priority="3" stopIfTrue="1">
      <formula>MOD(ROW(),2)=0</formula>
    </cfRule>
    <cfRule type="expression" dxfId="6" priority="4" stopIfTrue="1">
      <formula>MOD(ROW(),2)&lt;&gt;0</formula>
    </cfRule>
  </conditionalFormatting>
  <conditionalFormatting sqref="F18:F19">
    <cfRule type="expression" dxfId="5" priority="1" stopIfTrue="1">
      <formula>MOD(ROW(),2)=0</formula>
    </cfRule>
    <cfRule type="expression" dxfId="4" priority="2" stopIfTrue="1">
      <formula>MOD(ROW(),2)&lt;&gt;0</formula>
    </cfRule>
  </conditionalFormatting>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A722-1D44-476E-812F-7FC8C245D160}">
  <sheetPr codeName="Sheet19"/>
  <dimension ref="A1:C10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UKAEA - Consolidated Factor Spreadsheet</v>
      </c>
    </row>
    <row r="3" spans="1:3" s="1" customFormat="1" ht="15.5" x14ac:dyDescent="0.35">
      <c r="A3" s="30" t="s">
        <v>2</v>
      </c>
      <c r="B3" s="3" t="str">
        <f>TABLE_FACTOR_TYPE_1 &amp; " - x-" &amp; TABLE_SERIES_NUMBER_1</f>
        <v>Pension Credit - x-306</v>
      </c>
    </row>
    <row r="6" spans="1:3" ht="13" x14ac:dyDescent="0.3">
      <c r="A6" s="40" t="s">
        <v>245</v>
      </c>
      <c r="B6" s="47" t="s">
        <v>246</v>
      </c>
      <c r="C6" s="47"/>
    </row>
    <row r="7" spans="1:3" x14ac:dyDescent="0.25">
      <c r="A7" s="40" t="s">
        <v>247</v>
      </c>
      <c r="B7" s="47" t="s">
        <v>31</v>
      </c>
      <c r="C7" s="47"/>
    </row>
    <row r="8" spans="1:3" x14ac:dyDescent="0.25">
      <c r="A8" s="40" t="s">
        <v>129</v>
      </c>
      <c r="B8" s="47" t="s">
        <v>142</v>
      </c>
      <c r="C8" s="47"/>
    </row>
    <row r="9" spans="1:3" x14ac:dyDescent="0.25">
      <c r="A9" s="40" t="s">
        <v>130</v>
      </c>
      <c r="B9" s="47" t="s">
        <v>180</v>
      </c>
      <c r="C9" s="47"/>
    </row>
    <row r="10" spans="1:3" ht="25" x14ac:dyDescent="0.25">
      <c r="A10" s="40" t="s">
        <v>6</v>
      </c>
      <c r="B10" s="47" t="s">
        <v>181</v>
      </c>
      <c r="C10" s="47"/>
    </row>
    <row r="11" spans="1:3" x14ac:dyDescent="0.25">
      <c r="A11" s="40" t="s">
        <v>131</v>
      </c>
      <c r="B11" s="47" t="s">
        <v>145</v>
      </c>
      <c r="C11" s="47"/>
    </row>
    <row r="12" spans="1:3" x14ac:dyDescent="0.25">
      <c r="A12" s="40" t="s">
        <v>132</v>
      </c>
      <c r="B12" s="47" t="s">
        <v>146</v>
      </c>
      <c r="C12" s="47"/>
    </row>
    <row r="13" spans="1:3" x14ac:dyDescent="0.25">
      <c r="A13" s="40" t="s">
        <v>248</v>
      </c>
      <c r="B13" s="47">
        <v>0</v>
      </c>
      <c r="C13" s="47"/>
    </row>
    <row r="14" spans="1:3" x14ac:dyDescent="0.25">
      <c r="A14" s="40" t="s">
        <v>134</v>
      </c>
      <c r="B14" s="47">
        <v>306</v>
      </c>
      <c r="C14" s="47"/>
    </row>
    <row r="15" spans="1:3" x14ac:dyDescent="0.25">
      <c r="A15" s="40" t="s">
        <v>249</v>
      </c>
      <c r="B15" s="47" t="s">
        <v>182</v>
      </c>
      <c r="C15" s="47"/>
    </row>
    <row r="16" spans="1:3" x14ac:dyDescent="0.25">
      <c r="A16" s="40" t="s">
        <v>136</v>
      </c>
      <c r="B16" s="47">
        <v>804</v>
      </c>
      <c r="C16" s="47"/>
    </row>
    <row r="17" spans="1:3" x14ac:dyDescent="0.25">
      <c r="A17" s="41" t="s">
        <v>250</v>
      </c>
      <c r="B17" s="47"/>
      <c r="C17" s="47"/>
    </row>
    <row r="18" spans="1:3" x14ac:dyDescent="0.25">
      <c r="A18" s="40" t="s">
        <v>138</v>
      </c>
      <c r="B18" s="48">
        <v>46174</v>
      </c>
      <c r="C18" s="48"/>
    </row>
    <row r="19" spans="1:3" x14ac:dyDescent="0.25">
      <c r="A19" s="40" t="s">
        <v>139</v>
      </c>
      <c r="B19" s="48">
        <v>46161</v>
      </c>
      <c r="C19" s="48"/>
    </row>
    <row r="20" spans="1:3" x14ac:dyDescent="0.25">
      <c r="A20" s="40" t="s">
        <v>140</v>
      </c>
      <c r="B20" s="47" t="s">
        <v>251</v>
      </c>
      <c r="C20" s="47"/>
    </row>
    <row r="21" spans="1:3" x14ac:dyDescent="0.25">
      <c r="A21" s="40" t="s">
        <v>252</v>
      </c>
      <c r="B21" s="47" t="s">
        <v>58</v>
      </c>
      <c r="C21" s="47"/>
    </row>
    <row r="23" spans="1:3" x14ac:dyDescent="0.25">
      <c r="A23" s="23" t="str">
        <f>HYPERLINK("#'Factor List'!A1", "Back to Factor List")</f>
        <v>Back to Factor List</v>
      </c>
      <c r="B23" s="23" t="str">
        <f>HYPERLINK("#'Assumptions'!A1", "Assumptions")</f>
        <v>Assumptions</v>
      </c>
    </row>
    <row r="26" spans="1:3" s="60" customFormat="1" ht="26" x14ac:dyDescent="0.25">
      <c r="A26" s="59" t="s">
        <v>253</v>
      </c>
      <c r="B26" s="59" t="s">
        <v>268</v>
      </c>
      <c r="C26" s="59" t="s">
        <v>259</v>
      </c>
    </row>
    <row r="27" spans="1:3" x14ac:dyDescent="0.25">
      <c r="A27" s="42">
        <v>16</v>
      </c>
      <c r="B27" s="43">
        <v>9.73</v>
      </c>
      <c r="C27" s="43">
        <v>0.42</v>
      </c>
    </row>
    <row r="28" spans="1:3" x14ac:dyDescent="0.25">
      <c r="A28" s="42">
        <v>17</v>
      </c>
      <c r="B28" s="43">
        <v>9.91</v>
      </c>
      <c r="C28" s="43">
        <v>0.43</v>
      </c>
    </row>
    <row r="29" spans="1:3" x14ac:dyDescent="0.25">
      <c r="A29" s="42">
        <v>18</v>
      </c>
      <c r="B29" s="43">
        <v>10.09</v>
      </c>
      <c r="C29" s="43">
        <v>0.44</v>
      </c>
    </row>
    <row r="30" spans="1:3" x14ac:dyDescent="0.25">
      <c r="A30" s="42">
        <v>19</v>
      </c>
      <c r="B30" s="43">
        <v>10.27</v>
      </c>
      <c r="C30" s="43">
        <v>0.45</v>
      </c>
    </row>
    <row r="31" spans="1:3" x14ac:dyDescent="0.25">
      <c r="A31" s="42">
        <v>20</v>
      </c>
      <c r="B31" s="43">
        <v>10.46</v>
      </c>
      <c r="C31" s="43">
        <v>0.46</v>
      </c>
    </row>
    <row r="32" spans="1:3" x14ac:dyDescent="0.25">
      <c r="A32" s="42">
        <v>21</v>
      </c>
      <c r="B32" s="43">
        <v>10.65</v>
      </c>
      <c r="C32" s="43">
        <v>0.47</v>
      </c>
    </row>
    <row r="33" spans="1:3" x14ac:dyDescent="0.25">
      <c r="A33" s="42">
        <v>22</v>
      </c>
      <c r="B33" s="43">
        <v>10.84</v>
      </c>
      <c r="C33" s="43">
        <v>0.48</v>
      </c>
    </row>
    <row r="34" spans="1:3" x14ac:dyDescent="0.25">
      <c r="A34" s="42">
        <v>23</v>
      </c>
      <c r="B34" s="43">
        <v>11.04</v>
      </c>
      <c r="C34" s="43">
        <v>0.49</v>
      </c>
    </row>
    <row r="35" spans="1:3" x14ac:dyDescent="0.25">
      <c r="A35" s="42">
        <v>24</v>
      </c>
      <c r="B35" s="43">
        <v>11.24</v>
      </c>
      <c r="C35" s="43">
        <v>0.5</v>
      </c>
    </row>
    <row r="36" spans="1:3" x14ac:dyDescent="0.25">
      <c r="A36" s="42">
        <v>25</v>
      </c>
      <c r="B36" s="43">
        <v>11.45</v>
      </c>
      <c r="C36" s="43">
        <v>0.51</v>
      </c>
    </row>
    <row r="37" spans="1:3" x14ac:dyDescent="0.25">
      <c r="A37" s="42">
        <v>26</v>
      </c>
      <c r="B37" s="43">
        <v>11.66</v>
      </c>
      <c r="C37" s="43">
        <v>0.52</v>
      </c>
    </row>
    <row r="38" spans="1:3" x14ac:dyDescent="0.25">
      <c r="A38" s="42">
        <v>27</v>
      </c>
      <c r="B38" s="43">
        <v>11.87</v>
      </c>
      <c r="C38" s="43">
        <v>0.53</v>
      </c>
    </row>
    <row r="39" spans="1:3" x14ac:dyDescent="0.25">
      <c r="A39" s="42">
        <v>28</v>
      </c>
      <c r="B39" s="43">
        <v>12.09</v>
      </c>
      <c r="C39" s="43">
        <v>0.54</v>
      </c>
    </row>
    <row r="40" spans="1:3" x14ac:dyDescent="0.25">
      <c r="A40" s="42">
        <v>29</v>
      </c>
      <c r="B40" s="43">
        <v>12.31</v>
      </c>
      <c r="C40" s="43">
        <v>0.55000000000000004</v>
      </c>
    </row>
    <row r="41" spans="1:3" x14ac:dyDescent="0.25">
      <c r="A41" s="42">
        <v>30</v>
      </c>
      <c r="B41" s="43">
        <v>12.53</v>
      </c>
      <c r="C41" s="43">
        <v>0.56000000000000005</v>
      </c>
    </row>
    <row r="42" spans="1:3" x14ac:dyDescent="0.25">
      <c r="A42" s="42">
        <v>31</v>
      </c>
      <c r="B42" s="43">
        <v>12.76</v>
      </c>
      <c r="C42" s="43">
        <v>0.56999999999999995</v>
      </c>
    </row>
    <row r="43" spans="1:3" x14ac:dyDescent="0.25">
      <c r="A43" s="42">
        <v>32</v>
      </c>
      <c r="B43" s="43">
        <v>13</v>
      </c>
      <c r="C43" s="43">
        <v>0.57999999999999996</v>
      </c>
    </row>
    <row r="44" spans="1:3" x14ac:dyDescent="0.25">
      <c r="A44" s="42">
        <v>33</v>
      </c>
      <c r="B44" s="43">
        <v>13.23</v>
      </c>
      <c r="C44" s="43">
        <v>0.59</v>
      </c>
    </row>
    <row r="45" spans="1:3" x14ac:dyDescent="0.25">
      <c r="A45" s="42">
        <v>34</v>
      </c>
      <c r="B45" s="43">
        <v>13.47</v>
      </c>
      <c r="C45" s="43">
        <v>0.6</v>
      </c>
    </row>
    <row r="46" spans="1:3" x14ac:dyDescent="0.25">
      <c r="A46" s="42">
        <v>35</v>
      </c>
      <c r="B46" s="43">
        <v>13.72</v>
      </c>
      <c r="C46" s="43">
        <v>0.62</v>
      </c>
    </row>
    <row r="47" spans="1:3" x14ac:dyDescent="0.25">
      <c r="A47" s="42">
        <v>36</v>
      </c>
      <c r="B47" s="43">
        <v>13.97</v>
      </c>
      <c r="C47" s="43">
        <v>0.63</v>
      </c>
    </row>
    <row r="48" spans="1:3" x14ac:dyDescent="0.25">
      <c r="A48" s="42">
        <v>37</v>
      </c>
      <c r="B48" s="43">
        <v>14.23</v>
      </c>
      <c r="C48" s="43">
        <v>0.64</v>
      </c>
    </row>
    <row r="49" spans="1:3" x14ac:dyDescent="0.25">
      <c r="A49" s="42">
        <v>38</v>
      </c>
      <c r="B49" s="43">
        <v>14.49</v>
      </c>
      <c r="C49" s="43">
        <v>0.65</v>
      </c>
    </row>
    <row r="50" spans="1:3" x14ac:dyDescent="0.25">
      <c r="A50" s="42">
        <v>39</v>
      </c>
      <c r="B50" s="43">
        <v>14.76</v>
      </c>
      <c r="C50" s="43">
        <v>0.67</v>
      </c>
    </row>
    <row r="51" spans="1:3" x14ac:dyDescent="0.25">
      <c r="A51" s="42">
        <v>40</v>
      </c>
      <c r="B51" s="43">
        <v>15.03</v>
      </c>
      <c r="C51" s="43">
        <v>0.68</v>
      </c>
    </row>
    <row r="52" spans="1:3" x14ac:dyDescent="0.25">
      <c r="A52" s="42">
        <v>41</v>
      </c>
      <c r="B52" s="43">
        <v>15.31</v>
      </c>
      <c r="C52" s="43">
        <v>0.69</v>
      </c>
    </row>
    <row r="53" spans="1:3" x14ac:dyDescent="0.25">
      <c r="A53" s="42">
        <v>42</v>
      </c>
      <c r="B53" s="43">
        <v>15.6</v>
      </c>
      <c r="C53" s="43">
        <v>0.71</v>
      </c>
    </row>
    <row r="54" spans="1:3" x14ac:dyDescent="0.25">
      <c r="A54" s="42">
        <v>43</v>
      </c>
      <c r="B54" s="43">
        <v>15.89</v>
      </c>
      <c r="C54" s="43">
        <v>0.72</v>
      </c>
    </row>
    <row r="55" spans="1:3" x14ac:dyDescent="0.25">
      <c r="A55" s="42">
        <v>44</v>
      </c>
      <c r="B55" s="43">
        <v>16.18</v>
      </c>
      <c r="C55" s="43">
        <v>0.74</v>
      </c>
    </row>
    <row r="56" spans="1:3" x14ac:dyDescent="0.25">
      <c r="A56" s="42">
        <v>45</v>
      </c>
      <c r="B56" s="43">
        <v>16.489999999999998</v>
      </c>
      <c r="C56" s="43">
        <v>0.75</v>
      </c>
    </row>
    <row r="57" spans="1:3" x14ac:dyDescent="0.25">
      <c r="A57" s="42">
        <v>46</v>
      </c>
      <c r="B57" s="43">
        <v>16.8</v>
      </c>
      <c r="C57" s="43">
        <v>0.77</v>
      </c>
    </row>
    <row r="58" spans="1:3" x14ac:dyDescent="0.25">
      <c r="A58" s="42">
        <v>47</v>
      </c>
      <c r="B58" s="43">
        <v>17.12</v>
      </c>
      <c r="C58" s="43">
        <v>0.78</v>
      </c>
    </row>
    <row r="59" spans="1:3" x14ac:dyDescent="0.25">
      <c r="A59" s="42">
        <v>48</v>
      </c>
      <c r="B59" s="43">
        <v>17.45</v>
      </c>
      <c r="C59" s="43">
        <v>0.8</v>
      </c>
    </row>
    <row r="60" spans="1:3" x14ac:dyDescent="0.25">
      <c r="A60" s="42">
        <v>49</v>
      </c>
      <c r="B60" s="43">
        <v>17.79</v>
      </c>
      <c r="C60" s="43">
        <v>0.81</v>
      </c>
    </row>
    <row r="61" spans="1:3" x14ac:dyDescent="0.25">
      <c r="A61" s="42">
        <v>50</v>
      </c>
      <c r="B61" s="43">
        <v>18.13</v>
      </c>
      <c r="C61" s="43">
        <v>0.83</v>
      </c>
    </row>
    <row r="62" spans="1:3" x14ac:dyDescent="0.25">
      <c r="A62" s="42">
        <v>51</v>
      </c>
      <c r="B62" s="43">
        <v>18.48</v>
      </c>
      <c r="C62" s="43">
        <v>0.85</v>
      </c>
    </row>
    <row r="63" spans="1:3" x14ac:dyDescent="0.25">
      <c r="A63" s="42">
        <v>52</v>
      </c>
      <c r="B63" s="43">
        <v>18.850000000000001</v>
      </c>
      <c r="C63" s="43">
        <v>0.86</v>
      </c>
    </row>
    <row r="64" spans="1:3" x14ac:dyDescent="0.25">
      <c r="A64" s="42">
        <v>53</v>
      </c>
      <c r="B64" s="43">
        <v>19.22</v>
      </c>
      <c r="C64" s="43">
        <v>0.88</v>
      </c>
    </row>
    <row r="65" spans="1:3" x14ac:dyDescent="0.25">
      <c r="A65" s="42">
        <v>54</v>
      </c>
      <c r="B65" s="43">
        <v>19.600000000000001</v>
      </c>
      <c r="C65" s="43">
        <v>0.9</v>
      </c>
    </row>
    <row r="66" spans="1:3" x14ac:dyDescent="0.25">
      <c r="A66" s="42">
        <v>55</v>
      </c>
      <c r="B66" s="43">
        <v>20</v>
      </c>
      <c r="C66" s="43">
        <v>0.91</v>
      </c>
    </row>
    <row r="67" spans="1:3" x14ac:dyDescent="0.25">
      <c r="A67" s="42">
        <v>56</v>
      </c>
      <c r="B67" s="43">
        <v>20.41</v>
      </c>
      <c r="C67" s="43">
        <v>0.93</v>
      </c>
    </row>
    <row r="68" spans="1:3" x14ac:dyDescent="0.25">
      <c r="A68" s="42">
        <v>57</v>
      </c>
      <c r="B68" s="43">
        <v>20.83</v>
      </c>
      <c r="C68" s="43">
        <v>0.95</v>
      </c>
    </row>
    <row r="69" spans="1:3" x14ac:dyDescent="0.25">
      <c r="A69" s="42">
        <v>58</v>
      </c>
      <c r="B69" s="43">
        <v>21.27</v>
      </c>
      <c r="C69" s="43">
        <v>0.97</v>
      </c>
    </row>
    <row r="70" spans="1:3" x14ac:dyDescent="0.25">
      <c r="A70" s="42">
        <v>59</v>
      </c>
      <c r="B70" s="43">
        <v>21.72</v>
      </c>
      <c r="C70" s="43">
        <v>0.99</v>
      </c>
    </row>
    <row r="71" spans="1:3" x14ac:dyDescent="0.25">
      <c r="A71" s="42">
        <v>60</v>
      </c>
      <c r="B71" s="43">
        <v>21.67</v>
      </c>
      <c r="C71" s="43">
        <v>1</v>
      </c>
    </row>
    <row r="72" spans="1:3" x14ac:dyDescent="0.25">
      <c r="A72" s="42">
        <v>61</v>
      </c>
      <c r="B72" s="43">
        <v>21.12</v>
      </c>
      <c r="C72" s="43">
        <v>1</v>
      </c>
    </row>
    <row r="73" spans="1:3" x14ac:dyDescent="0.25">
      <c r="A73" s="42">
        <v>62</v>
      </c>
      <c r="B73" s="43">
        <v>20.57</v>
      </c>
      <c r="C73" s="43">
        <v>1</v>
      </c>
    </row>
    <row r="74" spans="1:3" x14ac:dyDescent="0.25">
      <c r="A74" s="42">
        <v>63</v>
      </c>
      <c r="B74" s="43">
        <v>20.010000000000002</v>
      </c>
      <c r="C74" s="43">
        <v>1</v>
      </c>
    </row>
    <row r="75" spans="1:3" x14ac:dyDescent="0.25">
      <c r="A75" s="42">
        <v>64</v>
      </c>
      <c r="B75" s="43">
        <v>19.440000000000001</v>
      </c>
      <c r="C75" s="43">
        <v>1</v>
      </c>
    </row>
    <row r="76" spans="1:3" x14ac:dyDescent="0.25">
      <c r="A76" s="42">
        <v>65</v>
      </c>
      <c r="B76" s="43">
        <v>18.86</v>
      </c>
      <c r="C76" s="43">
        <v>1</v>
      </c>
    </row>
    <row r="77" spans="1:3" x14ac:dyDescent="0.25">
      <c r="A77" s="42">
        <v>66</v>
      </c>
      <c r="B77" s="43">
        <v>18.27</v>
      </c>
      <c r="C77" s="43">
        <v>1</v>
      </c>
    </row>
    <row r="78" spans="1:3" x14ac:dyDescent="0.25">
      <c r="A78" s="42">
        <v>67</v>
      </c>
      <c r="B78" s="43">
        <v>17.670000000000002</v>
      </c>
      <c r="C78" s="43">
        <v>1</v>
      </c>
    </row>
    <row r="79" spans="1:3" x14ac:dyDescent="0.25">
      <c r="A79" s="42">
        <v>68</v>
      </c>
      <c r="B79" s="43">
        <v>17.07</v>
      </c>
      <c r="C79" s="43">
        <v>1</v>
      </c>
    </row>
    <row r="80" spans="1:3" x14ac:dyDescent="0.25">
      <c r="A80" s="42">
        <v>69</v>
      </c>
      <c r="B80" s="43">
        <v>16.47</v>
      </c>
      <c r="C80" s="43">
        <v>1</v>
      </c>
    </row>
    <row r="81" spans="1:3" x14ac:dyDescent="0.25">
      <c r="A81" s="42">
        <v>70</v>
      </c>
      <c r="B81" s="43">
        <v>15.86</v>
      </c>
      <c r="C81" s="43">
        <v>1</v>
      </c>
    </row>
    <row r="82" spans="1:3" x14ac:dyDescent="0.25">
      <c r="A82" s="42">
        <v>71</v>
      </c>
      <c r="B82" s="43">
        <v>15.25</v>
      </c>
      <c r="C82" s="43">
        <v>1</v>
      </c>
    </row>
    <row r="83" spans="1:3" x14ac:dyDescent="0.25">
      <c r="A83" s="42">
        <v>72</v>
      </c>
      <c r="B83" s="43">
        <v>14.63</v>
      </c>
      <c r="C83" s="43">
        <v>1</v>
      </c>
    </row>
    <row r="84" spans="1:3" x14ac:dyDescent="0.25">
      <c r="A84" s="42">
        <v>73</v>
      </c>
      <c r="B84" s="43">
        <v>14.02</v>
      </c>
      <c r="C84" s="43">
        <v>1</v>
      </c>
    </row>
    <row r="85" spans="1:3" x14ac:dyDescent="0.25">
      <c r="A85" s="42">
        <v>74</v>
      </c>
      <c r="B85" s="43">
        <v>13.41</v>
      </c>
      <c r="C85" s="43">
        <v>1</v>
      </c>
    </row>
    <row r="86" spans="1:3" x14ac:dyDescent="0.25">
      <c r="A86" s="42">
        <v>75</v>
      </c>
      <c r="B86" s="43">
        <v>12.8</v>
      </c>
      <c r="C86" s="43">
        <v>1</v>
      </c>
    </row>
    <row r="87" spans="1:3" x14ac:dyDescent="0.25">
      <c r="A87" s="42">
        <v>76</v>
      </c>
      <c r="B87" s="43">
        <v>12.2</v>
      </c>
      <c r="C87" s="43">
        <v>1</v>
      </c>
    </row>
    <row r="88" spans="1:3" x14ac:dyDescent="0.25">
      <c r="A88" s="42">
        <v>77</v>
      </c>
      <c r="B88" s="43">
        <v>11.6</v>
      </c>
      <c r="C88" s="43">
        <v>1</v>
      </c>
    </row>
    <row r="89" spans="1:3" x14ac:dyDescent="0.25">
      <c r="A89" s="42">
        <v>78</v>
      </c>
      <c r="B89" s="43">
        <v>11.01</v>
      </c>
      <c r="C89" s="43">
        <v>1</v>
      </c>
    </row>
    <row r="90" spans="1:3" x14ac:dyDescent="0.25">
      <c r="A90" s="42">
        <v>79</v>
      </c>
      <c r="B90" s="43">
        <v>10.42</v>
      </c>
      <c r="C90" s="43">
        <v>1</v>
      </c>
    </row>
    <row r="91" spans="1:3" x14ac:dyDescent="0.25">
      <c r="A91" s="42">
        <v>80</v>
      </c>
      <c r="B91" s="43">
        <v>9.84</v>
      </c>
      <c r="C91" s="43">
        <v>1</v>
      </c>
    </row>
    <row r="92" spans="1:3" x14ac:dyDescent="0.25">
      <c r="A92" s="42">
        <v>81</v>
      </c>
      <c r="B92" s="43">
        <v>9.26</v>
      </c>
      <c r="C92" s="43">
        <v>1</v>
      </c>
    </row>
    <row r="93" spans="1:3" x14ac:dyDescent="0.25">
      <c r="A93" s="42">
        <v>82</v>
      </c>
      <c r="B93" s="43">
        <v>8.69</v>
      </c>
      <c r="C93" s="43">
        <v>1</v>
      </c>
    </row>
    <row r="94" spans="1:3" x14ac:dyDescent="0.25">
      <c r="A94" s="42">
        <v>83</v>
      </c>
      <c r="B94" s="43">
        <v>8.14</v>
      </c>
      <c r="C94" s="43">
        <v>1</v>
      </c>
    </row>
    <row r="95" spans="1:3" x14ac:dyDescent="0.25">
      <c r="A95" s="42">
        <v>84</v>
      </c>
      <c r="B95" s="43">
        <v>7.59</v>
      </c>
      <c r="C95" s="43">
        <v>1</v>
      </c>
    </row>
    <row r="96" spans="1:3" x14ac:dyDescent="0.25">
      <c r="A96" s="42">
        <v>85</v>
      </c>
      <c r="B96" s="43">
        <v>7.07</v>
      </c>
      <c r="C96" s="43">
        <v>1</v>
      </c>
    </row>
    <row r="97" spans="1:3" x14ac:dyDescent="0.25">
      <c r="A97" s="42">
        <v>86</v>
      </c>
      <c r="B97" s="43">
        <v>6.57</v>
      </c>
      <c r="C97" s="43">
        <v>1</v>
      </c>
    </row>
    <row r="98" spans="1:3" x14ac:dyDescent="0.25">
      <c r="A98" s="42">
        <v>87</v>
      </c>
      <c r="B98" s="43">
        <v>6.09</v>
      </c>
      <c r="C98" s="43">
        <v>1</v>
      </c>
    </row>
    <row r="99" spans="1:3" x14ac:dyDescent="0.25">
      <c r="A99" s="42">
        <v>88</v>
      </c>
      <c r="B99" s="43">
        <v>5.63</v>
      </c>
      <c r="C99" s="43">
        <v>1</v>
      </c>
    </row>
    <row r="100" spans="1:3" x14ac:dyDescent="0.25">
      <c r="A100" s="42">
        <v>89</v>
      </c>
      <c r="B100" s="43">
        <v>5.21</v>
      </c>
      <c r="C100" s="43">
        <v>1</v>
      </c>
    </row>
    <row r="101" spans="1:3" x14ac:dyDescent="0.25">
      <c r="A101" s="42">
        <v>90</v>
      </c>
      <c r="B101" s="43">
        <v>4.8</v>
      </c>
      <c r="C101" s="43">
        <v>1</v>
      </c>
    </row>
    <row r="102" spans="1:3" x14ac:dyDescent="0.25">
      <c r="A102" s="42">
        <v>91</v>
      </c>
      <c r="B102" s="43">
        <v>4.41</v>
      </c>
      <c r="C102" s="43">
        <v>1</v>
      </c>
    </row>
    <row r="103" spans="1:3" x14ac:dyDescent="0.25">
      <c r="A103" s="42">
        <v>92</v>
      </c>
      <c r="B103" s="43">
        <v>4.04</v>
      </c>
      <c r="C103" s="43">
        <v>1</v>
      </c>
    </row>
    <row r="104" spans="1:3" x14ac:dyDescent="0.25">
      <c r="A104" s="42">
        <v>93</v>
      </c>
      <c r="B104" s="43">
        <v>3.69</v>
      </c>
      <c r="C104" s="43">
        <v>1</v>
      </c>
    </row>
    <row r="105" spans="1:3" x14ac:dyDescent="0.25">
      <c r="A105" s="42">
        <v>94</v>
      </c>
      <c r="B105" s="43">
        <v>3.37</v>
      </c>
      <c r="C105" s="43">
        <v>1</v>
      </c>
    </row>
    <row r="106" spans="1:3" x14ac:dyDescent="0.25">
      <c r="A106" s="42">
        <v>95</v>
      </c>
      <c r="B106" s="43">
        <v>3.09</v>
      </c>
      <c r="C106" s="43">
        <v>1</v>
      </c>
    </row>
  </sheetData>
  <sheetProtection algorithmName="SHA-512" hashValue="JZqscywVW55q6dnXRsS2X7XlB/lFAUm+XSfEooVM8Q0IlSO2fgL2OHsNgvGe6h1lZBaQ/0SeKp0IANdaC1N4Tg==" saltValue="XzMSlkkbhVvv3mFgHLiBmA==" spinCount="100000" sheet="1" objects="1" scenarios="1"/>
  <conditionalFormatting sqref="A6:A21">
    <cfRule type="expression" dxfId="149" priority="11" stopIfTrue="1">
      <formula>MOD(ROW(),2)=0</formula>
    </cfRule>
    <cfRule type="expression" dxfId="148" priority="12" stopIfTrue="1">
      <formula>MOD(ROW(),2)&lt;&gt;0</formula>
    </cfRule>
  </conditionalFormatting>
  <conditionalFormatting sqref="B6:C17 B20:C21 C18:C19">
    <cfRule type="expression" dxfId="147" priority="13" stopIfTrue="1">
      <formula>MOD(ROW(),2)=0</formula>
    </cfRule>
    <cfRule type="expression" dxfId="146" priority="14" stopIfTrue="1">
      <formula>MOD(ROW(),2)&lt;&gt;0</formula>
    </cfRule>
  </conditionalFormatting>
  <conditionalFormatting sqref="A26:A106">
    <cfRule type="expression" dxfId="145" priority="15" stopIfTrue="1">
      <formula>MOD(ROW(),2)=0</formula>
    </cfRule>
    <cfRule type="expression" dxfId="144" priority="16" stopIfTrue="1">
      <formula>MOD(ROW(),2)&lt;&gt;0</formula>
    </cfRule>
  </conditionalFormatting>
  <conditionalFormatting sqref="B26:C106">
    <cfRule type="expression" dxfId="143" priority="17" stopIfTrue="1">
      <formula>MOD(ROW(),2)=0</formula>
    </cfRule>
    <cfRule type="expression" dxfId="142" priority="18" stopIfTrue="1">
      <formula>MOD(ROW(),2)&lt;&gt;0</formula>
    </cfRule>
  </conditionalFormatting>
  <conditionalFormatting sqref="B18:B19">
    <cfRule type="expression" dxfId="3" priority="1" stopIfTrue="1">
      <formula>MOD(ROW(),2)=0</formula>
    </cfRule>
    <cfRule type="expression" dxfId="2" priority="2"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E238B-F59E-4645-A228-902C618BBE60}">
  <sheetPr codeName="Sheet20"/>
  <dimension ref="A1:C106"/>
  <sheetViews>
    <sheetView showGridLines="0" workbookViewId="0">
      <selection activeCell="A6" sqref="A6"/>
    </sheetView>
  </sheetViews>
  <sheetFormatPr defaultRowHeight="12.5" x14ac:dyDescent="0.25"/>
  <cols>
    <col min="1" max="1" width="31.7265625" customWidth="1"/>
    <col min="2" max="3" width="22.7265625" customWidth="1"/>
  </cols>
  <sheetData>
    <row r="1" spans="1:3" s="1" customFormat="1" ht="20" x14ac:dyDescent="0.4">
      <c r="A1" s="2" t="s">
        <v>0</v>
      </c>
    </row>
    <row r="2" spans="1:3" s="1" customFormat="1" ht="15.5" x14ac:dyDescent="0.35">
      <c r="A2" s="30" t="s">
        <v>1</v>
      </c>
      <c r="B2" s="3" t="str">
        <f>wb_title</f>
        <v>UKAEA - Consolidated Factor Spreadsheet</v>
      </c>
    </row>
    <row r="3" spans="1:3" s="1" customFormat="1" ht="15.5" x14ac:dyDescent="0.35">
      <c r="A3" s="30" t="s">
        <v>2</v>
      </c>
      <c r="B3" s="3" t="str">
        <f>TABLE_FACTOR_TYPE_1 &amp; " - x-" &amp; TABLE_SERIES_NUMBER_1</f>
        <v>Pension Credit - x-307</v>
      </c>
    </row>
    <row r="6" spans="1:3" ht="13" x14ac:dyDescent="0.3">
      <c r="A6" s="40" t="s">
        <v>245</v>
      </c>
      <c r="B6" s="47" t="s">
        <v>246</v>
      </c>
      <c r="C6" s="47"/>
    </row>
    <row r="7" spans="1:3" x14ac:dyDescent="0.25">
      <c r="A7" s="40" t="s">
        <v>247</v>
      </c>
      <c r="B7" s="47" t="s">
        <v>31</v>
      </c>
      <c r="C7" s="47"/>
    </row>
    <row r="8" spans="1:3" x14ac:dyDescent="0.25">
      <c r="A8" s="40" t="s">
        <v>129</v>
      </c>
      <c r="B8" s="47" t="s">
        <v>142</v>
      </c>
      <c r="C8" s="47"/>
    </row>
    <row r="9" spans="1:3" x14ac:dyDescent="0.25">
      <c r="A9" s="40" t="s">
        <v>130</v>
      </c>
      <c r="B9" s="47" t="s">
        <v>180</v>
      </c>
      <c r="C9" s="47"/>
    </row>
    <row r="10" spans="1:3" ht="25" x14ac:dyDescent="0.25">
      <c r="A10" s="40" t="s">
        <v>6</v>
      </c>
      <c r="B10" s="47" t="s">
        <v>183</v>
      </c>
      <c r="C10" s="47"/>
    </row>
    <row r="11" spans="1:3" x14ac:dyDescent="0.25">
      <c r="A11" s="40" t="s">
        <v>131</v>
      </c>
      <c r="B11" s="47" t="s">
        <v>151</v>
      </c>
      <c r="C11" s="47"/>
    </row>
    <row r="12" spans="1:3" x14ac:dyDescent="0.25">
      <c r="A12" s="40" t="s">
        <v>132</v>
      </c>
      <c r="B12" s="47" t="s">
        <v>146</v>
      </c>
      <c r="C12" s="47"/>
    </row>
    <row r="13" spans="1:3" x14ac:dyDescent="0.25">
      <c r="A13" s="40" t="s">
        <v>248</v>
      </c>
      <c r="B13" s="47">
        <v>0</v>
      </c>
      <c r="C13" s="47"/>
    </row>
    <row r="14" spans="1:3" x14ac:dyDescent="0.25">
      <c r="A14" s="40" t="s">
        <v>134</v>
      </c>
      <c r="B14" s="47">
        <v>307</v>
      </c>
      <c r="C14" s="47"/>
    </row>
    <row r="15" spans="1:3" x14ac:dyDescent="0.25">
      <c r="A15" s="40" t="s">
        <v>249</v>
      </c>
      <c r="B15" s="47" t="s">
        <v>184</v>
      </c>
      <c r="C15" s="47"/>
    </row>
    <row r="16" spans="1:3" x14ac:dyDescent="0.25">
      <c r="A16" s="40" t="s">
        <v>136</v>
      </c>
      <c r="B16" s="47">
        <v>814</v>
      </c>
      <c r="C16" s="47"/>
    </row>
    <row r="17" spans="1:3" x14ac:dyDescent="0.25">
      <c r="A17" s="41" t="s">
        <v>250</v>
      </c>
      <c r="B17" s="47"/>
      <c r="C17" s="47"/>
    </row>
    <row r="18" spans="1:3" x14ac:dyDescent="0.25">
      <c r="A18" s="40" t="s">
        <v>138</v>
      </c>
      <c r="B18" s="48">
        <v>46174</v>
      </c>
      <c r="C18" s="48"/>
    </row>
    <row r="19" spans="1:3" x14ac:dyDescent="0.25">
      <c r="A19" s="40" t="s">
        <v>139</v>
      </c>
      <c r="B19" s="48">
        <v>46161</v>
      </c>
      <c r="C19" s="48"/>
    </row>
    <row r="20" spans="1:3" x14ac:dyDescent="0.25">
      <c r="A20" s="40" t="s">
        <v>140</v>
      </c>
      <c r="B20" s="47" t="s">
        <v>251</v>
      </c>
      <c r="C20" s="47"/>
    </row>
    <row r="21" spans="1:3" x14ac:dyDescent="0.25">
      <c r="A21" s="40" t="s">
        <v>252</v>
      </c>
      <c r="B21" s="47" t="s">
        <v>58</v>
      </c>
      <c r="C21" s="47"/>
    </row>
    <row r="23" spans="1:3" x14ac:dyDescent="0.25">
      <c r="A23" s="23" t="str">
        <f>HYPERLINK("#'Factor List'!A1", "Back to Factor List")</f>
        <v>Back to Factor List</v>
      </c>
      <c r="B23" s="23" t="str">
        <f>HYPERLINK("#'Assumptions'!A1", "Assumptions")</f>
        <v>Assumptions</v>
      </c>
    </row>
    <row r="26" spans="1:3" s="60" customFormat="1" ht="26" x14ac:dyDescent="0.25">
      <c r="A26" s="59" t="s">
        <v>253</v>
      </c>
      <c r="B26" s="59" t="s">
        <v>268</v>
      </c>
      <c r="C26" s="59" t="s">
        <v>259</v>
      </c>
    </row>
    <row r="27" spans="1:3" x14ac:dyDescent="0.25">
      <c r="A27" s="42">
        <v>16</v>
      </c>
      <c r="B27" s="43">
        <v>9.73</v>
      </c>
      <c r="C27" s="43">
        <v>0.42</v>
      </c>
    </row>
    <row r="28" spans="1:3" x14ac:dyDescent="0.25">
      <c r="A28" s="42">
        <v>17</v>
      </c>
      <c r="B28" s="43">
        <v>9.91</v>
      </c>
      <c r="C28" s="43">
        <v>0.43</v>
      </c>
    </row>
    <row r="29" spans="1:3" x14ac:dyDescent="0.25">
      <c r="A29" s="42">
        <v>18</v>
      </c>
      <c r="B29" s="43">
        <v>10.09</v>
      </c>
      <c r="C29" s="43">
        <v>0.44</v>
      </c>
    </row>
    <row r="30" spans="1:3" x14ac:dyDescent="0.25">
      <c r="A30" s="42">
        <v>19</v>
      </c>
      <c r="B30" s="43">
        <v>10.27</v>
      </c>
      <c r="C30" s="43">
        <v>0.45</v>
      </c>
    </row>
    <row r="31" spans="1:3" x14ac:dyDescent="0.25">
      <c r="A31" s="42">
        <v>20</v>
      </c>
      <c r="B31" s="43">
        <v>10.46</v>
      </c>
      <c r="C31" s="43">
        <v>0.46</v>
      </c>
    </row>
    <row r="32" spans="1:3" x14ac:dyDescent="0.25">
      <c r="A32" s="42">
        <v>21</v>
      </c>
      <c r="B32" s="43">
        <v>10.65</v>
      </c>
      <c r="C32" s="43">
        <v>0.47</v>
      </c>
    </row>
    <row r="33" spans="1:3" x14ac:dyDescent="0.25">
      <c r="A33" s="42">
        <v>22</v>
      </c>
      <c r="B33" s="43">
        <v>10.84</v>
      </c>
      <c r="C33" s="43">
        <v>0.48</v>
      </c>
    </row>
    <row r="34" spans="1:3" x14ac:dyDescent="0.25">
      <c r="A34" s="42">
        <v>23</v>
      </c>
      <c r="B34" s="43">
        <v>11.04</v>
      </c>
      <c r="C34" s="43">
        <v>0.49</v>
      </c>
    </row>
    <row r="35" spans="1:3" x14ac:dyDescent="0.25">
      <c r="A35" s="42">
        <v>24</v>
      </c>
      <c r="B35" s="43">
        <v>11.24</v>
      </c>
      <c r="C35" s="43">
        <v>0.5</v>
      </c>
    </row>
    <row r="36" spans="1:3" x14ac:dyDescent="0.25">
      <c r="A36" s="42">
        <v>25</v>
      </c>
      <c r="B36" s="43">
        <v>11.45</v>
      </c>
      <c r="C36" s="43">
        <v>0.51</v>
      </c>
    </row>
    <row r="37" spans="1:3" x14ac:dyDescent="0.25">
      <c r="A37" s="42">
        <v>26</v>
      </c>
      <c r="B37" s="43">
        <v>11.66</v>
      </c>
      <c r="C37" s="43">
        <v>0.52</v>
      </c>
    </row>
    <row r="38" spans="1:3" x14ac:dyDescent="0.25">
      <c r="A38" s="42">
        <v>27</v>
      </c>
      <c r="B38" s="43">
        <v>11.87</v>
      </c>
      <c r="C38" s="43">
        <v>0.53</v>
      </c>
    </row>
    <row r="39" spans="1:3" x14ac:dyDescent="0.25">
      <c r="A39" s="42">
        <v>28</v>
      </c>
      <c r="B39" s="43">
        <v>12.09</v>
      </c>
      <c r="C39" s="43">
        <v>0.54</v>
      </c>
    </row>
    <row r="40" spans="1:3" x14ac:dyDescent="0.25">
      <c r="A40" s="42">
        <v>29</v>
      </c>
      <c r="B40" s="43">
        <v>12.31</v>
      </c>
      <c r="C40" s="43">
        <v>0.55000000000000004</v>
      </c>
    </row>
    <row r="41" spans="1:3" x14ac:dyDescent="0.25">
      <c r="A41" s="42">
        <v>30</v>
      </c>
      <c r="B41" s="43">
        <v>12.53</v>
      </c>
      <c r="C41" s="43">
        <v>0.56000000000000005</v>
      </c>
    </row>
    <row r="42" spans="1:3" x14ac:dyDescent="0.25">
      <c r="A42" s="42">
        <v>31</v>
      </c>
      <c r="B42" s="43">
        <v>12.76</v>
      </c>
      <c r="C42" s="43">
        <v>0.56999999999999995</v>
      </c>
    </row>
    <row r="43" spans="1:3" x14ac:dyDescent="0.25">
      <c r="A43" s="42">
        <v>32</v>
      </c>
      <c r="B43" s="43">
        <v>13</v>
      </c>
      <c r="C43" s="43">
        <v>0.57999999999999996</v>
      </c>
    </row>
    <row r="44" spans="1:3" x14ac:dyDescent="0.25">
      <c r="A44" s="42">
        <v>33</v>
      </c>
      <c r="B44" s="43">
        <v>13.23</v>
      </c>
      <c r="C44" s="43">
        <v>0.59</v>
      </c>
    </row>
    <row r="45" spans="1:3" x14ac:dyDescent="0.25">
      <c r="A45" s="42">
        <v>34</v>
      </c>
      <c r="B45" s="43">
        <v>13.47</v>
      </c>
      <c r="C45" s="43">
        <v>0.6</v>
      </c>
    </row>
    <row r="46" spans="1:3" x14ac:dyDescent="0.25">
      <c r="A46" s="42">
        <v>35</v>
      </c>
      <c r="B46" s="43">
        <v>13.72</v>
      </c>
      <c r="C46" s="43">
        <v>0.62</v>
      </c>
    </row>
    <row r="47" spans="1:3" x14ac:dyDescent="0.25">
      <c r="A47" s="42">
        <v>36</v>
      </c>
      <c r="B47" s="43">
        <v>13.97</v>
      </c>
      <c r="C47" s="43">
        <v>0.63</v>
      </c>
    </row>
    <row r="48" spans="1:3" x14ac:dyDescent="0.25">
      <c r="A48" s="42">
        <v>37</v>
      </c>
      <c r="B48" s="43">
        <v>14.23</v>
      </c>
      <c r="C48" s="43">
        <v>0.64</v>
      </c>
    </row>
    <row r="49" spans="1:3" x14ac:dyDescent="0.25">
      <c r="A49" s="42">
        <v>38</v>
      </c>
      <c r="B49" s="43">
        <v>14.49</v>
      </c>
      <c r="C49" s="43">
        <v>0.65</v>
      </c>
    </row>
    <row r="50" spans="1:3" x14ac:dyDescent="0.25">
      <c r="A50" s="42">
        <v>39</v>
      </c>
      <c r="B50" s="43">
        <v>14.76</v>
      </c>
      <c r="C50" s="43">
        <v>0.67</v>
      </c>
    </row>
    <row r="51" spans="1:3" x14ac:dyDescent="0.25">
      <c r="A51" s="42">
        <v>40</v>
      </c>
      <c r="B51" s="43">
        <v>15.03</v>
      </c>
      <c r="C51" s="43">
        <v>0.68</v>
      </c>
    </row>
    <row r="52" spans="1:3" x14ac:dyDescent="0.25">
      <c r="A52" s="42">
        <v>41</v>
      </c>
      <c r="B52" s="43">
        <v>15.31</v>
      </c>
      <c r="C52" s="43">
        <v>0.69</v>
      </c>
    </row>
    <row r="53" spans="1:3" x14ac:dyDescent="0.25">
      <c r="A53" s="42">
        <v>42</v>
      </c>
      <c r="B53" s="43">
        <v>15.6</v>
      </c>
      <c r="C53" s="43">
        <v>0.71</v>
      </c>
    </row>
    <row r="54" spans="1:3" x14ac:dyDescent="0.25">
      <c r="A54" s="42">
        <v>43</v>
      </c>
      <c r="B54" s="43">
        <v>15.89</v>
      </c>
      <c r="C54" s="43">
        <v>0.72</v>
      </c>
    </row>
    <row r="55" spans="1:3" x14ac:dyDescent="0.25">
      <c r="A55" s="42">
        <v>44</v>
      </c>
      <c r="B55" s="43">
        <v>16.18</v>
      </c>
      <c r="C55" s="43">
        <v>0.74</v>
      </c>
    </row>
    <row r="56" spans="1:3" x14ac:dyDescent="0.25">
      <c r="A56" s="42">
        <v>45</v>
      </c>
      <c r="B56" s="43">
        <v>16.489999999999998</v>
      </c>
      <c r="C56" s="43">
        <v>0.75</v>
      </c>
    </row>
    <row r="57" spans="1:3" x14ac:dyDescent="0.25">
      <c r="A57" s="42">
        <v>46</v>
      </c>
      <c r="B57" s="43">
        <v>16.8</v>
      </c>
      <c r="C57" s="43">
        <v>0.77</v>
      </c>
    </row>
    <row r="58" spans="1:3" x14ac:dyDescent="0.25">
      <c r="A58" s="42">
        <v>47</v>
      </c>
      <c r="B58" s="43">
        <v>17.12</v>
      </c>
      <c r="C58" s="43">
        <v>0.78</v>
      </c>
    </row>
    <row r="59" spans="1:3" x14ac:dyDescent="0.25">
      <c r="A59" s="42">
        <v>48</v>
      </c>
      <c r="B59" s="43">
        <v>17.45</v>
      </c>
      <c r="C59" s="43">
        <v>0.8</v>
      </c>
    </row>
    <row r="60" spans="1:3" x14ac:dyDescent="0.25">
      <c r="A60" s="42">
        <v>49</v>
      </c>
      <c r="B60" s="43">
        <v>17.79</v>
      </c>
      <c r="C60" s="43">
        <v>0.81</v>
      </c>
    </row>
    <row r="61" spans="1:3" x14ac:dyDescent="0.25">
      <c r="A61" s="42">
        <v>50</v>
      </c>
      <c r="B61" s="43">
        <v>18.13</v>
      </c>
      <c r="C61" s="43">
        <v>0.83</v>
      </c>
    </row>
    <row r="62" spans="1:3" x14ac:dyDescent="0.25">
      <c r="A62" s="42">
        <v>51</v>
      </c>
      <c r="B62" s="43">
        <v>18.48</v>
      </c>
      <c r="C62" s="43">
        <v>0.85</v>
      </c>
    </row>
    <row r="63" spans="1:3" x14ac:dyDescent="0.25">
      <c r="A63" s="42">
        <v>52</v>
      </c>
      <c r="B63" s="43">
        <v>18.850000000000001</v>
      </c>
      <c r="C63" s="43">
        <v>0.86</v>
      </c>
    </row>
    <row r="64" spans="1:3" x14ac:dyDescent="0.25">
      <c r="A64" s="42">
        <v>53</v>
      </c>
      <c r="B64" s="43">
        <v>19.22</v>
      </c>
      <c r="C64" s="43">
        <v>0.88</v>
      </c>
    </row>
    <row r="65" spans="1:3" x14ac:dyDescent="0.25">
      <c r="A65" s="42">
        <v>54</v>
      </c>
      <c r="B65" s="43">
        <v>19.600000000000001</v>
      </c>
      <c r="C65" s="43">
        <v>0.9</v>
      </c>
    </row>
    <row r="66" spans="1:3" x14ac:dyDescent="0.25">
      <c r="A66" s="42">
        <v>55</v>
      </c>
      <c r="B66" s="43">
        <v>20</v>
      </c>
      <c r="C66" s="43">
        <v>0.91</v>
      </c>
    </row>
    <row r="67" spans="1:3" x14ac:dyDescent="0.25">
      <c r="A67" s="42">
        <v>56</v>
      </c>
      <c r="B67" s="43">
        <v>20.41</v>
      </c>
      <c r="C67" s="43">
        <v>0.93</v>
      </c>
    </row>
    <row r="68" spans="1:3" x14ac:dyDescent="0.25">
      <c r="A68" s="42">
        <v>57</v>
      </c>
      <c r="B68" s="43">
        <v>20.83</v>
      </c>
      <c r="C68" s="43">
        <v>0.95</v>
      </c>
    </row>
    <row r="69" spans="1:3" x14ac:dyDescent="0.25">
      <c r="A69" s="42">
        <v>58</v>
      </c>
      <c r="B69" s="43">
        <v>21.27</v>
      </c>
      <c r="C69" s="43">
        <v>0.97</v>
      </c>
    </row>
    <row r="70" spans="1:3" x14ac:dyDescent="0.25">
      <c r="A70" s="42">
        <v>59</v>
      </c>
      <c r="B70" s="43">
        <v>21.72</v>
      </c>
      <c r="C70" s="43">
        <v>0.99</v>
      </c>
    </row>
    <row r="71" spans="1:3" x14ac:dyDescent="0.25">
      <c r="A71" s="42">
        <v>60</v>
      </c>
      <c r="B71" s="43">
        <v>21.67</v>
      </c>
      <c r="C71" s="43">
        <v>1</v>
      </c>
    </row>
    <row r="72" spans="1:3" x14ac:dyDescent="0.25">
      <c r="A72" s="42">
        <v>61</v>
      </c>
      <c r="B72" s="43">
        <v>21.12</v>
      </c>
      <c r="C72" s="43">
        <v>1</v>
      </c>
    </row>
    <row r="73" spans="1:3" x14ac:dyDescent="0.25">
      <c r="A73" s="42">
        <v>62</v>
      </c>
      <c r="B73" s="43">
        <v>20.57</v>
      </c>
      <c r="C73" s="43">
        <v>1</v>
      </c>
    </row>
    <row r="74" spans="1:3" x14ac:dyDescent="0.25">
      <c r="A74" s="42">
        <v>63</v>
      </c>
      <c r="B74" s="43">
        <v>20.010000000000002</v>
      </c>
      <c r="C74" s="43">
        <v>1</v>
      </c>
    </row>
    <row r="75" spans="1:3" x14ac:dyDescent="0.25">
      <c r="A75" s="42">
        <v>64</v>
      </c>
      <c r="B75" s="43">
        <v>19.440000000000001</v>
      </c>
      <c r="C75" s="43">
        <v>1</v>
      </c>
    </row>
    <row r="76" spans="1:3" x14ac:dyDescent="0.25">
      <c r="A76" s="42">
        <v>65</v>
      </c>
      <c r="B76" s="43">
        <v>18.86</v>
      </c>
      <c r="C76" s="43">
        <v>1</v>
      </c>
    </row>
    <row r="77" spans="1:3" x14ac:dyDescent="0.25">
      <c r="A77" s="42">
        <v>66</v>
      </c>
      <c r="B77" s="43">
        <v>18.27</v>
      </c>
      <c r="C77" s="43">
        <v>1</v>
      </c>
    </row>
    <row r="78" spans="1:3" x14ac:dyDescent="0.25">
      <c r="A78" s="42">
        <v>67</v>
      </c>
      <c r="B78" s="43">
        <v>17.670000000000002</v>
      </c>
      <c r="C78" s="43">
        <v>1</v>
      </c>
    </row>
    <row r="79" spans="1:3" x14ac:dyDescent="0.25">
      <c r="A79" s="42">
        <v>68</v>
      </c>
      <c r="B79" s="43">
        <v>17.07</v>
      </c>
      <c r="C79" s="43">
        <v>1</v>
      </c>
    </row>
    <row r="80" spans="1:3" x14ac:dyDescent="0.25">
      <c r="A80" s="42">
        <v>69</v>
      </c>
      <c r="B80" s="43">
        <v>16.47</v>
      </c>
      <c r="C80" s="43">
        <v>1</v>
      </c>
    </row>
    <row r="81" spans="1:3" x14ac:dyDescent="0.25">
      <c r="A81" s="42">
        <v>70</v>
      </c>
      <c r="B81" s="43">
        <v>15.86</v>
      </c>
      <c r="C81" s="43">
        <v>1</v>
      </c>
    </row>
    <row r="82" spans="1:3" x14ac:dyDescent="0.25">
      <c r="A82" s="42">
        <v>71</v>
      </c>
      <c r="B82" s="43">
        <v>15.25</v>
      </c>
      <c r="C82" s="43">
        <v>1</v>
      </c>
    </row>
    <row r="83" spans="1:3" x14ac:dyDescent="0.25">
      <c r="A83" s="42">
        <v>72</v>
      </c>
      <c r="B83" s="43">
        <v>14.63</v>
      </c>
      <c r="C83" s="43">
        <v>1</v>
      </c>
    </row>
    <row r="84" spans="1:3" x14ac:dyDescent="0.25">
      <c r="A84" s="42">
        <v>73</v>
      </c>
      <c r="B84" s="43">
        <v>14.02</v>
      </c>
      <c r="C84" s="43">
        <v>1</v>
      </c>
    </row>
    <row r="85" spans="1:3" x14ac:dyDescent="0.25">
      <c r="A85" s="42">
        <v>74</v>
      </c>
      <c r="B85" s="43">
        <v>13.41</v>
      </c>
      <c r="C85" s="43">
        <v>1</v>
      </c>
    </row>
    <row r="86" spans="1:3" x14ac:dyDescent="0.25">
      <c r="A86" s="42">
        <v>75</v>
      </c>
      <c r="B86" s="43">
        <v>12.8</v>
      </c>
      <c r="C86" s="43">
        <v>1</v>
      </c>
    </row>
    <row r="87" spans="1:3" x14ac:dyDescent="0.25">
      <c r="A87" s="42">
        <v>76</v>
      </c>
      <c r="B87" s="43">
        <v>12.2</v>
      </c>
      <c r="C87" s="43">
        <v>1</v>
      </c>
    </row>
    <row r="88" spans="1:3" x14ac:dyDescent="0.25">
      <c r="A88" s="42">
        <v>77</v>
      </c>
      <c r="B88" s="43">
        <v>11.6</v>
      </c>
      <c r="C88" s="43">
        <v>1</v>
      </c>
    </row>
    <row r="89" spans="1:3" x14ac:dyDescent="0.25">
      <c r="A89" s="42">
        <v>78</v>
      </c>
      <c r="B89" s="43">
        <v>11.01</v>
      </c>
      <c r="C89" s="43">
        <v>1</v>
      </c>
    </row>
    <row r="90" spans="1:3" x14ac:dyDescent="0.25">
      <c r="A90" s="42">
        <v>79</v>
      </c>
      <c r="B90" s="43">
        <v>10.42</v>
      </c>
      <c r="C90" s="43">
        <v>1</v>
      </c>
    </row>
    <row r="91" spans="1:3" x14ac:dyDescent="0.25">
      <c r="A91" s="42">
        <v>80</v>
      </c>
      <c r="B91" s="43">
        <v>9.84</v>
      </c>
      <c r="C91" s="43">
        <v>1</v>
      </c>
    </row>
    <row r="92" spans="1:3" x14ac:dyDescent="0.25">
      <c r="A92" s="42">
        <v>81</v>
      </c>
      <c r="B92" s="43">
        <v>9.26</v>
      </c>
      <c r="C92" s="43">
        <v>1</v>
      </c>
    </row>
    <row r="93" spans="1:3" x14ac:dyDescent="0.25">
      <c r="A93" s="42">
        <v>82</v>
      </c>
      <c r="B93" s="43">
        <v>8.69</v>
      </c>
      <c r="C93" s="43">
        <v>1</v>
      </c>
    </row>
    <row r="94" spans="1:3" x14ac:dyDescent="0.25">
      <c r="A94" s="42">
        <v>83</v>
      </c>
      <c r="B94" s="43">
        <v>8.14</v>
      </c>
      <c r="C94" s="43">
        <v>1</v>
      </c>
    </row>
    <row r="95" spans="1:3" x14ac:dyDescent="0.25">
      <c r="A95" s="42">
        <v>84</v>
      </c>
      <c r="B95" s="43">
        <v>7.59</v>
      </c>
      <c r="C95" s="43">
        <v>1</v>
      </c>
    </row>
    <row r="96" spans="1:3" x14ac:dyDescent="0.25">
      <c r="A96" s="42">
        <v>85</v>
      </c>
      <c r="B96" s="43">
        <v>7.07</v>
      </c>
      <c r="C96" s="43">
        <v>1</v>
      </c>
    </row>
    <row r="97" spans="1:3" x14ac:dyDescent="0.25">
      <c r="A97" s="42">
        <v>86</v>
      </c>
      <c r="B97" s="43">
        <v>6.57</v>
      </c>
      <c r="C97" s="43">
        <v>1</v>
      </c>
    </row>
    <row r="98" spans="1:3" x14ac:dyDescent="0.25">
      <c r="A98" s="42">
        <v>87</v>
      </c>
      <c r="B98" s="43">
        <v>6.09</v>
      </c>
      <c r="C98" s="43">
        <v>1</v>
      </c>
    </row>
    <row r="99" spans="1:3" x14ac:dyDescent="0.25">
      <c r="A99" s="42">
        <v>88</v>
      </c>
      <c r="B99" s="43">
        <v>5.63</v>
      </c>
      <c r="C99" s="43">
        <v>1</v>
      </c>
    </row>
    <row r="100" spans="1:3" x14ac:dyDescent="0.25">
      <c r="A100" s="42">
        <v>89</v>
      </c>
      <c r="B100" s="43">
        <v>5.21</v>
      </c>
      <c r="C100" s="43">
        <v>1</v>
      </c>
    </row>
    <row r="101" spans="1:3" x14ac:dyDescent="0.25">
      <c r="A101" s="42">
        <v>90</v>
      </c>
      <c r="B101" s="43">
        <v>4.8</v>
      </c>
      <c r="C101" s="43">
        <v>1</v>
      </c>
    </row>
    <row r="102" spans="1:3" x14ac:dyDescent="0.25">
      <c r="A102" s="42">
        <v>91</v>
      </c>
      <c r="B102" s="43">
        <v>4.41</v>
      </c>
      <c r="C102" s="43">
        <v>1</v>
      </c>
    </row>
    <row r="103" spans="1:3" x14ac:dyDescent="0.25">
      <c r="A103" s="42">
        <v>92</v>
      </c>
      <c r="B103" s="43">
        <v>4.04</v>
      </c>
      <c r="C103" s="43">
        <v>1</v>
      </c>
    </row>
    <row r="104" spans="1:3" x14ac:dyDescent="0.25">
      <c r="A104" s="42">
        <v>93</v>
      </c>
      <c r="B104" s="43">
        <v>3.69</v>
      </c>
      <c r="C104" s="43">
        <v>1</v>
      </c>
    </row>
    <row r="105" spans="1:3" x14ac:dyDescent="0.25">
      <c r="A105" s="42">
        <v>94</v>
      </c>
      <c r="B105" s="43">
        <v>3.37</v>
      </c>
      <c r="C105" s="43">
        <v>1</v>
      </c>
    </row>
    <row r="106" spans="1:3" x14ac:dyDescent="0.25">
      <c r="A106" s="42">
        <v>95</v>
      </c>
      <c r="B106" s="43">
        <v>3.09</v>
      </c>
      <c r="C106" s="43">
        <v>1</v>
      </c>
    </row>
  </sheetData>
  <sheetProtection algorithmName="SHA-512" hashValue="MroffRcRThBDUpyV7lhY6hP2akle3/QDzrMbzAVAqcDwtZ78vnZHpkGZVj8rl4ViAkR6lbe+BloFWNMaYT4jPg==" saltValue="dxoaXStOsAXBt2c8jKFgCg==" spinCount="100000" sheet="1" objects="1" scenarios="1"/>
  <conditionalFormatting sqref="A6:A21">
    <cfRule type="expression" dxfId="141" priority="11" stopIfTrue="1">
      <formula>MOD(ROW(),2)=0</formula>
    </cfRule>
    <cfRule type="expression" dxfId="140" priority="12" stopIfTrue="1">
      <formula>MOD(ROW(),2)&lt;&gt;0</formula>
    </cfRule>
  </conditionalFormatting>
  <conditionalFormatting sqref="B6:C17 B20:C21 C18:C19">
    <cfRule type="expression" dxfId="139" priority="13" stopIfTrue="1">
      <formula>MOD(ROW(),2)=0</formula>
    </cfRule>
    <cfRule type="expression" dxfId="138" priority="14" stopIfTrue="1">
      <formula>MOD(ROW(),2)&lt;&gt;0</formula>
    </cfRule>
  </conditionalFormatting>
  <conditionalFormatting sqref="A26:A106">
    <cfRule type="expression" dxfId="137" priority="15" stopIfTrue="1">
      <formula>MOD(ROW(),2)=0</formula>
    </cfRule>
    <cfRule type="expression" dxfId="136" priority="16" stopIfTrue="1">
      <formula>MOD(ROW(),2)&lt;&gt;0</formula>
    </cfRule>
  </conditionalFormatting>
  <conditionalFormatting sqref="B26:C106">
    <cfRule type="expression" dxfId="135" priority="17" stopIfTrue="1">
      <formula>MOD(ROW(),2)=0</formula>
    </cfRule>
    <cfRule type="expression" dxfId="134" priority="18" stopIfTrue="1">
      <formula>MOD(ROW(),2)&lt;&gt;0</formula>
    </cfRule>
  </conditionalFormatting>
  <conditionalFormatting sqref="B18:B19">
    <cfRule type="expression" dxfId="1" priority="1" stopIfTrue="1">
      <formula>MOD(ROW(),2)=0</formula>
    </cfRule>
    <cfRule type="expression" dxfId="0" priority="2"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D522-EC1C-4566-808D-60F90640E96E}">
  <sheetPr codeName="Sheet21"/>
  <dimension ref="A1:C4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UKAEA - Consolidated Factor Spreadsheet</v>
      </c>
    </row>
    <row r="3" spans="1:3" s="1" customFormat="1" ht="15.5" x14ac:dyDescent="0.35">
      <c r="A3" s="30" t="s">
        <v>2</v>
      </c>
      <c r="B3" s="3" t="str">
        <f>TABLE_FACTOR_TYPE_1 &amp; " - x-" &amp; TABLE_SERIES_NUMBER_1</f>
        <v>ERF - x-401</v>
      </c>
    </row>
    <row r="6" spans="1:3" ht="13" x14ac:dyDescent="0.3">
      <c r="A6" s="40" t="s">
        <v>245</v>
      </c>
      <c r="B6" s="47" t="s">
        <v>246</v>
      </c>
      <c r="C6" s="47"/>
    </row>
    <row r="7" spans="1:3" x14ac:dyDescent="0.25">
      <c r="A7" s="40" t="s">
        <v>247</v>
      </c>
      <c r="B7" s="47" t="s">
        <v>31</v>
      </c>
      <c r="C7" s="47"/>
    </row>
    <row r="8" spans="1:3" x14ac:dyDescent="0.25">
      <c r="A8" s="40" t="s">
        <v>129</v>
      </c>
      <c r="B8" s="47" t="s">
        <v>142</v>
      </c>
      <c r="C8" s="47"/>
    </row>
    <row r="9" spans="1:3" x14ac:dyDescent="0.25">
      <c r="A9" s="40" t="s">
        <v>130</v>
      </c>
      <c r="B9" s="47" t="s">
        <v>185</v>
      </c>
      <c r="C9" s="47"/>
    </row>
    <row r="10" spans="1:3" x14ac:dyDescent="0.25">
      <c r="A10" s="40" t="s">
        <v>6</v>
      </c>
      <c r="B10" s="47" t="s">
        <v>186</v>
      </c>
      <c r="C10" s="47"/>
    </row>
    <row r="11" spans="1:3" x14ac:dyDescent="0.25">
      <c r="A11" s="40" t="s">
        <v>131</v>
      </c>
      <c r="B11" s="47" t="s">
        <v>174</v>
      </c>
      <c r="C11" s="47"/>
    </row>
    <row r="12" spans="1:3" x14ac:dyDescent="0.25">
      <c r="A12" s="40" t="s">
        <v>132</v>
      </c>
      <c r="B12" s="47" t="s">
        <v>187</v>
      </c>
      <c r="C12" s="47"/>
    </row>
    <row r="13" spans="1:3" x14ac:dyDescent="0.25">
      <c r="A13" s="40" t="s">
        <v>248</v>
      </c>
      <c r="B13" s="47">
        <v>0</v>
      </c>
      <c r="C13" s="47"/>
    </row>
    <row r="14" spans="1:3" x14ac:dyDescent="0.25">
      <c r="A14" s="40" t="s">
        <v>134</v>
      </c>
      <c r="B14" s="47">
        <v>401</v>
      </c>
      <c r="C14" s="47"/>
    </row>
    <row r="15" spans="1:3" x14ac:dyDescent="0.25">
      <c r="A15" s="40" t="s">
        <v>249</v>
      </c>
      <c r="B15" s="47" t="s">
        <v>188</v>
      </c>
      <c r="C15" s="47"/>
    </row>
    <row r="16" spans="1:3" x14ac:dyDescent="0.25">
      <c r="A16" s="40" t="s">
        <v>136</v>
      </c>
      <c r="B16" s="47" t="s">
        <v>189</v>
      </c>
      <c r="C16" s="47"/>
    </row>
    <row r="17" spans="1:3" x14ac:dyDescent="0.25">
      <c r="A17" s="41" t="s">
        <v>250</v>
      </c>
      <c r="B17" s="47"/>
      <c r="C17" s="47"/>
    </row>
    <row r="18" spans="1:3" x14ac:dyDescent="0.25">
      <c r="A18" s="40" t="s">
        <v>138</v>
      </c>
      <c r="B18" s="48">
        <v>45106</v>
      </c>
      <c r="C18" s="48"/>
    </row>
    <row r="19" spans="1:3" x14ac:dyDescent="0.25">
      <c r="A19" s="40" t="s">
        <v>139</v>
      </c>
      <c r="B19" s="48">
        <v>45170</v>
      </c>
      <c r="C19" s="48"/>
    </row>
    <row r="20" spans="1:3" x14ac:dyDescent="0.25">
      <c r="A20" s="40" t="s">
        <v>140</v>
      </c>
      <c r="B20" s="47" t="s">
        <v>251</v>
      </c>
      <c r="C20" s="47"/>
    </row>
    <row r="21" spans="1:3" x14ac:dyDescent="0.25">
      <c r="A21" s="40" t="s">
        <v>252</v>
      </c>
      <c r="B21" s="47" t="s">
        <v>59</v>
      </c>
      <c r="C21" s="47"/>
    </row>
    <row r="23" spans="1:3" x14ac:dyDescent="0.25">
      <c r="A23" s="23" t="str">
        <f>HYPERLINK("#'Factor List'!A1", "Back to Factor List")</f>
        <v>Back to Factor List</v>
      </c>
      <c r="B23" s="23" t="str">
        <f>HYPERLINK("#'Assumptions'!A1", "Assumptions")</f>
        <v>Assumptions</v>
      </c>
    </row>
    <row r="26" spans="1:3" s="60" customFormat="1" ht="26" x14ac:dyDescent="0.25">
      <c r="A26" s="59" t="s">
        <v>269</v>
      </c>
      <c r="B26" s="59" t="s">
        <v>270</v>
      </c>
      <c r="C26" s="59" t="s">
        <v>271</v>
      </c>
    </row>
    <row r="27" spans="1:3" x14ac:dyDescent="0.25">
      <c r="A27" s="42">
        <v>0</v>
      </c>
      <c r="B27" s="44">
        <v>1</v>
      </c>
      <c r="C27" s="44">
        <v>1</v>
      </c>
    </row>
    <row r="28" spans="1:3" x14ac:dyDescent="0.25">
      <c r="A28" s="42">
        <v>1</v>
      </c>
      <c r="B28" s="44">
        <v>0.95899999999999996</v>
      </c>
      <c r="C28" s="44">
        <v>0.95399999999999996</v>
      </c>
    </row>
    <row r="29" spans="1:3" x14ac:dyDescent="0.25">
      <c r="A29" s="42">
        <v>2</v>
      </c>
      <c r="B29" s="44">
        <v>0.92100000000000004</v>
      </c>
      <c r="C29" s="44">
        <v>0.91100000000000003</v>
      </c>
    </row>
    <row r="30" spans="1:3" x14ac:dyDescent="0.25">
      <c r="A30" s="42">
        <v>3</v>
      </c>
      <c r="B30" s="44">
        <v>0.88600000000000001</v>
      </c>
      <c r="C30" s="44">
        <v>0.871</v>
      </c>
    </row>
    <row r="31" spans="1:3" x14ac:dyDescent="0.25">
      <c r="A31" s="42">
        <v>4</v>
      </c>
      <c r="B31" s="44">
        <v>0.85199999999999998</v>
      </c>
      <c r="C31" s="44">
        <v>0.83399999999999996</v>
      </c>
    </row>
    <row r="32" spans="1:3" x14ac:dyDescent="0.25">
      <c r="A32" s="42">
        <v>5</v>
      </c>
      <c r="B32" s="44">
        <v>0.82099999999999995</v>
      </c>
      <c r="C32" s="44">
        <v>0.8</v>
      </c>
    </row>
    <row r="33" spans="1:3" x14ac:dyDescent="0.25">
      <c r="A33" s="42">
        <v>6</v>
      </c>
      <c r="B33" s="44">
        <v>0.79100000000000004</v>
      </c>
      <c r="C33" s="44">
        <v>0.76800000000000002</v>
      </c>
    </row>
    <row r="34" spans="1:3" x14ac:dyDescent="0.25">
      <c r="A34" s="42">
        <v>7</v>
      </c>
      <c r="B34" s="44">
        <v>0.76400000000000001</v>
      </c>
      <c r="C34" s="44">
        <v>0.73799999999999999</v>
      </c>
    </row>
    <row r="35" spans="1:3" x14ac:dyDescent="0.25">
      <c r="A35" s="42">
        <v>8</v>
      </c>
      <c r="B35" s="44">
        <v>0.73899999999999999</v>
      </c>
      <c r="C35" s="44">
        <v>0.70899999999999996</v>
      </c>
    </row>
    <row r="36" spans="1:3" x14ac:dyDescent="0.25">
      <c r="A36" s="42">
        <v>9</v>
      </c>
      <c r="B36" s="44">
        <v>0.71499999999999997</v>
      </c>
      <c r="C36" s="44">
        <v>0.68300000000000005</v>
      </c>
    </row>
    <row r="37" spans="1:3" x14ac:dyDescent="0.25">
      <c r="A37" s="42">
        <v>10</v>
      </c>
      <c r="B37" s="44">
        <v>0.69299999999999995</v>
      </c>
      <c r="C37" s="44">
        <v>0.65800000000000003</v>
      </c>
    </row>
    <row r="38" spans="1:3" x14ac:dyDescent="0.25">
      <c r="A38" s="42">
        <v>11</v>
      </c>
      <c r="B38" s="44"/>
      <c r="C38" s="44">
        <v>0.63500000000000001</v>
      </c>
    </row>
    <row r="39" spans="1:3" x14ac:dyDescent="0.25">
      <c r="A39" s="42">
        <v>12</v>
      </c>
      <c r="B39" s="44"/>
      <c r="C39" s="44">
        <v>0.61299999999999999</v>
      </c>
    </row>
    <row r="40" spans="1:3" x14ac:dyDescent="0.25">
      <c r="A40" s="42">
        <v>13</v>
      </c>
      <c r="B40" s="44"/>
      <c r="C40" s="44">
        <v>0.59299999999999997</v>
      </c>
    </row>
    <row r="41" spans="1:3" x14ac:dyDescent="0.25">
      <c r="A41" s="42">
        <v>14</v>
      </c>
      <c r="B41" s="44"/>
      <c r="C41" s="44">
        <v>0.57499999999999996</v>
      </c>
    </row>
    <row r="42" spans="1:3" x14ac:dyDescent="0.25">
      <c r="A42" s="42">
        <v>15</v>
      </c>
      <c r="B42" s="44"/>
      <c r="C42" s="44">
        <v>0.55700000000000005</v>
      </c>
    </row>
  </sheetData>
  <sheetProtection algorithmName="SHA-512" hashValue="B9WZ1elaVu6XtPz1QD5I6G+PTB5+0XigbGGwg2BjlOPZaguwfIiZwAXqYbVcECj4CqPXIwa//zI8ofGFOS3vXg==" saltValue="z77GSpY7359dLbpfSqGr/g==" spinCount="100000" sheet="1" objects="1" scenarios="1"/>
  <conditionalFormatting sqref="A6:A21">
    <cfRule type="expression" dxfId="133" priority="1" stopIfTrue="1">
      <formula>MOD(ROW(),2)=0</formula>
    </cfRule>
    <cfRule type="expression" dxfId="132" priority="2" stopIfTrue="1">
      <formula>MOD(ROW(),2)&lt;&gt;0</formula>
    </cfRule>
  </conditionalFormatting>
  <conditionalFormatting sqref="B6:C21">
    <cfRule type="expression" dxfId="131" priority="3" stopIfTrue="1">
      <formula>MOD(ROW(),2)=0</formula>
    </cfRule>
    <cfRule type="expression" dxfId="130" priority="4" stopIfTrue="1">
      <formula>MOD(ROW(),2)&lt;&gt;0</formula>
    </cfRule>
  </conditionalFormatting>
  <conditionalFormatting sqref="A26:A42">
    <cfRule type="expression" dxfId="129" priority="5" stopIfTrue="1">
      <formula>MOD(ROW(),2)=0</formula>
    </cfRule>
    <cfRule type="expression" dxfId="128" priority="6" stopIfTrue="1">
      <formula>MOD(ROW(),2)&lt;&gt;0</formula>
    </cfRule>
  </conditionalFormatting>
  <conditionalFormatting sqref="B26:C42">
    <cfRule type="expression" dxfId="127" priority="7" stopIfTrue="1">
      <formula>MOD(ROW(),2)=0</formula>
    </cfRule>
    <cfRule type="expression" dxfId="126"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UKAEA - Consolidated Factor Spreadsheet</v>
      </c>
    </row>
    <row r="3" spans="1:2" x14ac:dyDescent="0.35">
      <c r="A3" s="13" t="s">
        <v>2</v>
      </c>
      <c r="B3" s="3" t="s">
        <v>7</v>
      </c>
    </row>
    <row r="6" spans="1:2" x14ac:dyDescent="0.35">
      <c r="A6" s="17" t="str">
        <f>"Purpose of the " &amp; client_name &amp; " Consolidated Factor Spreadsheet"</f>
        <v>Purpose of the UKAEA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UKAEA ('UK Atomic Energy Authority').  Its purpose is to set out in one place for convenience the actuarial factors provided by GAD to UK Atomic Energy Authority from time to time in respect of UKAEA Pension Scheme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UK Atomic Energy Authority)].</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UK Atomic Energy Authority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3520-FB1C-41CB-B558-A42315466590}">
  <sheetPr codeName="Sheet22"/>
  <dimension ref="A1:C52"/>
  <sheetViews>
    <sheetView showGridLines="0" topLeftCell="A5"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UKAEA - Consolidated Factor Spreadsheet</v>
      </c>
    </row>
    <row r="3" spans="1:3" s="1" customFormat="1" ht="15.5" x14ac:dyDescent="0.35">
      <c r="A3" s="30" t="s">
        <v>2</v>
      </c>
      <c r="B3" s="3" t="str">
        <f>TABLE_FACTOR_TYPE_1 &amp; " - x-" &amp; TABLE_SERIES_NUMBER_1</f>
        <v>Triv Comm - x-501</v>
      </c>
    </row>
    <row r="6" spans="1:3" ht="13" x14ac:dyDescent="0.3">
      <c r="A6" s="40" t="s">
        <v>245</v>
      </c>
      <c r="B6" s="47" t="s">
        <v>246</v>
      </c>
      <c r="C6" s="47"/>
    </row>
    <row r="7" spans="1:3" x14ac:dyDescent="0.25">
      <c r="A7" s="40" t="s">
        <v>247</v>
      </c>
      <c r="B7" s="47" t="s">
        <v>31</v>
      </c>
      <c r="C7" s="47"/>
    </row>
    <row r="8" spans="1:3" x14ac:dyDescent="0.25">
      <c r="A8" s="40" t="s">
        <v>129</v>
      </c>
      <c r="B8" s="47" t="s">
        <v>142</v>
      </c>
      <c r="C8" s="47"/>
    </row>
    <row r="9" spans="1:3" x14ac:dyDescent="0.25">
      <c r="A9" s="40" t="s">
        <v>130</v>
      </c>
      <c r="B9" s="47" t="s">
        <v>190</v>
      </c>
      <c r="C9" s="47"/>
    </row>
    <row r="10" spans="1:3" ht="25" x14ac:dyDescent="0.25">
      <c r="A10" s="40" t="s">
        <v>6</v>
      </c>
      <c r="B10" s="47" t="s">
        <v>191</v>
      </c>
      <c r="C10" s="47"/>
    </row>
    <row r="11" spans="1:3" x14ac:dyDescent="0.25">
      <c r="A11" s="40" t="s">
        <v>131</v>
      </c>
      <c r="B11" s="47" t="s">
        <v>174</v>
      </c>
      <c r="C11" s="47"/>
    </row>
    <row r="12" spans="1:3" x14ac:dyDescent="0.25">
      <c r="A12" s="40" t="s">
        <v>132</v>
      </c>
      <c r="B12" s="47" t="s">
        <v>192</v>
      </c>
      <c r="C12" s="47"/>
    </row>
    <row r="13" spans="1:3" x14ac:dyDescent="0.25">
      <c r="A13" s="40" t="s">
        <v>248</v>
      </c>
      <c r="B13" s="47">
        <v>0</v>
      </c>
      <c r="C13" s="47"/>
    </row>
    <row r="14" spans="1:3" x14ac:dyDescent="0.25">
      <c r="A14" s="40" t="s">
        <v>134</v>
      </c>
      <c r="B14" s="47">
        <v>501</v>
      </c>
      <c r="C14" s="47"/>
    </row>
    <row r="15" spans="1:3" x14ac:dyDescent="0.25">
      <c r="A15" s="40" t="s">
        <v>249</v>
      </c>
      <c r="B15" s="47" t="s">
        <v>193</v>
      </c>
      <c r="C15" s="47"/>
    </row>
    <row r="16" spans="1:3" x14ac:dyDescent="0.25">
      <c r="A16" s="40" t="s">
        <v>136</v>
      </c>
      <c r="B16" s="47" t="s">
        <v>194</v>
      </c>
      <c r="C16" s="47"/>
    </row>
    <row r="17" spans="1:3" x14ac:dyDescent="0.25">
      <c r="A17" s="41" t="s">
        <v>250</v>
      </c>
      <c r="B17" s="47"/>
      <c r="C17" s="47"/>
    </row>
    <row r="18" spans="1:3" x14ac:dyDescent="0.25">
      <c r="A18" s="40" t="s">
        <v>138</v>
      </c>
      <c r="B18" s="48">
        <v>45133</v>
      </c>
      <c r="C18" s="48"/>
    </row>
    <row r="19" spans="1:3" x14ac:dyDescent="0.25">
      <c r="A19" s="40" t="s">
        <v>139</v>
      </c>
      <c r="B19" s="48">
        <v>45133</v>
      </c>
      <c r="C19" s="48"/>
    </row>
    <row r="20" spans="1:3" x14ac:dyDescent="0.25">
      <c r="A20" s="40" t="s">
        <v>140</v>
      </c>
      <c r="B20" s="47" t="s">
        <v>251</v>
      </c>
      <c r="C20" s="47"/>
    </row>
    <row r="21" spans="1:3" x14ac:dyDescent="0.25">
      <c r="A21" s="40" t="s">
        <v>252</v>
      </c>
      <c r="B21" s="47" t="s">
        <v>59</v>
      </c>
      <c r="C21" s="47"/>
    </row>
    <row r="23" spans="1:3" x14ac:dyDescent="0.25">
      <c r="A23" s="23" t="str">
        <f>HYPERLINK("#'Factor List'!A1", "Back to Factor List")</f>
        <v>Back to Factor List</v>
      </c>
      <c r="B23" s="23" t="str">
        <f>HYPERLINK("#'Assumptions'!A1", "Assumptions")</f>
        <v>Assumptions</v>
      </c>
    </row>
    <row r="26" spans="1:3" s="60" customFormat="1" ht="13" x14ac:dyDescent="0.25">
      <c r="A26" s="59" t="s">
        <v>253</v>
      </c>
      <c r="B26" s="59" t="s">
        <v>272</v>
      </c>
      <c r="C26" s="59" t="s">
        <v>273</v>
      </c>
    </row>
    <row r="27" spans="1:3" x14ac:dyDescent="0.25">
      <c r="A27" s="42">
        <v>50</v>
      </c>
      <c r="B27" s="43">
        <v>27.69</v>
      </c>
      <c r="C27" s="43">
        <v>2.68</v>
      </c>
    </row>
    <row r="28" spans="1:3" x14ac:dyDescent="0.25">
      <c r="A28" s="42">
        <v>51</v>
      </c>
      <c r="B28" s="43">
        <v>27.15</v>
      </c>
      <c r="C28" s="43">
        <v>2.7</v>
      </c>
    </row>
    <row r="29" spans="1:3" x14ac:dyDescent="0.25">
      <c r="A29" s="42">
        <v>52</v>
      </c>
      <c r="B29" s="43">
        <v>26.61</v>
      </c>
      <c r="C29" s="43">
        <v>2.73</v>
      </c>
    </row>
    <row r="30" spans="1:3" x14ac:dyDescent="0.25">
      <c r="A30" s="42">
        <v>53</v>
      </c>
      <c r="B30" s="43">
        <v>26.05</v>
      </c>
      <c r="C30" s="43">
        <v>2.75</v>
      </c>
    </row>
    <row r="31" spans="1:3" x14ac:dyDescent="0.25">
      <c r="A31" s="42">
        <v>54</v>
      </c>
      <c r="B31" s="43">
        <v>25.49</v>
      </c>
      <c r="C31" s="43">
        <v>2.78</v>
      </c>
    </row>
    <row r="32" spans="1:3" x14ac:dyDescent="0.25">
      <c r="A32" s="42">
        <v>55</v>
      </c>
      <c r="B32" s="43">
        <v>24.91</v>
      </c>
      <c r="C32" s="43">
        <v>2.8</v>
      </c>
    </row>
    <row r="33" spans="1:3" x14ac:dyDescent="0.25">
      <c r="A33" s="42">
        <v>56</v>
      </c>
      <c r="B33" s="43">
        <v>24.33</v>
      </c>
      <c r="C33" s="43">
        <v>2.82</v>
      </c>
    </row>
    <row r="34" spans="1:3" x14ac:dyDescent="0.25">
      <c r="A34" s="42">
        <v>57</v>
      </c>
      <c r="B34" s="43">
        <v>23.75</v>
      </c>
      <c r="C34" s="43">
        <v>2.84</v>
      </c>
    </row>
    <row r="35" spans="1:3" x14ac:dyDescent="0.25">
      <c r="A35" s="42">
        <v>58</v>
      </c>
      <c r="B35" s="43">
        <v>23.15</v>
      </c>
      <c r="C35" s="43">
        <v>2.86</v>
      </c>
    </row>
    <row r="36" spans="1:3" x14ac:dyDescent="0.25">
      <c r="A36" s="42">
        <v>59</v>
      </c>
      <c r="B36" s="43">
        <v>22.55</v>
      </c>
      <c r="C36" s="43">
        <v>2.88</v>
      </c>
    </row>
    <row r="37" spans="1:3" x14ac:dyDescent="0.25">
      <c r="A37" s="42">
        <v>60</v>
      </c>
      <c r="B37" s="43">
        <v>21.94</v>
      </c>
      <c r="C37" s="43">
        <v>2.9</v>
      </c>
    </row>
    <row r="38" spans="1:3" x14ac:dyDescent="0.25">
      <c r="A38" s="42">
        <v>61</v>
      </c>
      <c r="B38" s="43">
        <v>21.32</v>
      </c>
      <c r="C38" s="43">
        <v>2.92</v>
      </c>
    </row>
    <row r="39" spans="1:3" x14ac:dyDescent="0.25">
      <c r="A39" s="42">
        <v>62</v>
      </c>
      <c r="B39" s="43">
        <v>20.7</v>
      </c>
      <c r="C39" s="43">
        <v>2.94</v>
      </c>
    </row>
    <row r="40" spans="1:3" x14ac:dyDescent="0.25">
      <c r="A40" s="42">
        <v>63</v>
      </c>
      <c r="B40" s="43">
        <v>20.07</v>
      </c>
      <c r="C40" s="43">
        <v>2.95</v>
      </c>
    </row>
    <row r="41" spans="1:3" x14ac:dyDescent="0.25">
      <c r="A41" s="42">
        <v>64</v>
      </c>
      <c r="B41" s="43">
        <v>19.440000000000001</v>
      </c>
      <c r="C41" s="43">
        <v>2.96</v>
      </c>
    </row>
    <row r="42" spans="1:3" x14ac:dyDescent="0.25">
      <c r="A42" s="42">
        <v>65</v>
      </c>
      <c r="B42" s="43">
        <v>18.8</v>
      </c>
      <c r="C42" s="43">
        <v>2.95</v>
      </c>
    </row>
    <row r="43" spans="1:3" x14ac:dyDescent="0.25">
      <c r="A43" s="42">
        <v>66</v>
      </c>
      <c r="B43" s="43">
        <v>18.16</v>
      </c>
      <c r="C43" s="43">
        <v>2.96</v>
      </c>
    </row>
    <row r="44" spans="1:3" x14ac:dyDescent="0.25">
      <c r="A44" s="42">
        <v>67</v>
      </c>
      <c r="B44" s="43">
        <v>17.510000000000002</v>
      </c>
      <c r="C44" s="43">
        <v>2.96</v>
      </c>
    </row>
    <row r="45" spans="1:3" x14ac:dyDescent="0.25">
      <c r="A45" s="42">
        <v>68</v>
      </c>
      <c r="B45" s="43">
        <v>16.87</v>
      </c>
      <c r="C45" s="43">
        <v>2.96</v>
      </c>
    </row>
    <row r="46" spans="1:3" x14ac:dyDescent="0.25">
      <c r="A46" s="42">
        <v>69</v>
      </c>
      <c r="B46" s="43">
        <v>16.22</v>
      </c>
      <c r="C46" s="43">
        <v>2.96</v>
      </c>
    </row>
    <row r="47" spans="1:3" x14ac:dyDescent="0.25">
      <c r="A47" s="42">
        <v>70</v>
      </c>
      <c r="B47" s="43">
        <v>15.57</v>
      </c>
      <c r="C47" s="43">
        <v>2.92</v>
      </c>
    </row>
    <row r="48" spans="1:3" x14ac:dyDescent="0.25">
      <c r="A48" s="42">
        <v>71</v>
      </c>
      <c r="B48" s="43">
        <v>14.92</v>
      </c>
      <c r="C48" s="43">
        <v>2.91</v>
      </c>
    </row>
    <row r="49" spans="1:3" x14ac:dyDescent="0.25">
      <c r="A49" s="42">
        <v>72</v>
      </c>
      <c r="B49" s="43">
        <v>14.27</v>
      </c>
      <c r="C49" s="43">
        <v>2.9</v>
      </c>
    </row>
    <row r="50" spans="1:3" x14ac:dyDescent="0.25">
      <c r="A50" s="42">
        <v>73</v>
      </c>
      <c r="B50" s="43">
        <v>13.62</v>
      </c>
      <c r="C50" s="43">
        <v>2.88</v>
      </c>
    </row>
    <row r="51" spans="1:3" x14ac:dyDescent="0.25">
      <c r="A51" s="42">
        <v>74</v>
      </c>
      <c r="B51" s="43">
        <v>12.98</v>
      </c>
      <c r="C51" s="43">
        <v>2.86</v>
      </c>
    </row>
    <row r="52" spans="1:3" x14ac:dyDescent="0.25">
      <c r="A52" s="42">
        <v>75</v>
      </c>
      <c r="B52" s="43">
        <v>12.34</v>
      </c>
      <c r="C52" s="43">
        <v>2.62</v>
      </c>
    </row>
  </sheetData>
  <sheetProtection algorithmName="SHA-512" hashValue="cu8PJbYrWkmMZsHxIIvOUkBva+k+5nwwhaXdoI1nlrHY9fTh58gNEthuee4cHHzo8FkA3DJwJKs10G5OC4QRkA==" saltValue="3iuAFt1SkzU7doz0CsiK6A==" spinCount="100000" sheet="1" objects="1" scenarios="1"/>
  <conditionalFormatting sqref="A6:A21">
    <cfRule type="expression" dxfId="125" priority="1" stopIfTrue="1">
      <formula>MOD(ROW(),2)=0</formula>
    </cfRule>
    <cfRule type="expression" dxfId="124" priority="2" stopIfTrue="1">
      <formula>MOD(ROW(),2)&lt;&gt;0</formula>
    </cfRule>
  </conditionalFormatting>
  <conditionalFormatting sqref="B6:C21">
    <cfRule type="expression" dxfId="123" priority="3" stopIfTrue="1">
      <formula>MOD(ROW(),2)=0</formula>
    </cfRule>
    <cfRule type="expression" dxfId="122" priority="4" stopIfTrue="1">
      <formula>MOD(ROW(),2)&lt;&gt;0</formula>
    </cfRule>
  </conditionalFormatting>
  <conditionalFormatting sqref="A26:A52">
    <cfRule type="expression" dxfId="121" priority="5" stopIfTrue="1">
      <formula>MOD(ROW(),2)=0</formula>
    </cfRule>
    <cfRule type="expression" dxfId="120" priority="6" stopIfTrue="1">
      <formula>MOD(ROW(),2)&lt;&gt;0</formula>
    </cfRule>
  </conditionalFormatting>
  <conditionalFormatting sqref="B26:C52">
    <cfRule type="expression" dxfId="119" priority="7" stopIfTrue="1">
      <formula>MOD(ROW(),2)=0</formula>
    </cfRule>
    <cfRule type="expression" dxfId="118"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FAA0C-C52B-4C06-BF0C-2813BEF5D1EE}">
  <sheetPr codeName="Sheet23"/>
  <dimension ref="A1:B106"/>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Triv Comm - x-502</v>
      </c>
    </row>
    <row r="6" spans="1:2" ht="13" x14ac:dyDescent="0.3">
      <c r="A6" s="40" t="s">
        <v>245</v>
      </c>
      <c r="B6" s="47" t="s">
        <v>246</v>
      </c>
    </row>
    <row r="7" spans="1:2" x14ac:dyDescent="0.25">
      <c r="A7" s="40" t="s">
        <v>247</v>
      </c>
      <c r="B7" s="47" t="s">
        <v>31</v>
      </c>
    </row>
    <row r="8" spans="1:2" x14ac:dyDescent="0.25">
      <c r="A8" s="40" t="s">
        <v>129</v>
      </c>
      <c r="B8" s="47" t="s">
        <v>142</v>
      </c>
    </row>
    <row r="9" spans="1:2" x14ac:dyDescent="0.25">
      <c r="A9" s="40" t="s">
        <v>130</v>
      </c>
      <c r="B9" s="47" t="s">
        <v>190</v>
      </c>
    </row>
    <row r="10" spans="1:2" ht="25" x14ac:dyDescent="0.25">
      <c r="A10" s="40" t="s">
        <v>6</v>
      </c>
      <c r="B10" s="47" t="s">
        <v>195</v>
      </c>
    </row>
    <row r="11" spans="1:2" x14ac:dyDescent="0.25">
      <c r="A11" s="40" t="s">
        <v>131</v>
      </c>
      <c r="B11" s="47" t="s">
        <v>174</v>
      </c>
    </row>
    <row r="12" spans="1:2" x14ac:dyDescent="0.25">
      <c r="A12" s="40" t="s">
        <v>132</v>
      </c>
      <c r="B12" s="47" t="s">
        <v>192</v>
      </c>
    </row>
    <row r="13" spans="1:2" x14ac:dyDescent="0.25">
      <c r="A13" s="40" t="s">
        <v>248</v>
      </c>
      <c r="B13" s="47">
        <v>0</v>
      </c>
    </row>
    <row r="14" spans="1:2" x14ac:dyDescent="0.25">
      <c r="A14" s="40" t="s">
        <v>134</v>
      </c>
      <c r="B14" s="47">
        <v>502</v>
      </c>
    </row>
    <row r="15" spans="1:2" x14ac:dyDescent="0.25">
      <c r="A15" s="40" t="s">
        <v>249</v>
      </c>
      <c r="B15" s="47" t="s">
        <v>196</v>
      </c>
    </row>
    <row r="16" spans="1:2" x14ac:dyDescent="0.25">
      <c r="A16" s="40" t="s">
        <v>136</v>
      </c>
      <c r="B16" s="47" t="s">
        <v>197</v>
      </c>
    </row>
    <row r="17" spans="1:2" x14ac:dyDescent="0.25">
      <c r="A17" s="41" t="s">
        <v>250</v>
      </c>
      <c r="B17" s="47"/>
    </row>
    <row r="18" spans="1:2" x14ac:dyDescent="0.25">
      <c r="A18" s="40" t="s">
        <v>138</v>
      </c>
      <c r="B18" s="48">
        <v>45133</v>
      </c>
    </row>
    <row r="19" spans="1:2" x14ac:dyDescent="0.25">
      <c r="A19" s="40" t="s">
        <v>139</v>
      </c>
      <c r="B19" s="48">
        <v>45133</v>
      </c>
    </row>
    <row r="20" spans="1:2" x14ac:dyDescent="0.25">
      <c r="A20" s="40" t="s">
        <v>140</v>
      </c>
      <c r="B20" s="47" t="s">
        <v>251</v>
      </c>
    </row>
    <row r="21" spans="1:2" x14ac:dyDescent="0.25">
      <c r="A21" s="40" t="s">
        <v>252</v>
      </c>
      <c r="B21" s="47" t="s">
        <v>59</v>
      </c>
    </row>
    <row r="23" spans="1:2" x14ac:dyDescent="0.25">
      <c r="A23" s="23" t="str">
        <f>HYPERLINK("#'Factor List'!A1", "Back to Factor List")</f>
        <v>Back to Factor List</v>
      </c>
      <c r="B23" s="23" t="str">
        <f>HYPERLINK("#'Assumptions'!A1", "Assumptions")</f>
        <v>Assumptions</v>
      </c>
    </row>
    <row r="26" spans="1:2" s="60" customFormat="1" ht="13" x14ac:dyDescent="0.25">
      <c r="A26" s="59" t="s">
        <v>253</v>
      </c>
      <c r="B26" s="59" t="s">
        <v>274</v>
      </c>
    </row>
    <row r="27" spans="1:2" x14ac:dyDescent="0.25">
      <c r="A27" s="42">
        <v>30</v>
      </c>
      <c r="B27" s="43">
        <v>36.630000000000003</v>
      </c>
    </row>
    <row r="28" spans="1:2" x14ac:dyDescent="0.25">
      <c r="A28" s="42">
        <v>31</v>
      </c>
      <c r="B28" s="43">
        <v>36.22</v>
      </c>
    </row>
    <row r="29" spans="1:2" x14ac:dyDescent="0.25">
      <c r="A29" s="42">
        <v>32</v>
      </c>
      <c r="B29" s="43">
        <v>35.799999999999997</v>
      </c>
    </row>
    <row r="30" spans="1:2" x14ac:dyDescent="0.25">
      <c r="A30" s="42">
        <v>33</v>
      </c>
      <c r="B30" s="43">
        <v>35.369999999999997</v>
      </c>
    </row>
    <row r="31" spans="1:2" x14ac:dyDescent="0.25">
      <c r="A31" s="42">
        <v>34</v>
      </c>
      <c r="B31" s="43">
        <v>34.94</v>
      </c>
    </row>
    <row r="32" spans="1:2" x14ac:dyDescent="0.25">
      <c r="A32" s="42">
        <v>35</v>
      </c>
      <c r="B32" s="43">
        <v>34.5</v>
      </c>
    </row>
    <row r="33" spans="1:2" x14ac:dyDescent="0.25">
      <c r="A33" s="42">
        <v>36</v>
      </c>
      <c r="B33" s="43">
        <v>34.06</v>
      </c>
    </row>
    <row r="34" spans="1:2" x14ac:dyDescent="0.25">
      <c r="A34" s="42">
        <v>37</v>
      </c>
      <c r="B34" s="43">
        <v>33.61</v>
      </c>
    </row>
    <row r="35" spans="1:2" x14ac:dyDescent="0.25">
      <c r="A35" s="42">
        <v>38</v>
      </c>
      <c r="B35" s="43">
        <v>33.15</v>
      </c>
    </row>
    <row r="36" spans="1:2" x14ac:dyDescent="0.25">
      <c r="A36" s="42">
        <v>39</v>
      </c>
      <c r="B36" s="43">
        <v>32.69</v>
      </c>
    </row>
    <row r="37" spans="1:2" x14ac:dyDescent="0.25">
      <c r="A37" s="42">
        <v>40</v>
      </c>
      <c r="B37" s="43">
        <v>32.22</v>
      </c>
    </row>
    <row r="38" spans="1:2" x14ac:dyDescent="0.25">
      <c r="A38" s="42">
        <v>41</v>
      </c>
      <c r="B38" s="43">
        <v>31.74</v>
      </c>
    </row>
    <row r="39" spans="1:2" x14ac:dyDescent="0.25">
      <c r="A39" s="42">
        <v>42</v>
      </c>
      <c r="B39" s="43">
        <v>31.26</v>
      </c>
    </row>
    <row r="40" spans="1:2" x14ac:dyDescent="0.25">
      <c r="A40" s="42">
        <v>43</v>
      </c>
      <c r="B40" s="43">
        <v>30.77</v>
      </c>
    </row>
    <row r="41" spans="1:2" x14ac:dyDescent="0.25">
      <c r="A41" s="42">
        <v>44</v>
      </c>
      <c r="B41" s="43">
        <v>30.28</v>
      </c>
    </row>
    <row r="42" spans="1:2" x14ac:dyDescent="0.25">
      <c r="A42" s="42">
        <v>45</v>
      </c>
      <c r="B42" s="43">
        <v>29.78</v>
      </c>
    </row>
    <row r="43" spans="1:2" x14ac:dyDescent="0.25">
      <c r="A43" s="42">
        <v>46</v>
      </c>
      <c r="B43" s="43">
        <v>29.28</v>
      </c>
    </row>
    <row r="44" spans="1:2" x14ac:dyDescent="0.25">
      <c r="A44" s="42">
        <v>47</v>
      </c>
      <c r="B44" s="43">
        <v>28.77</v>
      </c>
    </row>
    <row r="45" spans="1:2" x14ac:dyDescent="0.25">
      <c r="A45" s="42">
        <v>48</v>
      </c>
      <c r="B45" s="43">
        <v>28.25</v>
      </c>
    </row>
    <row r="46" spans="1:2" x14ac:dyDescent="0.25">
      <c r="A46" s="42">
        <v>49</v>
      </c>
      <c r="B46" s="43">
        <v>27.73</v>
      </c>
    </row>
    <row r="47" spans="1:2" x14ac:dyDescent="0.25">
      <c r="A47" s="42">
        <v>50</v>
      </c>
      <c r="B47" s="43">
        <v>27.21</v>
      </c>
    </row>
    <row r="48" spans="1:2" x14ac:dyDescent="0.25">
      <c r="A48" s="42">
        <v>51</v>
      </c>
      <c r="B48" s="43">
        <v>26.68</v>
      </c>
    </row>
    <row r="49" spans="1:2" x14ac:dyDescent="0.25">
      <c r="A49" s="42">
        <v>52</v>
      </c>
      <c r="B49" s="43">
        <v>26.14</v>
      </c>
    </row>
    <row r="50" spans="1:2" x14ac:dyDescent="0.25">
      <c r="A50" s="42">
        <v>53</v>
      </c>
      <c r="B50" s="43">
        <v>25.59</v>
      </c>
    </row>
    <row r="51" spans="1:2" x14ac:dyDescent="0.25">
      <c r="A51" s="42">
        <v>54</v>
      </c>
      <c r="B51" s="43">
        <v>25.04</v>
      </c>
    </row>
    <row r="52" spans="1:2" x14ac:dyDescent="0.25">
      <c r="A52" s="42">
        <v>55</v>
      </c>
      <c r="B52" s="43">
        <v>24.48</v>
      </c>
    </row>
    <row r="53" spans="1:2" x14ac:dyDescent="0.25">
      <c r="A53" s="42">
        <v>56</v>
      </c>
      <c r="B53" s="43">
        <v>23.92</v>
      </c>
    </row>
    <row r="54" spans="1:2" x14ac:dyDescent="0.25">
      <c r="A54" s="42">
        <v>57</v>
      </c>
      <c r="B54" s="43">
        <v>23.35</v>
      </c>
    </row>
    <row r="55" spans="1:2" x14ac:dyDescent="0.25">
      <c r="A55" s="42">
        <v>58</v>
      </c>
      <c r="B55" s="43">
        <v>22.78</v>
      </c>
    </row>
    <row r="56" spans="1:2" x14ac:dyDescent="0.25">
      <c r="A56" s="42">
        <v>59</v>
      </c>
      <c r="B56" s="43">
        <v>22.19</v>
      </c>
    </row>
    <row r="57" spans="1:2" x14ac:dyDescent="0.25">
      <c r="A57" s="42">
        <v>60</v>
      </c>
      <c r="B57" s="43">
        <v>21.61</v>
      </c>
    </row>
    <row r="58" spans="1:2" x14ac:dyDescent="0.25">
      <c r="A58" s="42">
        <v>61</v>
      </c>
      <c r="B58" s="43">
        <v>21.01</v>
      </c>
    </row>
    <row r="59" spans="1:2" x14ac:dyDescent="0.25">
      <c r="A59" s="42">
        <v>62</v>
      </c>
      <c r="B59" s="43">
        <v>20.41</v>
      </c>
    </row>
    <row r="60" spans="1:2" x14ac:dyDescent="0.25">
      <c r="A60" s="42">
        <v>63</v>
      </c>
      <c r="B60" s="43">
        <v>19.8</v>
      </c>
    </row>
    <row r="61" spans="1:2" x14ac:dyDescent="0.25">
      <c r="A61" s="42">
        <v>64</v>
      </c>
      <c r="B61" s="43">
        <v>19.190000000000001</v>
      </c>
    </row>
    <row r="62" spans="1:2" x14ac:dyDescent="0.25">
      <c r="A62" s="42">
        <v>65</v>
      </c>
      <c r="B62" s="43">
        <v>18.579999999999998</v>
      </c>
    </row>
    <row r="63" spans="1:2" x14ac:dyDescent="0.25">
      <c r="A63" s="42">
        <v>66</v>
      </c>
      <c r="B63" s="43">
        <v>17.97</v>
      </c>
    </row>
    <row r="64" spans="1:2" x14ac:dyDescent="0.25">
      <c r="A64" s="42">
        <v>67</v>
      </c>
      <c r="B64" s="43">
        <v>17.350000000000001</v>
      </c>
    </row>
    <row r="65" spans="1:2" x14ac:dyDescent="0.25">
      <c r="A65" s="42">
        <v>68</v>
      </c>
      <c r="B65" s="43">
        <v>16.73</v>
      </c>
    </row>
    <row r="66" spans="1:2" x14ac:dyDescent="0.25">
      <c r="A66" s="42">
        <v>69</v>
      </c>
      <c r="B66" s="43">
        <v>16.100000000000001</v>
      </c>
    </row>
    <row r="67" spans="1:2" x14ac:dyDescent="0.25">
      <c r="A67" s="42">
        <v>70</v>
      </c>
      <c r="B67" s="43">
        <v>15.48</v>
      </c>
    </row>
    <row r="68" spans="1:2" x14ac:dyDescent="0.25">
      <c r="A68" s="42">
        <v>71</v>
      </c>
      <c r="B68" s="43">
        <v>14.84</v>
      </c>
    </row>
    <row r="69" spans="1:2" x14ac:dyDescent="0.25">
      <c r="A69" s="42">
        <v>72</v>
      </c>
      <c r="B69" s="43">
        <v>14.22</v>
      </c>
    </row>
    <row r="70" spans="1:2" x14ac:dyDescent="0.25">
      <c r="A70" s="42">
        <v>73</v>
      </c>
      <c r="B70" s="43">
        <v>13.59</v>
      </c>
    </row>
    <row r="71" spans="1:2" x14ac:dyDescent="0.25">
      <c r="A71" s="42">
        <v>74</v>
      </c>
      <c r="B71" s="43">
        <v>12.97</v>
      </c>
    </row>
    <row r="72" spans="1:2" x14ac:dyDescent="0.25">
      <c r="A72" s="42">
        <v>75</v>
      </c>
      <c r="B72" s="43">
        <v>12.35</v>
      </c>
    </row>
    <row r="73" spans="1:2" x14ac:dyDescent="0.25">
      <c r="A73" s="42">
        <v>76</v>
      </c>
      <c r="B73" s="43">
        <v>11.73</v>
      </c>
    </row>
    <row r="74" spans="1:2" x14ac:dyDescent="0.25">
      <c r="A74" s="42">
        <v>77</v>
      </c>
      <c r="B74" s="43">
        <v>11.12</v>
      </c>
    </row>
    <row r="75" spans="1:2" x14ac:dyDescent="0.25">
      <c r="A75" s="42">
        <v>78</v>
      </c>
      <c r="B75" s="43">
        <v>10.52</v>
      </c>
    </row>
    <row r="76" spans="1:2" x14ac:dyDescent="0.25">
      <c r="A76" s="42">
        <v>79</v>
      </c>
      <c r="B76" s="43">
        <v>9.93</v>
      </c>
    </row>
    <row r="77" spans="1:2" x14ac:dyDescent="0.25">
      <c r="A77" s="42">
        <v>80</v>
      </c>
      <c r="B77" s="43">
        <v>9.34</v>
      </c>
    </row>
    <row r="78" spans="1:2" x14ac:dyDescent="0.25">
      <c r="A78" s="42">
        <v>81</v>
      </c>
      <c r="B78" s="43">
        <v>8.77</v>
      </c>
    </row>
    <row r="79" spans="1:2" x14ac:dyDescent="0.25">
      <c r="A79" s="42">
        <v>82</v>
      </c>
      <c r="B79" s="43">
        <v>8.2200000000000006</v>
      </c>
    </row>
    <row r="80" spans="1:2" x14ac:dyDescent="0.25">
      <c r="A80" s="42">
        <v>83</v>
      </c>
      <c r="B80" s="43">
        <v>7.68</v>
      </c>
    </row>
    <row r="81" spans="1:2" x14ac:dyDescent="0.25">
      <c r="A81" s="42">
        <v>84</v>
      </c>
      <c r="B81" s="43">
        <v>7.16</v>
      </c>
    </row>
    <row r="82" spans="1:2" x14ac:dyDescent="0.25">
      <c r="A82" s="42">
        <v>85</v>
      </c>
      <c r="B82" s="43">
        <v>6.66</v>
      </c>
    </row>
    <row r="83" spans="1:2" x14ac:dyDescent="0.25">
      <c r="A83" s="42">
        <v>86</v>
      </c>
      <c r="B83" s="43">
        <v>6.17</v>
      </c>
    </row>
    <row r="84" spans="1:2" x14ac:dyDescent="0.25">
      <c r="A84" s="42">
        <v>87</v>
      </c>
      <c r="B84" s="43">
        <v>5.71</v>
      </c>
    </row>
    <row r="85" spans="1:2" x14ac:dyDescent="0.25">
      <c r="A85" s="42">
        <v>88</v>
      </c>
      <c r="B85" s="43">
        <v>5.28</v>
      </c>
    </row>
    <row r="86" spans="1:2" x14ac:dyDescent="0.25">
      <c r="A86" s="42">
        <v>89</v>
      </c>
      <c r="B86" s="43">
        <v>4.88</v>
      </c>
    </row>
    <row r="87" spans="1:2" x14ac:dyDescent="0.25">
      <c r="A87" s="42">
        <v>90</v>
      </c>
      <c r="B87" s="43">
        <v>4.5</v>
      </c>
    </row>
    <row r="88" spans="1:2" x14ac:dyDescent="0.25">
      <c r="A88" s="42">
        <v>91</v>
      </c>
      <c r="B88" s="43">
        <v>4.1399999999999997</v>
      </c>
    </row>
    <row r="89" spans="1:2" x14ac:dyDescent="0.25">
      <c r="A89" s="42">
        <v>92</v>
      </c>
      <c r="B89" s="43">
        <v>3.82</v>
      </c>
    </row>
    <row r="90" spans="1:2" x14ac:dyDescent="0.25">
      <c r="A90" s="42">
        <v>93</v>
      </c>
      <c r="B90" s="43">
        <v>3.52</v>
      </c>
    </row>
    <row r="91" spans="1:2" x14ac:dyDescent="0.25">
      <c r="A91" s="42">
        <v>94</v>
      </c>
      <c r="B91" s="43">
        <v>3.26</v>
      </c>
    </row>
    <row r="92" spans="1:2" x14ac:dyDescent="0.25">
      <c r="A92" s="42">
        <v>95</v>
      </c>
      <c r="B92" s="43">
        <v>3.01</v>
      </c>
    </row>
    <row r="93" spans="1:2" x14ac:dyDescent="0.25">
      <c r="A93" s="42">
        <v>96</v>
      </c>
      <c r="B93" s="43">
        <v>2.79</v>
      </c>
    </row>
    <row r="94" spans="1:2" x14ac:dyDescent="0.25">
      <c r="A94" s="42">
        <v>97</v>
      </c>
      <c r="B94" s="43">
        <v>2.59</v>
      </c>
    </row>
    <row r="95" spans="1:2" x14ac:dyDescent="0.25">
      <c r="A95" s="42">
        <v>98</v>
      </c>
      <c r="B95" s="43">
        <v>2.42</v>
      </c>
    </row>
    <row r="96" spans="1:2" x14ac:dyDescent="0.25">
      <c r="A96" s="42">
        <v>99</v>
      </c>
      <c r="B96" s="43">
        <v>2.2799999999999998</v>
      </c>
    </row>
    <row r="97" spans="1:2" x14ac:dyDescent="0.25">
      <c r="A97" s="42">
        <v>100</v>
      </c>
      <c r="B97" s="43">
        <v>2.17</v>
      </c>
    </row>
    <row r="98" spans="1:2" x14ac:dyDescent="0.25">
      <c r="A98" s="42">
        <v>101</v>
      </c>
      <c r="B98" s="43">
        <v>2.09</v>
      </c>
    </row>
    <row r="99" spans="1:2" x14ac:dyDescent="0.25">
      <c r="A99" s="42">
        <v>102</v>
      </c>
      <c r="B99" s="43">
        <v>2</v>
      </c>
    </row>
    <row r="100" spans="1:2" x14ac:dyDescent="0.25">
      <c r="A100" s="42">
        <v>103</v>
      </c>
      <c r="B100" s="43">
        <v>1.91</v>
      </c>
    </row>
    <row r="101" spans="1:2" x14ac:dyDescent="0.25">
      <c r="A101" s="42">
        <v>104</v>
      </c>
      <c r="B101" s="43">
        <v>1.84</v>
      </c>
    </row>
    <row r="102" spans="1:2" x14ac:dyDescent="0.25">
      <c r="A102" s="42">
        <v>105</v>
      </c>
      <c r="B102" s="43">
        <v>1.76</v>
      </c>
    </row>
    <row r="103" spans="1:2" x14ac:dyDescent="0.25">
      <c r="A103" s="42">
        <v>106</v>
      </c>
      <c r="B103" s="43">
        <v>1.67</v>
      </c>
    </row>
    <row r="104" spans="1:2" x14ac:dyDescent="0.25">
      <c r="A104" s="42">
        <v>107</v>
      </c>
      <c r="B104" s="43">
        <v>1.58</v>
      </c>
    </row>
    <row r="105" spans="1:2" x14ac:dyDescent="0.25">
      <c r="A105" s="42">
        <v>108</v>
      </c>
      <c r="B105" s="43">
        <v>1.47</v>
      </c>
    </row>
    <row r="106" spans="1:2" x14ac:dyDescent="0.25">
      <c r="A106" s="42">
        <v>109</v>
      </c>
      <c r="B106" s="43">
        <v>1.38</v>
      </c>
    </row>
  </sheetData>
  <sheetProtection algorithmName="SHA-512" hashValue="JngEVIy3dYG7CLZ0chFH4YJt7WwT0GW/3qCL9Jtgu6RpEks0yYchg1gGWFEARo5ueNaO+PWjuFyYjX18FNw+nQ==" saltValue="ZJMKqFY7RWKNYON3FaxLuQ==" spinCount="100000" sheet="1" objects="1" scenarios="1"/>
  <conditionalFormatting sqref="A6:A21">
    <cfRule type="expression" dxfId="117" priority="1" stopIfTrue="1">
      <formula>MOD(ROW(),2)=0</formula>
    </cfRule>
    <cfRule type="expression" dxfId="116" priority="2" stopIfTrue="1">
      <formula>MOD(ROW(),2)&lt;&gt;0</formula>
    </cfRule>
  </conditionalFormatting>
  <conditionalFormatting sqref="B6:B21">
    <cfRule type="expression" dxfId="115" priority="3" stopIfTrue="1">
      <formula>MOD(ROW(),2)=0</formula>
    </cfRule>
    <cfRule type="expression" dxfId="114" priority="4" stopIfTrue="1">
      <formula>MOD(ROW(),2)&lt;&gt;0</formula>
    </cfRule>
  </conditionalFormatting>
  <conditionalFormatting sqref="A26:A106">
    <cfRule type="expression" dxfId="113" priority="5" stopIfTrue="1">
      <formula>MOD(ROW(),2)=0</formula>
    </cfRule>
    <cfRule type="expression" dxfId="112" priority="6" stopIfTrue="1">
      <formula>MOD(ROW(),2)&lt;&gt;0</formula>
    </cfRule>
  </conditionalFormatting>
  <conditionalFormatting sqref="B26:B106">
    <cfRule type="expression" dxfId="111" priority="7" stopIfTrue="1">
      <formula>MOD(ROW(),2)=0</formula>
    </cfRule>
    <cfRule type="expression" dxfId="110"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C5F7-9583-4C78-A20D-F694A7CB544F}">
  <sheetPr codeName="Sheet24"/>
  <dimension ref="A1:D47"/>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UKAEA - Consolidated Factor Spreadsheet</v>
      </c>
    </row>
    <row r="3" spans="1:4" s="1" customFormat="1" ht="15.5" x14ac:dyDescent="0.35">
      <c r="A3" s="30" t="s">
        <v>2</v>
      </c>
      <c r="B3" s="3" t="str">
        <f>TABLE_FACTOR_TYPE_1 &amp; " - x-" &amp; TABLE_SERIES_NUMBER_1</f>
        <v>Inverse Comm - x-503</v>
      </c>
    </row>
    <row r="6" spans="1:4" ht="13" x14ac:dyDescent="0.3">
      <c r="A6" s="40" t="s">
        <v>245</v>
      </c>
      <c r="B6" s="47" t="s">
        <v>246</v>
      </c>
      <c r="C6" s="47"/>
      <c r="D6" s="47"/>
    </row>
    <row r="7" spans="1:4" x14ac:dyDescent="0.25">
      <c r="A7" s="40" t="s">
        <v>247</v>
      </c>
      <c r="B7" s="47" t="s">
        <v>31</v>
      </c>
      <c r="C7" s="47"/>
      <c r="D7" s="47"/>
    </row>
    <row r="8" spans="1:4" x14ac:dyDescent="0.25">
      <c r="A8" s="40" t="s">
        <v>129</v>
      </c>
      <c r="B8" s="47" t="s">
        <v>142</v>
      </c>
      <c r="C8" s="47"/>
      <c r="D8" s="47"/>
    </row>
    <row r="9" spans="1:4" x14ac:dyDescent="0.25">
      <c r="A9" s="40" t="s">
        <v>130</v>
      </c>
      <c r="B9" s="47" t="s">
        <v>198</v>
      </c>
      <c r="C9" s="47"/>
      <c r="D9" s="47"/>
    </row>
    <row r="10" spans="1:4" x14ac:dyDescent="0.25">
      <c r="A10" s="40" t="s">
        <v>6</v>
      </c>
      <c r="B10" s="47" t="s">
        <v>199</v>
      </c>
      <c r="C10" s="47"/>
      <c r="D10" s="47"/>
    </row>
    <row r="11" spans="1:4" x14ac:dyDescent="0.25">
      <c r="A11" s="40" t="s">
        <v>131</v>
      </c>
      <c r="B11" s="47" t="s">
        <v>174</v>
      </c>
      <c r="C11" s="47"/>
      <c r="D11" s="47"/>
    </row>
    <row r="12" spans="1:4" x14ac:dyDescent="0.25">
      <c r="A12" s="40" t="s">
        <v>132</v>
      </c>
      <c r="B12" s="47" t="s">
        <v>200</v>
      </c>
      <c r="C12" s="47"/>
      <c r="D12" s="47"/>
    </row>
    <row r="13" spans="1:4" x14ac:dyDescent="0.25">
      <c r="A13" s="40" t="s">
        <v>248</v>
      </c>
      <c r="B13" s="47">
        <v>0</v>
      </c>
      <c r="C13" s="47"/>
      <c r="D13" s="47"/>
    </row>
    <row r="14" spans="1:4" x14ac:dyDescent="0.25">
      <c r="A14" s="40" t="s">
        <v>134</v>
      </c>
      <c r="B14" s="47">
        <v>503</v>
      </c>
      <c r="C14" s="47"/>
      <c r="D14" s="47"/>
    </row>
    <row r="15" spans="1:4" x14ac:dyDescent="0.25">
      <c r="A15" s="40" t="s">
        <v>249</v>
      </c>
      <c r="B15" s="47" t="s">
        <v>201</v>
      </c>
      <c r="C15" s="47"/>
      <c r="D15" s="47"/>
    </row>
    <row r="16" spans="1:4" x14ac:dyDescent="0.25">
      <c r="A16" s="40" t="s">
        <v>136</v>
      </c>
      <c r="B16" s="47" t="s">
        <v>202</v>
      </c>
      <c r="C16" s="47"/>
      <c r="D16" s="47"/>
    </row>
    <row r="17" spans="1:4" x14ac:dyDescent="0.25">
      <c r="A17" s="41" t="s">
        <v>250</v>
      </c>
      <c r="B17" s="47"/>
      <c r="C17" s="47"/>
      <c r="D17" s="47"/>
    </row>
    <row r="18" spans="1:4" x14ac:dyDescent="0.25">
      <c r="A18" s="40" t="s">
        <v>138</v>
      </c>
      <c r="B18" s="48">
        <v>45133</v>
      </c>
      <c r="C18" s="48"/>
      <c r="D18" s="48"/>
    </row>
    <row r="19" spans="1:4" x14ac:dyDescent="0.25">
      <c r="A19" s="40" t="s">
        <v>139</v>
      </c>
      <c r="B19" s="48">
        <v>45133</v>
      </c>
      <c r="C19" s="48"/>
      <c r="D19" s="48"/>
    </row>
    <row r="20" spans="1:4" x14ac:dyDescent="0.25">
      <c r="A20" s="40" t="s">
        <v>140</v>
      </c>
      <c r="B20" s="47" t="s">
        <v>251</v>
      </c>
      <c r="C20" s="47"/>
      <c r="D20" s="47"/>
    </row>
    <row r="21" spans="1:4" x14ac:dyDescent="0.25">
      <c r="A21" s="40" t="s">
        <v>252</v>
      </c>
      <c r="B21" s="47" t="s">
        <v>59</v>
      </c>
      <c r="C21" s="47"/>
      <c r="D21" s="47"/>
    </row>
    <row r="23" spans="1:4" x14ac:dyDescent="0.25">
      <c r="A23" s="23" t="str">
        <f>HYPERLINK("#'Factor List'!A1", "Back to Factor List")</f>
        <v>Back to Factor List</v>
      </c>
      <c r="B23" s="23" t="str">
        <f>HYPERLINK("#'Assumptions'!A1", "Assumptions")</f>
        <v>Assumptions</v>
      </c>
    </row>
    <row r="26" spans="1:4" s="60" customFormat="1" ht="26" x14ac:dyDescent="0.25">
      <c r="A26" s="59" t="s">
        <v>253</v>
      </c>
      <c r="B26" s="59" t="s">
        <v>275</v>
      </c>
      <c r="C26" s="59" t="s">
        <v>276</v>
      </c>
      <c r="D26" s="59" t="s">
        <v>277</v>
      </c>
    </row>
    <row r="27" spans="1:4" x14ac:dyDescent="0.25">
      <c r="A27" s="42">
        <v>55</v>
      </c>
      <c r="B27" s="43">
        <v>4.01</v>
      </c>
      <c r="C27" s="43">
        <v>3.7</v>
      </c>
      <c r="D27" s="43">
        <v>3.73</v>
      </c>
    </row>
    <row r="28" spans="1:4" x14ac:dyDescent="0.25">
      <c r="A28" s="42">
        <v>56</v>
      </c>
      <c r="B28" s="43">
        <v>4.1100000000000003</v>
      </c>
      <c r="C28" s="43">
        <v>3.77</v>
      </c>
      <c r="D28" s="43">
        <v>3.81</v>
      </c>
    </row>
    <row r="29" spans="1:4" x14ac:dyDescent="0.25">
      <c r="A29" s="42">
        <v>57</v>
      </c>
      <c r="B29" s="43">
        <v>4.21</v>
      </c>
      <c r="C29" s="43">
        <v>3.86</v>
      </c>
      <c r="D29" s="43">
        <v>3.9</v>
      </c>
    </row>
    <row r="30" spans="1:4" x14ac:dyDescent="0.25">
      <c r="A30" s="42">
        <v>58</v>
      </c>
      <c r="B30" s="43">
        <v>4.32</v>
      </c>
      <c r="C30" s="43">
        <v>3.94</v>
      </c>
      <c r="D30" s="43">
        <v>3.99</v>
      </c>
    </row>
    <row r="31" spans="1:4" x14ac:dyDescent="0.25">
      <c r="A31" s="42">
        <v>59</v>
      </c>
      <c r="B31" s="43">
        <v>4.43</v>
      </c>
      <c r="C31" s="43">
        <v>4.04</v>
      </c>
      <c r="D31" s="43">
        <v>4.08</v>
      </c>
    </row>
    <row r="32" spans="1:4" x14ac:dyDescent="0.25">
      <c r="A32" s="42">
        <v>60</v>
      </c>
      <c r="B32" s="43">
        <v>4.5599999999999996</v>
      </c>
      <c r="C32" s="43">
        <v>4.1399999999999997</v>
      </c>
      <c r="D32" s="43">
        <v>4.1900000000000004</v>
      </c>
    </row>
    <row r="33" spans="1:4" x14ac:dyDescent="0.25">
      <c r="A33" s="42">
        <v>61</v>
      </c>
      <c r="B33" s="43">
        <v>4.6900000000000004</v>
      </c>
      <c r="C33" s="43">
        <v>4.24</v>
      </c>
      <c r="D33" s="43">
        <v>4.3</v>
      </c>
    </row>
    <row r="34" spans="1:4" x14ac:dyDescent="0.25">
      <c r="A34" s="42">
        <v>62</v>
      </c>
      <c r="B34" s="43">
        <v>4.83</v>
      </c>
      <c r="C34" s="43">
        <v>4.3600000000000003</v>
      </c>
      <c r="D34" s="43">
        <v>4.41</v>
      </c>
    </row>
    <row r="35" spans="1:4" x14ac:dyDescent="0.25">
      <c r="A35" s="42">
        <v>63</v>
      </c>
      <c r="B35" s="43">
        <v>4.9800000000000004</v>
      </c>
      <c r="C35" s="43">
        <v>4.4800000000000004</v>
      </c>
      <c r="D35" s="43">
        <v>4.54</v>
      </c>
    </row>
    <row r="36" spans="1:4" x14ac:dyDescent="0.25">
      <c r="A36" s="42">
        <v>64</v>
      </c>
      <c r="B36" s="43">
        <v>5.15</v>
      </c>
      <c r="C36" s="43">
        <v>4.6100000000000003</v>
      </c>
      <c r="D36" s="43">
        <v>4.67</v>
      </c>
    </row>
    <row r="37" spans="1:4" x14ac:dyDescent="0.25">
      <c r="A37" s="42">
        <v>65</v>
      </c>
      <c r="B37" s="43">
        <v>5.32</v>
      </c>
      <c r="C37" s="43">
        <v>4.74</v>
      </c>
      <c r="D37" s="43">
        <v>4.8099999999999996</v>
      </c>
    </row>
    <row r="38" spans="1:4" x14ac:dyDescent="0.25">
      <c r="A38" s="42">
        <v>66</v>
      </c>
      <c r="B38" s="43">
        <v>5.51</v>
      </c>
      <c r="C38" s="43">
        <v>4.8899999999999997</v>
      </c>
      <c r="D38" s="43">
        <v>4.96</v>
      </c>
    </row>
    <row r="39" spans="1:4" x14ac:dyDescent="0.25">
      <c r="A39" s="42">
        <v>67</v>
      </c>
      <c r="B39" s="43">
        <v>5.71</v>
      </c>
      <c r="C39" s="43">
        <v>5.05</v>
      </c>
      <c r="D39" s="43">
        <v>5.12</v>
      </c>
    </row>
    <row r="40" spans="1:4" x14ac:dyDescent="0.25">
      <c r="A40" s="42">
        <v>68</v>
      </c>
      <c r="B40" s="43">
        <v>5.93</v>
      </c>
      <c r="C40" s="43">
        <v>5.22</v>
      </c>
      <c r="D40" s="43">
        <v>5.3</v>
      </c>
    </row>
    <row r="41" spans="1:4" x14ac:dyDescent="0.25">
      <c r="A41" s="42">
        <v>69</v>
      </c>
      <c r="B41" s="43">
        <v>6.17</v>
      </c>
      <c r="C41" s="43">
        <v>5.41</v>
      </c>
      <c r="D41" s="43">
        <v>5.49</v>
      </c>
    </row>
    <row r="42" spans="1:4" x14ac:dyDescent="0.25">
      <c r="A42" s="42">
        <v>70</v>
      </c>
      <c r="B42" s="43">
        <v>6.42</v>
      </c>
      <c r="C42" s="43">
        <v>5.6</v>
      </c>
      <c r="D42" s="43">
        <v>5.69</v>
      </c>
    </row>
    <row r="43" spans="1:4" x14ac:dyDescent="0.25">
      <c r="A43" s="42">
        <v>71</v>
      </c>
      <c r="B43" s="43">
        <v>6.7</v>
      </c>
      <c r="C43" s="43">
        <v>5.82</v>
      </c>
      <c r="D43" s="43">
        <v>5.92</v>
      </c>
    </row>
    <row r="44" spans="1:4" x14ac:dyDescent="0.25">
      <c r="A44" s="42">
        <v>72</v>
      </c>
      <c r="B44" s="43">
        <v>7.01</v>
      </c>
      <c r="C44" s="43">
        <v>6.05</v>
      </c>
      <c r="D44" s="43">
        <v>6.16</v>
      </c>
    </row>
    <row r="45" spans="1:4" x14ac:dyDescent="0.25">
      <c r="A45" s="42">
        <v>73</v>
      </c>
      <c r="B45" s="43">
        <v>7.34</v>
      </c>
      <c r="C45" s="43">
        <v>6.3</v>
      </c>
      <c r="D45" s="43">
        <v>6.42</v>
      </c>
    </row>
    <row r="46" spans="1:4" x14ac:dyDescent="0.25">
      <c r="A46" s="42">
        <v>74</v>
      </c>
      <c r="B46" s="43">
        <v>7.71</v>
      </c>
      <c r="C46" s="43">
        <v>6.58</v>
      </c>
      <c r="D46" s="43">
        <v>6.7</v>
      </c>
    </row>
    <row r="47" spans="1:4" x14ac:dyDescent="0.25">
      <c r="A47" s="42">
        <v>75</v>
      </c>
      <c r="B47" s="43">
        <v>8.11</v>
      </c>
      <c r="C47" s="43">
        <v>6.88</v>
      </c>
      <c r="D47" s="43">
        <v>7.01</v>
      </c>
    </row>
  </sheetData>
  <sheetProtection algorithmName="SHA-512" hashValue="FykORJGUutIJ6220KeIXIhGrDAYCwMWY2FOmVEYlB5m0kOlod25SDIB3BAxTSsAtR67gITVSkNqEMlHPZTrmKw==" saltValue="z3uA28Jcq4vYuWFVVlp3lQ==" spinCount="100000" sheet="1" objects="1" scenarios="1"/>
  <conditionalFormatting sqref="A6:A21">
    <cfRule type="expression" dxfId="109" priority="1" stopIfTrue="1">
      <formula>MOD(ROW(),2)=0</formula>
    </cfRule>
    <cfRule type="expression" dxfId="108" priority="2" stopIfTrue="1">
      <formula>MOD(ROW(),2)&lt;&gt;0</formula>
    </cfRule>
  </conditionalFormatting>
  <conditionalFormatting sqref="B6:D21">
    <cfRule type="expression" dxfId="107" priority="3" stopIfTrue="1">
      <formula>MOD(ROW(),2)=0</formula>
    </cfRule>
    <cfRule type="expression" dxfId="106" priority="4" stopIfTrue="1">
      <formula>MOD(ROW(),2)&lt;&gt;0</formula>
    </cfRule>
  </conditionalFormatting>
  <conditionalFormatting sqref="A26:A47">
    <cfRule type="expression" dxfId="105" priority="5" stopIfTrue="1">
      <formula>MOD(ROW(),2)=0</formula>
    </cfRule>
    <cfRule type="expression" dxfId="104" priority="6" stopIfTrue="1">
      <formula>MOD(ROW(),2)&lt;&gt;0</formula>
    </cfRule>
  </conditionalFormatting>
  <conditionalFormatting sqref="B26:D47">
    <cfRule type="expression" dxfId="103" priority="7" stopIfTrue="1">
      <formula>MOD(ROW(),2)=0</formula>
    </cfRule>
    <cfRule type="expression" dxfId="102"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0E15-2BD7-44C3-9C62-E01B2C882326}">
  <sheetPr codeName="Sheet25"/>
  <dimension ref="A1:E81"/>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Scheme pays AA - x-601</v>
      </c>
    </row>
    <row r="6" spans="1:5" ht="13" x14ac:dyDescent="0.3">
      <c r="A6" s="40" t="s">
        <v>245</v>
      </c>
      <c r="B6" s="47" t="s">
        <v>246</v>
      </c>
      <c r="C6" s="47"/>
      <c r="D6" s="47"/>
      <c r="E6" s="47"/>
    </row>
    <row r="7" spans="1:5" x14ac:dyDescent="0.25">
      <c r="A7" s="40" t="s">
        <v>247</v>
      </c>
      <c r="B7" s="47" t="s">
        <v>31</v>
      </c>
      <c r="C7" s="47"/>
      <c r="D7" s="47"/>
      <c r="E7" s="47"/>
    </row>
    <row r="8" spans="1:5" x14ac:dyDescent="0.25">
      <c r="A8" s="40" t="s">
        <v>129</v>
      </c>
      <c r="B8" s="47" t="s">
        <v>142</v>
      </c>
      <c r="C8" s="47"/>
      <c r="D8" s="47"/>
      <c r="E8" s="47"/>
    </row>
    <row r="9" spans="1:5" x14ac:dyDescent="0.25">
      <c r="A9" s="40" t="s">
        <v>130</v>
      </c>
      <c r="B9" s="47" t="s">
        <v>203</v>
      </c>
      <c r="C9" s="47"/>
      <c r="D9" s="47"/>
      <c r="E9" s="47"/>
    </row>
    <row r="10" spans="1:5" x14ac:dyDescent="0.25">
      <c r="A10" s="40" t="s">
        <v>6</v>
      </c>
      <c r="B10" s="47" t="s">
        <v>204</v>
      </c>
      <c r="C10" s="47"/>
      <c r="D10" s="47"/>
      <c r="E10" s="47"/>
    </row>
    <row r="11" spans="1:5" x14ac:dyDescent="0.25">
      <c r="A11" s="40" t="s">
        <v>131</v>
      </c>
      <c r="B11" s="47" t="s">
        <v>177</v>
      </c>
      <c r="C11" s="47"/>
      <c r="D11" s="47"/>
      <c r="E11" s="47"/>
    </row>
    <row r="12" spans="1:5" x14ac:dyDescent="0.25">
      <c r="A12" s="40" t="s">
        <v>132</v>
      </c>
      <c r="B12" s="47" t="s">
        <v>146</v>
      </c>
      <c r="C12" s="47"/>
      <c r="D12" s="47"/>
      <c r="E12" s="47"/>
    </row>
    <row r="13" spans="1:5" x14ac:dyDescent="0.25">
      <c r="A13" s="40" t="s">
        <v>248</v>
      </c>
      <c r="B13" s="47">
        <v>0</v>
      </c>
      <c r="C13" s="47"/>
      <c r="D13" s="47"/>
      <c r="E13" s="47"/>
    </row>
    <row r="14" spans="1:5" x14ac:dyDescent="0.25">
      <c r="A14" s="40" t="s">
        <v>134</v>
      </c>
      <c r="B14" s="47">
        <v>601</v>
      </c>
      <c r="C14" s="47"/>
      <c r="D14" s="47"/>
      <c r="E14" s="47"/>
    </row>
    <row r="15" spans="1:5" x14ac:dyDescent="0.25">
      <c r="A15" s="40" t="s">
        <v>249</v>
      </c>
      <c r="B15" s="47" t="s">
        <v>205</v>
      </c>
      <c r="C15" s="47"/>
      <c r="D15" s="47"/>
      <c r="E15" s="47"/>
    </row>
    <row r="16" spans="1:5" x14ac:dyDescent="0.25">
      <c r="A16" s="40" t="s">
        <v>136</v>
      </c>
      <c r="B16" s="47" t="s">
        <v>206</v>
      </c>
      <c r="C16" s="47"/>
      <c r="D16" s="47"/>
      <c r="E16" s="47"/>
    </row>
    <row r="17" spans="1:5" x14ac:dyDescent="0.25">
      <c r="A17" s="41" t="s">
        <v>250</v>
      </c>
      <c r="B17" s="47"/>
      <c r="C17" s="47"/>
      <c r="D17" s="47"/>
      <c r="E17" s="47"/>
    </row>
    <row r="18" spans="1:5" x14ac:dyDescent="0.25">
      <c r="A18" s="40" t="s">
        <v>138</v>
      </c>
      <c r="B18" s="48">
        <v>45133</v>
      </c>
      <c r="C18" s="48"/>
      <c r="D18" s="48"/>
      <c r="E18" s="48"/>
    </row>
    <row r="19" spans="1:5" x14ac:dyDescent="0.25">
      <c r="A19" s="40" t="s">
        <v>139</v>
      </c>
      <c r="B19" s="48">
        <v>45170</v>
      </c>
      <c r="C19" s="48"/>
      <c r="D19" s="48"/>
      <c r="E19" s="48"/>
    </row>
    <row r="20" spans="1:5" x14ac:dyDescent="0.25">
      <c r="A20" s="40" t="s">
        <v>140</v>
      </c>
      <c r="B20" s="47" t="s">
        <v>251</v>
      </c>
      <c r="C20" s="47"/>
      <c r="D20" s="47"/>
      <c r="E20" s="47"/>
    </row>
    <row r="21" spans="1:5" x14ac:dyDescent="0.25">
      <c r="A21" s="40" t="s">
        <v>252</v>
      </c>
      <c r="B21" s="47" t="s">
        <v>59</v>
      </c>
      <c r="C21" s="47"/>
      <c r="D21" s="47"/>
      <c r="E21" s="47"/>
    </row>
    <row r="23" spans="1:5" x14ac:dyDescent="0.25">
      <c r="A23" s="23" t="str">
        <f>HYPERLINK("#'Factor List'!A1", "Back to Factor List")</f>
        <v>Back to Factor List</v>
      </c>
      <c r="B23" s="23" t="str">
        <f>HYPERLINK("#'Assumptions'!A1", "Assumptions")</f>
        <v>Assumptions</v>
      </c>
    </row>
    <row r="26" spans="1:5" s="60" customFormat="1" ht="39" x14ac:dyDescent="0.25">
      <c r="A26" s="59" t="s">
        <v>253</v>
      </c>
      <c r="B26" s="59" t="s">
        <v>278</v>
      </c>
      <c r="C26" s="59" t="s">
        <v>279</v>
      </c>
      <c r="D26" s="59" t="s">
        <v>280</v>
      </c>
      <c r="E26" s="59" t="s">
        <v>281</v>
      </c>
    </row>
    <row r="27" spans="1:5" x14ac:dyDescent="0.25">
      <c r="A27" s="42">
        <v>20</v>
      </c>
      <c r="B27" s="43">
        <v>11.9</v>
      </c>
      <c r="C27" s="43">
        <v>11.9</v>
      </c>
      <c r="D27" s="43">
        <v>0.51</v>
      </c>
      <c r="E27" s="43">
        <v>0.51</v>
      </c>
    </row>
    <row r="28" spans="1:5" x14ac:dyDescent="0.25">
      <c r="A28" s="42">
        <v>21</v>
      </c>
      <c r="B28" s="43">
        <v>12.08</v>
      </c>
      <c r="C28" s="43">
        <v>12.08</v>
      </c>
      <c r="D28" s="43">
        <v>0.52</v>
      </c>
      <c r="E28" s="43">
        <v>0.52</v>
      </c>
    </row>
    <row r="29" spans="1:5" x14ac:dyDescent="0.25">
      <c r="A29" s="42">
        <v>22</v>
      </c>
      <c r="B29" s="43">
        <v>12.26</v>
      </c>
      <c r="C29" s="43">
        <v>12.26</v>
      </c>
      <c r="D29" s="43">
        <v>0.53</v>
      </c>
      <c r="E29" s="43">
        <v>0.53</v>
      </c>
    </row>
    <row r="30" spans="1:5" x14ac:dyDescent="0.25">
      <c r="A30" s="42">
        <v>23</v>
      </c>
      <c r="B30" s="43">
        <v>12.44</v>
      </c>
      <c r="C30" s="43">
        <v>12.44</v>
      </c>
      <c r="D30" s="43">
        <v>0.54</v>
      </c>
      <c r="E30" s="43">
        <v>0.54</v>
      </c>
    </row>
    <row r="31" spans="1:5" x14ac:dyDescent="0.25">
      <c r="A31" s="42">
        <v>24</v>
      </c>
      <c r="B31" s="43">
        <v>12.63</v>
      </c>
      <c r="C31" s="43">
        <v>12.63</v>
      </c>
      <c r="D31" s="43">
        <v>0.55000000000000004</v>
      </c>
      <c r="E31" s="43">
        <v>0.55000000000000004</v>
      </c>
    </row>
    <row r="32" spans="1:5" x14ac:dyDescent="0.25">
      <c r="A32" s="42">
        <v>25</v>
      </c>
      <c r="B32" s="43">
        <v>12.81</v>
      </c>
      <c r="C32" s="43">
        <v>12.81</v>
      </c>
      <c r="D32" s="43">
        <v>0.56000000000000005</v>
      </c>
      <c r="E32" s="43">
        <v>0.56000000000000005</v>
      </c>
    </row>
    <row r="33" spans="1:5" x14ac:dyDescent="0.25">
      <c r="A33" s="42">
        <v>26</v>
      </c>
      <c r="B33" s="43">
        <v>13</v>
      </c>
      <c r="C33" s="43">
        <v>13</v>
      </c>
      <c r="D33" s="43">
        <v>0.56999999999999995</v>
      </c>
      <c r="E33" s="43">
        <v>0.56999999999999995</v>
      </c>
    </row>
    <row r="34" spans="1:5" x14ac:dyDescent="0.25">
      <c r="A34" s="42">
        <v>27</v>
      </c>
      <c r="B34" s="43">
        <v>13.2</v>
      </c>
      <c r="C34" s="43">
        <v>13.2</v>
      </c>
      <c r="D34" s="43">
        <v>0.57999999999999996</v>
      </c>
      <c r="E34" s="43">
        <v>0.57999999999999996</v>
      </c>
    </row>
    <row r="35" spans="1:5" x14ac:dyDescent="0.25">
      <c r="A35" s="42">
        <v>28</v>
      </c>
      <c r="B35" s="43">
        <v>13.39</v>
      </c>
      <c r="C35" s="43">
        <v>13.39</v>
      </c>
      <c r="D35" s="43">
        <v>0.59</v>
      </c>
      <c r="E35" s="43">
        <v>0.59</v>
      </c>
    </row>
    <row r="36" spans="1:5" x14ac:dyDescent="0.25">
      <c r="A36" s="42">
        <v>29</v>
      </c>
      <c r="B36" s="43">
        <v>13.59</v>
      </c>
      <c r="C36" s="43">
        <v>13.59</v>
      </c>
      <c r="D36" s="43">
        <v>0.6</v>
      </c>
      <c r="E36" s="43">
        <v>0.6</v>
      </c>
    </row>
    <row r="37" spans="1:5" x14ac:dyDescent="0.25">
      <c r="A37" s="42">
        <v>30</v>
      </c>
      <c r="B37" s="43">
        <v>13.8</v>
      </c>
      <c r="C37" s="43">
        <v>13.8</v>
      </c>
      <c r="D37" s="43">
        <v>0.61</v>
      </c>
      <c r="E37" s="43">
        <v>0.61</v>
      </c>
    </row>
    <row r="38" spans="1:5" x14ac:dyDescent="0.25">
      <c r="A38" s="42">
        <v>31</v>
      </c>
      <c r="B38" s="43">
        <v>14</v>
      </c>
      <c r="C38" s="43">
        <v>14</v>
      </c>
      <c r="D38" s="43">
        <v>0.62</v>
      </c>
      <c r="E38" s="43">
        <v>0.62</v>
      </c>
    </row>
    <row r="39" spans="1:5" x14ac:dyDescent="0.25">
      <c r="A39" s="42">
        <v>32</v>
      </c>
      <c r="B39" s="43">
        <v>14.21</v>
      </c>
      <c r="C39" s="43">
        <v>14.21</v>
      </c>
      <c r="D39" s="43">
        <v>0.63</v>
      </c>
      <c r="E39" s="43">
        <v>0.63</v>
      </c>
    </row>
    <row r="40" spans="1:5" x14ac:dyDescent="0.25">
      <c r="A40" s="42">
        <v>33</v>
      </c>
      <c r="B40" s="43">
        <v>14.43</v>
      </c>
      <c r="C40" s="43">
        <v>14.43</v>
      </c>
      <c r="D40" s="43">
        <v>0.64</v>
      </c>
      <c r="E40" s="43">
        <v>0.64</v>
      </c>
    </row>
    <row r="41" spans="1:5" x14ac:dyDescent="0.25">
      <c r="A41" s="42">
        <v>34</v>
      </c>
      <c r="B41" s="43">
        <v>14.65</v>
      </c>
      <c r="C41" s="43">
        <v>14.65</v>
      </c>
      <c r="D41" s="43">
        <v>0.65</v>
      </c>
      <c r="E41" s="43">
        <v>0.65</v>
      </c>
    </row>
    <row r="42" spans="1:5" x14ac:dyDescent="0.25">
      <c r="A42" s="42">
        <v>35</v>
      </c>
      <c r="B42" s="43">
        <v>14.87</v>
      </c>
      <c r="C42" s="43">
        <v>14.87</v>
      </c>
      <c r="D42" s="43">
        <v>0.66</v>
      </c>
      <c r="E42" s="43">
        <v>0.66</v>
      </c>
    </row>
    <row r="43" spans="1:5" x14ac:dyDescent="0.25">
      <c r="A43" s="42">
        <v>36</v>
      </c>
      <c r="B43" s="43">
        <v>15.09</v>
      </c>
      <c r="C43" s="43">
        <v>15.09</v>
      </c>
      <c r="D43" s="43">
        <v>0.67</v>
      </c>
      <c r="E43" s="43">
        <v>0.67</v>
      </c>
    </row>
    <row r="44" spans="1:5" x14ac:dyDescent="0.25">
      <c r="A44" s="42">
        <v>37</v>
      </c>
      <c r="B44" s="43">
        <v>15.32</v>
      </c>
      <c r="C44" s="43">
        <v>15.32</v>
      </c>
      <c r="D44" s="43">
        <v>0.68</v>
      </c>
      <c r="E44" s="43">
        <v>0.68</v>
      </c>
    </row>
    <row r="45" spans="1:5" x14ac:dyDescent="0.25">
      <c r="A45" s="42">
        <v>38</v>
      </c>
      <c r="B45" s="43">
        <v>15.55</v>
      </c>
      <c r="C45" s="43">
        <v>15.55</v>
      </c>
      <c r="D45" s="43">
        <v>0.7</v>
      </c>
      <c r="E45" s="43">
        <v>0.7</v>
      </c>
    </row>
    <row r="46" spans="1:5" x14ac:dyDescent="0.25">
      <c r="A46" s="42">
        <v>39</v>
      </c>
      <c r="B46" s="43">
        <v>15.79</v>
      </c>
      <c r="C46" s="43">
        <v>15.79</v>
      </c>
      <c r="D46" s="43">
        <v>0.71</v>
      </c>
      <c r="E46" s="43">
        <v>0.71</v>
      </c>
    </row>
    <row r="47" spans="1:5" x14ac:dyDescent="0.25">
      <c r="A47" s="42">
        <v>40</v>
      </c>
      <c r="B47" s="43">
        <v>16.03</v>
      </c>
      <c r="C47" s="43">
        <v>16.03</v>
      </c>
      <c r="D47" s="43">
        <v>0.72</v>
      </c>
      <c r="E47" s="43">
        <v>0.72</v>
      </c>
    </row>
    <row r="48" spans="1:5" x14ac:dyDescent="0.25">
      <c r="A48" s="42">
        <v>41</v>
      </c>
      <c r="B48" s="43">
        <v>16.28</v>
      </c>
      <c r="C48" s="43">
        <v>16.28</v>
      </c>
      <c r="D48" s="43">
        <v>0.73</v>
      </c>
      <c r="E48" s="43">
        <v>0.73</v>
      </c>
    </row>
    <row r="49" spans="1:5" x14ac:dyDescent="0.25">
      <c r="A49" s="42">
        <v>42</v>
      </c>
      <c r="B49" s="43">
        <v>16.53</v>
      </c>
      <c r="C49" s="43">
        <v>16.53</v>
      </c>
      <c r="D49" s="43">
        <v>0.74</v>
      </c>
      <c r="E49" s="43">
        <v>0.74</v>
      </c>
    </row>
    <row r="50" spans="1:5" x14ac:dyDescent="0.25">
      <c r="A50" s="42">
        <v>43</v>
      </c>
      <c r="B50" s="43">
        <v>16.78</v>
      </c>
      <c r="C50" s="43">
        <v>16.78</v>
      </c>
      <c r="D50" s="43">
        <v>0.76</v>
      </c>
      <c r="E50" s="43">
        <v>0.76</v>
      </c>
    </row>
    <row r="51" spans="1:5" x14ac:dyDescent="0.25">
      <c r="A51" s="42">
        <v>44</v>
      </c>
      <c r="B51" s="43">
        <v>17.04</v>
      </c>
      <c r="C51" s="43">
        <v>17.04</v>
      </c>
      <c r="D51" s="43">
        <v>0.77</v>
      </c>
      <c r="E51" s="43">
        <v>0.77</v>
      </c>
    </row>
    <row r="52" spans="1:5" x14ac:dyDescent="0.25">
      <c r="A52" s="42">
        <v>45</v>
      </c>
      <c r="B52" s="43">
        <v>17.309999999999999</v>
      </c>
      <c r="C52" s="43">
        <v>17.309999999999999</v>
      </c>
      <c r="D52" s="43">
        <v>0.78</v>
      </c>
      <c r="E52" s="43">
        <v>0.78</v>
      </c>
    </row>
    <row r="53" spans="1:5" x14ac:dyDescent="0.25">
      <c r="A53" s="42">
        <v>46</v>
      </c>
      <c r="B53" s="43">
        <v>17.579999999999998</v>
      </c>
      <c r="C53" s="43">
        <v>17.579999999999998</v>
      </c>
      <c r="D53" s="43">
        <v>0.8</v>
      </c>
      <c r="E53" s="43">
        <v>0.8</v>
      </c>
    </row>
    <row r="54" spans="1:5" x14ac:dyDescent="0.25">
      <c r="A54" s="42">
        <v>47</v>
      </c>
      <c r="B54" s="43">
        <v>17.86</v>
      </c>
      <c r="C54" s="43">
        <v>17.86</v>
      </c>
      <c r="D54" s="43">
        <v>0.81</v>
      </c>
      <c r="E54" s="43">
        <v>0.81</v>
      </c>
    </row>
    <row r="55" spans="1:5" x14ac:dyDescent="0.25">
      <c r="A55" s="42">
        <v>48</v>
      </c>
      <c r="B55" s="43">
        <v>18.14</v>
      </c>
      <c r="C55" s="43">
        <v>18.14</v>
      </c>
      <c r="D55" s="43">
        <v>0.82</v>
      </c>
      <c r="E55" s="43">
        <v>0.82</v>
      </c>
    </row>
    <row r="56" spans="1:5" x14ac:dyDescent="0.25">
      <c r="A56" s="42">
        <v>49</v>
      </c>
      <c r="B56" s="43">
        <v>18.43</v>
      </c>
      <c r="C56" s="43">
        <v>18.43</v>
      </c>
      <c r="D56" s="43">
        <v>0.84</v>
      </c>
      <c r="E56" s="43">
        <v>0.84</v>
      </c>
    </row>
    <row r="57" spans="1:5" x14ac:dyDescent="0.25">
      <c r="A57" s="42">
        <v>50</v>
      </c>
      <c r="B57" s="43">
        <v>18.73</v>
      </c>
      <c r="C57" s="43">
        <v>18.73</v>
      </c>
      <c r="D57" s="43">
        <v>0.85</v>
      </c>
      <c r="E57" s="43">
        <v>0.85</v>
      </c>
    </row>
    <row r="58" spans="1:5" x14ac:dyDescent="0.25">
      <c r="A58" s="42">
        <v>51</v>
      </c>
      <c r="B58" s="43">
        <v>19.03</v>
      </c>
      <c r="C58" s="43">
        <v>19.03</v>
      </c>
      <c r="D58" s="43">
        <v>0.87</v>
      </c>
      <c r="E58" s="43">
        <v>0.87</v>
      </c>
    </row>
    <row r="59" spans="1:5" x14ac:dyDescent="0.25">
      <c r="A59" s="42">
        <v>52</v>
      </c>
      <c r="B59" s="43">
        <v>19.34</v>
      </c>
      <c r="C59" s="43">
        <v>19.34</v>
      </c>
      <c r="D59" s="43">
        <v>0.88</v>
      </c>
      <c r="E59" s="43">
        <v>0.88</v>
      </c>
    </row>
    <row r="60" spans="1:5" x14ac:dyDescent="0.25">
      <c r="A60" s="42">
        <v>53</v>
      </c>
      <c r="B60" s="43">
        <v>19.66</v>
      </c>
      <c r="C60" s="43">
        <v>19.66</v>
      </c>
      <c r="D60" s="43">
        <v>0.9</v>
      </c>
      <c r="E60" s="43">
        <v>0.9</v>
      </c>
    </row>
    <row r="61" spans="1:5" x14ac:dyDescent="0.25">
      <c r="A61" s="42">
        <v>54</v>
      </c>
      <c r="B61" s="43">
        <v>19.98</v>
      </c>
      <c r="C61" s="43">
        <v>19.98</v>
      </c>
      <c r="D61" s="43">
        <v>0.91</v>
      </c>
      <c r="E61" s="43">
        <v>0.91</v>
      </c>
    </row>
    <row r="62" spans="1:5" x14ac:dyDescent="0.25">
      <c r="A62" s="42">
        <v>55</v>
      </c>
      <c r="B62" s="43">
        <v>20.32</v>
      </c>
      <c r="C62" s="43">
        <v>20.32</v>
      </c>
      <c r="D62" s="43">
        <v>0.93</v>
      </c>
      <c r="E62" s="43">
        <v>0.93</v>
      </c>
    </row>
    <row r="63" spans="1:5" x14ac:dyDescent="0.25">
      <c r="A63" s="42">
        <v>56</v>
      </c>
      <c r="B63" s="43">
        <v>20.66</v>
      </c>
      <c r="C63" s="43">
        <v>20.66</v>
      </c>
      <c r="D63" s="43">
        <v>0.94</v>
      </c>
      <c r="E63" s="43">
        <v>0.94</v>
      </c>
    </row>
    <row r="64" spans="1:5" x14ac:dyDescent="0.25">
      <c r="A64" s="42">
        <v>57</v>
      </c>
      <c r="B64" s="43">
        <v>21.01</v>
      </c>
      <c r="C64" s="43">
        <v>21.01</v>
      </c>
      <c r="D64" s="43">
        <v>0.96</v>
      </c>
      <c r="E64" s="43">
        <v>0.96</v>
      </c>
    </row>
    <row r="65" spans="1:5" x14ac:dyDescent="0.25">
      <c r="A65" s="42">
        <v>58</v>
      </c>
      <c r="B65" s="43">
        <v>21.38</v>
      </c>
      <c r="C65" s="43">
        <v>21.38</v>
      </c>
      <c r="D65" s="43">
        <v>0.98</v>
      </c>
      <c r="E65" s="43">
        <v>0.98</v>
      </c>
    </row>
    <row r="66" spans="1:5" x14ac:dyDescent="0.25">
      <c r="A66" s="42">
        <v>59</v>
      </c>
      <c r="B66" s="43">
        <v>21.75</v>
      </c>
      <c r="C66" s="43">
        <v>21.75</v>
      </c>
      <c r="D66" s="43">
        <v>0.99</v>
      </c>
      <c r="E66" s="43">
        <v>0.99</v>
      </c>
    </row>
    <row r="67" spans="1:5" x14ac:dyDescent="0.25">
      <c r="A67" s="42">
        <v>60</v>
      </c>
      <c r="B67" s="43">
        <v>21.63</v>
      </c>
      <c r="C67" s="43">
        <v>21.63</v>
      </c>
      <c r="D67" s="43">
        <v>1</v>
      </c>
      <c r="E67" s="43">
        <v>1</v>
      </c>
    </row>
    <row r="68" spans="1:5" x14ac:dyDescent="0.25">
      <c r="A68" s="42">
        <v>61</v>
      </c>
      <c r="B68" s="43">
        <v>21.01</v>
      </c>
      <c r="C68" s="43">
        <v>21.01</v>
      </c>
      <c r="D68" s="43">
        <v>1</v>
      </c>
      <c r="E68" s="43">
        <v>1</v>
      </c>
    </row>
    <row r="69" spans="1:5" x14ac:dyDescent="0.25">
      <c r="A69" s="42">
        <v>62</v>
      </c>
      <c r="B69" s="43">
        <v>20.38</v>
      </c>
      <c r="C69" s="43">
        <v>20.38</v>
      </c>
      <c r="D69" s="43">
        <v>1</v>
      </c>
      <c r="E69" s="43">
        <v>1</v>
      </c>
    </row>
    <row r="70" spans="1:5" x14ac:dyDescent="0.25">
      <c r="A70" s="42">
        <v>63</v>
      </c>
      <c r="B70" s="43">
        <v>19.75</v>
      </c>
      <c r="C70" s="43">
        <v>19.75</v>
      </c>
      <c r="D70" s="43">
        <v>1</v>
      </c>
      <c r="E70" s="43">
        <v>1</v>
      </c>
    </row>
    <row r="71" spans="1:5" x14ac:dyDescent="0.25">
      <c r="A71" s="42">
        <v>64</v>
      </c>
      <c r="B71" s="43">
        <v>19.12</v>
      </c>
      <c r="C71" s="43">
        <v>19.12</v>
      </c>
      <c r="D71" s="43">
        <v>1</v>
      </c>
      <c r="E71" s="43">
        <v>1</v>
      </c>
    </row>
    <row r="72" spans="1:5" x14ac:dyDescent="0.25">
      <c r="A72" s="42">
        <v>65</v>
      </c>
      <c r="B72" s="43">
        <v>18.48</v>
      </c>
      <c r="C72" s="43">
        <v>18.48</v>
      </c>
      <c r="D72" s="43">
        <v>1</v>
      </c>
      <c r="E72" s="43">
        <v>1</v>
      </c>
    </row>
    <row r="73" spans="1:5" x14ac:dyDescent="0.25">
      <c r="A73" s="42">
        <v>66</v>
      </c>
      <c r="B73" s="43">
        <v>17.84</v>
      </c>
      <c r="C73" s="43">
        <v>17.84</v>
      </c>
      <c r="D73" s="43">
        <v>1</v>
      </c>
      <c r="E73" s="43">
        <v>1</v>
      </c>
    </row>
    <row r="74" spans="1:5" x14ac:dyDescent="0.25">
      <c r="A74" s="42">
        <v>67</v>
      </c>
      <c r="B74" s="43">
        <v>17.190000000000001</v>
      </c>
      <c r="C74" s="43">
        <v>17.190000000000001</v>
      </c>
      <c r="D74" s="43">
        <v>1</v>
      </c>
      <c r="E74" s="43">
        <v>1</v>
      </c>
    </row>
    <row r="75" spans="1:5" x14ac:dyDescent="0.25">
      <c r="A75" s="42">
        <v>68</v>
      </c>
      <c r="B75" s="43">
        <v>16.54</v>
      </c>
      <c r="C75" s="43">
        <v>16.54</v>
      </c>
      <c r="D75" s="43">
        <v>1</v>
      </c>
      <c r="E75" s="43">
        <v>1</v>
      </c>
    </row>
    <row r="76" spans="1:5" x14ac:dyDescent="0.25">
      <c r="A76" s="42">
        <v>69</v>
      </c>
      <c r="B76" s="43">
        <v>15.89</v>
      </c>
      <c r="C76" s="43">
        <v>15.89</v>
      </c>
      <c r="D76" s="43">
        <v>1</v>
      </c>
      <c r="E76" s="43">
        <v>1</v>
      </c>
    </row>
    <row r="77" spans="1:5" x14ac:dyDescent="0.25">
      <c r="A77" s="42">
        <v>70</v>
      </c>
      <c r="B77" s="43">
        <v>15.24</v>
      </c>
      <c r="C77" s="43">
        <v>15.24</v>
      </c>
      <c r="D77" s="43">
        <v>1</v>
      </c>
      <c r="E77" s="43">
        <v>1</v>
      </c>
    </row>
    <row r="78" spans="1:5" x14ac:dyDescent="0.25">
      <c r="A78" s="42">
        <v>71</v>
      </c>
      <c r="B78" s="43">
        <v>14.59</v>
      </c>
      <c r="C78" s="43">
        <v>14.59</v>
      </c>
      <c r="D78" s="43">
        <v>1</v>
      </c>
      <c r="E78" s="43">
        <v>1</v>
      </c>
    </row>
    <row r="79" spans="1:5" x14ac:dyDescent="0.25">
      <c r="A79" s="42">
        <v>72</v>
      </c>
      <c r="B79" s="43">
        <v>13.94</v>
      </c>
      <c r="C79" s="43">
        <v>13.94</v>
      </c>
      <c r="D79" s="43">
        <v>1</v>
      </c>
      <c r="E79" s="43">
        <v>1</v>
      </c>
    </row>
    <row r="80" spans="1:5" x14ac:dyDescent="0.25">
      <c r="A80" s="42">
        <v>73</v>
      </c>
      <c r="B80" s="43">
        <v>13.3</v>
      </c>
      <c r="C80" s="43">
        <v>13.3</v>
      </c>
      <c r="D80" s="43">
        <v>1</v>
      </c>
      <c r="E80" s="43">
        <v>1</v>
      </c>
    </row>
    <row r="81" spans="1:5" x14ac:dyDescent="0.25">
      <c r="A81" s="42">
        <v>74</v>
      </c>
      <c r="B81" s="43">
        <v>12.66</v>
      </c>
      <c r="C81" s="43">
        <v>12.66</v>
      </c>
      <c r="D81" s="43">
        <v>1</v>
      </c>
      <c r="E81" s="43">
        <v>1</v>
      </c>
    </row>
  </sheetData>
  <sheetProtection algorithmName="SHA-512" hashValue="LlAbP3xDbYItF/jnc+0o6CbtcfUjpigPrx2C+vl33lCaTwpNzOWGJUutur/3Y1w67oDSYwfV/R+77FRKEpmWJw==" saltValue="sr3FAK+ai6x6L0o/f2BA+w==" spinCount="100000" sheet="1" objects="1" scenarios="1"/>
  <conditionalFormatting sqref="A6:A21">
    <cfRule type="expression" dxfId="101" priority="1" stopIfTrue="1">
      <formula>MOD(ROW(),2)=0</formula>
    </cfRule>
    <cfRule type="expression" dxfId="100" priority="2" stopIfTrue="1">
      <formula>MOD(ROW(),2)&lt;&gt;0</formula>
    </cfRule>
  </conditionalFormatting>
  <conditionalFormatting sqref="B6:E21">
    <cfRule type="expression" dxfId="99" priority="3" stopIfTrue="1">
      <formula>MOD(ROW(),2)=0</formula>
    </cfRule>
    <cfRule type="expression" dxfId="98" priority="4" stopIfTrue="1">
      <formula>MOD(ROW(),2)&lt;&gt;0</formula>
    </cfRule>
  </conditionalFormatting>
  <conditionalFormatting sqref="A26:A81">
    <cfRule type="expression" dxfId="97" priority="5" stopIfTrue="1">
      <formula>MOD(ROW(),2)=0</formula>
    </cfRule>
    <cfRule type="expression" dxfId="96" priority="6" stopIfTrue="1">
      <formula>MOD(ROW(),2)&lt;&gt;0</formula>
    </cfRule>
  </conditionalFormatting>
  <conditionalFormatting sqref="B26:E81">
    <cfRule type="expression" dxfId="95" priority="7" stopIfTrue="1">
      <formula>MOD(ROW(),2)=0</formula>
    </cfRule>
    <cfRule type="expression" dxfId="94" priority="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5D7F-2612-4B7E-AE01-2CF20237B786}">
  <sheetPr codeName="Sheet26"/>
  <dimension ref="A1:E81"/>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Scheme pays AA - x-602</v>
      </c>
    </row>
    <row r="6" spans="1:5" ht="13" x14ac:dyDescent="0.3">
      <c r="A6" s="40" t="s">
        <v>245</v>
      </c>
      <c r="B6" s="47" t="s">
        <v>246</v>
      </c>
      <c r="C6" s="47"/>
      <c r="D6" s="47"/>
      <c r="E6" s="47"/>
    </row>
    <row r="7" spans="1:5" x14ac:dyDescent="0.25">
      <c r="A7" s="40" t="s">
        <v>247</v>
      </c>
      <c r="B7" s="47" t="s">
        <v>31</v>
      </c>
      <c r="C7" s="47"/>
      <c r="D7" s="47"/>
      <c r="E7" s="47"/>
    </row>
    <row r="8" spans="1:5" x14ac:dyDescent="0.25">
      <c r="A8" s="40" t="s">
        <v>129</v>
      </c>
      <c r="B8" s="47" t="s">
        <v>142</v>
      </c>
      <c r="C8" s="47"/>
      <c r="D8" s="47"/>
      <c r="E8" s="47"/>
    </row>
    <row r="9" spans="1:5" x14ac:dyDescent="0.25">
      <c r="A9" s="40" t="s">
        <v>130</v>
      </c>
      <c r="B9" s="47" t="s">
        <v>203</v>
      </c>
      <c r="C9" s="47"/>
      <c r="D9" s="47"/>
      <c r="E9" s="47"/>
    </row>
    <row r="10" spans="1:5" x14ac:dyDescent="0.25">
      <c r="A10" s="40" t="s">
        <v>6</v>
      </c>
      <c r="B10" s="47" t="s">
        <v>207</v>
      </c>
      <c r="C10" s="47"/>
      <c r="D10" s="47"/>
      <c r="E10" s="47"/>
    </row>
    <row r="11" spans="1:5" x14ac:dyDescent="0.25">
      <c r="A11" s="40" t="s">
        <v>131</v>
      </c>
      <c r="B11" s="47" t="s">
        <v>177</v>
      </c>
      <c r="C11" s="47"/>
      <c r="D11" s="47"/>
      <c r="E11" s="47"/>
    </row>
    <row r="12" spans="1:5" x14ac:dyDescent="0.25">
      <c r="A12" s="40" t="s">
        <v>132</v>
      </c>
      <c r="B12" s="47" t="s">
        <v>146</v>
      </c>
      <c r="C12" s="47"/>
      <c r="D12" s="47"/>
      <c r="E12" s="47"/>
    </row>
    <row r="13" spans="1:5" x14ac:dyDescent="0.25">
      <c r="A13" s="40" t="s">
        <v>248</v>
      </c>
      <c r="B13" s="47">
        <v>0</v>
      </c>
      <c r="C13" s="47"/>
      <c r="D13" s="47"/>
      <c r="E13" s="47"/>
    </row>
    <row r="14" spans="1:5" x14ac:dyDescent="0.25">
      <c r="A14" s="40" t="s">
        <v>134</v>
      </c>
      <c r="B14" s="47">
        <v>602</v>
      </c>
      <c r="C14" s="47"/>
      <c r="D14" s="47"/>
      <c r="E14" s="47"/>
    </row>
    <row r="15" spans="1:5" x14ac:dyDescent="0.25">
      <c r="A15" s="40" t="s">
        <v>249</v>
      </c>
      <c r="B15" s="47" t="s">
        <v>208</v>
      </c>
      <c r="C15" s="47"/>
      <c r="D15" s="47"/>
      <c r="E15" s="47"/>
    </row>
    <row r="16" spans="1:5" x14ac:dyDescent="0.25">
      <c r="A16" s="40" t="s">
        <v>136</v>
      </c>
      <c r="B16" s="47" t="s">
        <v>209</v>
      </c>
      <c r="C16" s="47"/>
      <c r="D16" s="47"/>
      <c r="E16" s="47"/>
    </row>
    <row r="17" spans="1:5" x14ac:dyDescent="0.25">
      <c r="A17" s="41" t="s">
        <v>250</v>
      </c>
      <c r="B17" s="47"/>
      <c r="C17" s="47"/>
      <c r="D17" s="47"/>
      <c r="E17" s="47"/>
    </row>
    <row r="18" spans="1:5" x14ac:dyDescent="0.25">
      <c r="A18" s="40" t="s">
        <v>138</v>
      </c>
      <c r="B18" s="48">
        <v>45133</v>
      </c>
      <c r="C18" s="48"/>
      <c r="D18" s="48"/>
      <c r="E18" s="48"/>
    </row>
    <row r="19" spans="1:5" x14ac:dyDescent="0.25">
      <c r="A19" s="40" t="s">
        <v>139</v>
      </c>
      <c r="B19" s="48">
        <v>45170</v>
      </c>
      <c r="C19" s="48"/>
      <c r="D19" s="48"/>
      <c r="E19" s="48"/>
    </row>
    <row r="20" spans="1:5" x14ac:dyDescent="0.25">
      <c r="A20" s="40" t="s">
        <v>140</v>
      </c>
      <c r="B20" s="47" t="s">
        <v>149</v>
      </c>
      <c r="C20" s="47"/>
      <c r="D20" s="47"/>
      <c r="E20" s="47"/>
    </row>
    <row r="21" spans="1:5" x14ac:dyDescent="0.25">
      <c r="A21" s="40" t="s">
        <v>252</v>
      </c>
      <c r="B21" s="47" t="s">
        <v>59</v>
      </c>
      <c r="C21" s="47"/>
      <c r="D21" s="47"/>
      <c r="E21" s="47"/>
    </row>
    <row r="23" spans="1:5" x14ac:dyDescent="0.25">
      <c r="A23" s="23" t="str">
        <f>HYPERLINK("#'Factor List'!A1", "Back to Factor List")</f>
        <v>Back to Factor List</v>
      </c>
      <c r="B23" s="23" t="str">
        <f>HYPERLINK("#'Assumptions'!A1", "Assumptions")</f>
        <v>Assumptions</v>
      </c>
    </row>
    <row r="26" spans="1:5" s="60" customFormat="1" ht="39" x14ac:dyDescent="0.25">
      <c r="A26" s="59" t="s">
        <v>253</v>
      </c>
      <c r="B26" s="59" t="s">
        <v>278</v>
      </c>
      <c r="C26" s="59" t="s">
        <v>279</v>
      </c>
      <c r="D26" s="59" t="s">
        <v>280</v>
      </c>
      <c r="E26" s="59" t="s">
        <v>281</v>
      </c>
    </row>
    <row r="27" spans="1:5" x14ac:dyDescent="0.25">
      <c r="A27" s="42">
        <v>20</v>
      </c>
      <c r="B27" s="43">
        <v>9.5299999999999994</v>
      </c>
      <c r="C27" s="43">
        <v>9.5299999999999994</v>
      </c>
      <c r="D27" s="43">
        <v>0.47</v>
      </c>
      <c r="E27" s="43">
        <v>0.47</v>
      </c>
    </row>
    <row r="28" spans="1:5" x14ac:dyDescent="0.25">
      <c r="A28" s="42">
        <v>21</v>
      </c>
      <c r="B28" s="43">
        <v>9.67</v>
      </c>
      <c r="C28" s="43">
        <v>9.67</v>
      </c>
      <c r="D28" s="43">
        <v>0.48</v>
      </c>
      <c r="E28" s="43">
        <v>0.48</v>
      </c>
    </row>
    <row r="29" spans="1:5" x14ac:dyDescent="0.25">
      <c r="A29" s="42">
        <v>22</v>
      </c>
      <c r="B29" s="43">
        <v>9.81</v>
      </c>
      <c r="C29" s="43">
        <v>9.81</v>
      </c>
      <c r="D29" s="43">
        <v>0.49</v>
      </c>
      <c r="E29" s="43">
        <v>0.49</v>
      </c>
    </row>
    <row r="30" spans="1:5" x14ac:dyDescent="0.25">
      <c r="A30" s="42">
        <v>23</v>
      </c>
      <c r="B30" s="43">
        <v>9.9499999999999993</v>
      </c>
      <c r="C30" s="43">
        <v>9.9499999999999993</v>
      </c>
      <c r="D30" s="43">
        <v>0.5</v>
      </c>
      <c r="E30" s="43">
        <v>0.5</v>
      </c>
    </row>
    <row r="31" spans="1:5" x14ac:dyDescent="0.25">
      <c r="A31" s="42">
        <v>24</v>
      </c>
      <c r="B31" s="43">
        <v>10.09</v>
      </c>
      <c r="C31" s="43">
        <v>10.09</v>
      </c>
      <c r="D31" s="43">
        <v>0.51</v>
      </c>
      <c r="E31" s="43">
        <v>0.51</v>
      </c>
    </row>
    <row r="32" spans="1:5" x14ac:dyDescent="0.25">
      <c r="A32" s="42">
        <v>25</v>
      </c>
      <c r="B32" s="43">
        <v>10.24</v>
      </c>
      <c r="C32" s="43">
        <v>10.24</v>
      </c>
      <c r="D32" s="43">
        <v>0.51</v>
      </c>
      <c r="E32" s="43">
        <v>0.51</v>
      </c>
    </row>
    <row r="33" spans="1:5" x14ac:dyDescent="0.25">
      <c r="A33" s="42">
        <v>26</v>
      </c>
      <c r="B33" s="43">
        <v>10.39</v>
      </c>
      <c r="C33" s="43">
        <v>10.39</v>
      </c>
      <c r="D33" s="43">
        <v>0.52</v>
      </c>
      <c r="E33" s="43">
        <v>0.52</v>
      </c>
    </row>
    <row r="34" spans="1:5" x14ac:dyDescent="0.25">
      <c r="A34" s="42">
        <v>27</v>
      </c>
      <c r="B34" s="43">
        <v>10.53</v>
      </c>
      <c r="C34" s="43">
        <v>10.53</v>
      </c>
      <c r="D34" s="43">
        <v>0.53</v>
      </c>
      <c r="E34" s="43">
        <v>0.53</v>
      </c>
    </row>
    <row r="35" spans="1:5" x14ac:dyDescent="0.25">
      <c r="A35" s="42">
        <v>28</v>
      </c>
      <c r="B35" s="43">
        <v>10.69</v>
      </c>
      <c r="C35" s="43">
        <v>10.69</v>
      </c>
      <c r="D35" s="43">
        <v>0.54</v>
      </c>
      <c r="E35" s="43">
        <v>0.54</v>
      </c>
    </row>
    <row r="36" spans="1:5" x14ac:dyDescent="0.25">
      <c r="A36" s="42">
        <v>29</v>
      </c>
      <c r="B36" s="43">
        <v>10.84</v>
      </c>
      <c r="C36" s="43">
        <v>10.84</v>
      </c>
      <c r="D36" s="43">
        <v>0.55000000000000004</v>
      </c>
      <c r="E36" s="43">
        <v>0.55000000000000004</v>
      </c>
    </row>
    <row r="37" spans="1:5" x14ac:dyDescent="0.25">
      <c r="A37" s="42">
        <v>30</v>
      </c>
      <c r="B37" s="43">
        <v>11</v>
      </c>
      <c r="C37" s="43">
        <v>11</v>
      </c>
      <c r="D37" s="43">
        <v>0.56000000000000005</v>
      </c>
      <c r="E37" s="43">
        <v>0.56000000000000005</v>
      </c>
    </row>
    <row r="38" spans="1:5" x14ac:dyDescent="0.25">
      <c r="A38" s="42">
        <v>31</v>
      </c>
      <c r="B38" s="43">
        <v>11.16</v>
      </c>
      <c r="C38" s="43">
        <v>11.16</v>
      </c>
      <c r="D38" s="43">
        <v>0.56999999999999995</v>
      </c>
      <c r="E38" s="43">
        <v>0.56999999999999995</v>
      </c>
    </row>
    <row r="39" spans="1:5" x14ac:dyDescent="0.25">
      <c r="A39" s="42">
        <v>32</v>
      </c>
      <c r="B39" s="43">
        <v>11.32</v>
      </c>
      <c r="C39" s="43">
        <v>11.32</v>
      </c>
      <c r="D39" s="43">
        <v>0.57999999999999996</v>
      </c>
      <c r="E39" s="43">
        <v>0.57999999999999996</v>
      </c>
    </row>
    <row r="40" spans="1:5" x14ac:dyDescent="0.25">
      <c r="A40" s="42">
        <v>33</v>
      </c>
      <c r="B40" s="43">
        <v>11.48</v>
      </c>
      <c r="C40" s="43">
        <v>11.48</v>
      </c>
      <c r="D40" s="43">
        <v>0.59</v>
      </c>
      <c r="E40" s="43">
        <v>0.59</v>
      </c>
    </row>
    <row r="41" spans="1:5" x14ac:dyDescent="0.25">
      <c r="A41" s="42">
        <v>34</v>
      </c>
      <c r="B41" s="43">
        <v>11.65</v>
      </c>
      <c r="C41" s="43">
        <v>11.65</v>
      </c>
      <c r="D41" s="43">
        <v>0.6</v>
      </c>
      <c r="E41" s="43">
        <v>0.6</v>
      </c>
    </row>
    <row r="42" spans="1:5" x14ac:dyDescent="0.25">
      <c r="A42" s="42">
        <v>35</v>
      </c>
      <c r="B42" s="43">
        <v>11.82</v>
      </c>
      <c r="C42" s="43">
        <v>11.82</v>
      </c>
      <c r="D42" s="43">
        <v>0.61</v>
      </c>
      <c r="E42" s="43">
        <v>0.61</v>
      </c>
    </row>
    <row r="43" spans="1:5" x14ac:dyDescent="0.25">
      <c r="A43" s="42">
        <v>36</v>
      </c>
      <c r="B43" s="43">
        <v>11.99</v>
      </c>
      <c r="C43" s="43">
        <v>11.99</v>
      </c>
      <c r="D43" s="43">
        <v>0.62</v>
      </c>
      <c r="E43" s="43">
        <v>0.62</v>
      </c>
    </row>
    <row r="44" spans="1:5" x14ac:dyDescent="0.25">
      <c r="A44" s="42">
        <v>37</v>
      </c>
      <c r="B44" s="43">
        <v>12.16</v>
      </c>
      <c r="C44" s="43">
        <v>12.16</v>
      </c>
      <c r="D44" s="43">
        <v>0.63</v>
      </c>
      <c r="E44" s="43">
        <v>0.63</v>
      </c>
    </row>
    <row r="45" spans="1:5" x14ac:dyDescent="0.25">
      <c r="A45" s="42">
        <v>38</v>
      </c>
      <c r="B45" s="43">
        <v>12.34</v>
      </c>
      <c r="C45" s="43">
        <v>12.34</v>
      </c>
      <c r="D45" s="43">
        <v>0.64</v>
      </c>
      <c r="E45" s="43">
        <v>0.64</v>
      </c>
    </row>
    <row r="46" spans="1:5" x14ac:dyDescent="0.25">
      <c r="A46" s="42">
        <v>39</v>
      </c>
      <c r="B46" s="43">
        <v>12.52</v>
      </c>
      <c r="C46" s="43">
        <v>12.52</v>
      </c>
      <c r="D46" s="43">
        <v>0.65</v>
      </c>
      <c r="E46" s="43">
        <v>0.65</v>
      </c>
    </row>
    <row r="47" spans="1:5" x14ac:dyDescent="0.25">
      <c r="A47" s="42">
        <v>40</v>
      </c>
      <c r="B47" s="43">
        <v>12.71</v>
      </c>
      <c r="C47" s="43">
        <v>12.71</v>
      </c>
      <c r="D47" s="43">
        <v>0.66</v>
      </c>
      <c r="E47" s="43">
        <v>0.66</v>
      </c>
    </row>
    <row r="48" spans="1:5" x14ac:dyDescent="0.25">
      <c r="A48" s="42">
        <v>41</v>
      </c>
      <c r="B48" s="43">
        <v>12.9</v>
      </c>
      <c r="C48" s="43">
        <v>12.9</v>
      </c>
      <c r="D48" s="43">
        <v>0.67</v>
      </c>
      <c r="E48" s="43">
        <v>0.67</v>
      </c>
    </row>
    <row r="49" spans="1:5" x14ac:dyDescent="0.25">
      <c r="A49" s="42">
        <v>42</v>
      </c>
      <c r="B49" s="43">
        <v>13.09</v>
      </c>
      <c r="C49" s="43">
        <v>13.09</v>
      </c>
      <c r="D49" s="43">
        <v>0.68</v>
      </c>
      <c r="E49" s="43">
        <v>0.68</v>
      </c>
    </row>
    <row r="50" spans="1:5" x14ac:dyDescent="0.25">
      <c r="A50" s="42">
        <v>43</v>
      </c>
      <c r="B50" s="43">
        <v>13.28</v>
      </c>
      <c r="C50" s="43">
        <v>13.28</v>
      </c>
      <c r="D50" s="43">
        <v>0.7</v>
      </c>
      <c r="E50" s="43">
        <v>0.7</v>
      </c>
    </row>
    <row r="51" spans="1:5" x14ac:dyDescent="0.25">
      <c r="A51" s="42">
        <v>44</v>
      </c>
      <c r="B51" s="43">
        <v>13.48</v>
      </c>
      <c r="C51" s="43">
        <v>13.48</v>
      </c>
      <c r="D51" s="43">
        <v>0.71</v>
      </c>
      <c r="E51" s="43">
        <v>0.71</v>
      </c>
    </row>
    <row r="52" spans="1:5" x14ac:dyDescent="0.25">
      <c r="A52" s="42">
        <v>45</v>
      </c>
      <c r="B52" s="43">
        <v>13.68</v>
      </c>
      <c r="C52" s="43">
        <v>13.68</v>
      </c>
      <c r="D52" s="43">
        <v>0.72</v>
      </c>
      <c r="E52" s="43">
        <v>0.72</v>
      </c>
    </row>
    <row r="53" spans="1:5" x14ac:dyDescent="0.25">
      <c r="A53" s="42">
        <v>46</v>
      </c>
      <c r="B53" s="43">
        <v>13.89</v>
      </c>
      <c r="C53" s="43">
        <v>13.89</v>
      </c>
      <c r="D53" s="43">
        <v>0.73</v>
      </c>
      <c r="E53" s="43">
        <v>0.73</v>
      </c>
    </row>
    <row r="54" spans="1:5" x14ac:dyDescent="0.25">
      <c r="A54" s="42">
        <v>47</v>
      </c>
      <c r="B54" s="43">
        <v>14.1</v>
      </c>
      <c r="C54" s="43">
        <v>14.1</v>
      </c>
      <c r="D54" s="43">
        <v>0.74</v>
      </c>
      <c r="E54" s="43">
        <v>0.74</v>
      </c>
    </row>
    <row r="55" spans="1:5" x14ac:dyDescent="0.25">
      <c r="A55" s="42">
        <v>48</v>
      </c>
      <c r="B55" s="43">
        <v>14.32</v>
      </c>
      <c r="C55" s="43">
        <v>14.32</v>
      </c>
      <c r="D55" s="43">
        <v>0.76</v>
      </c>
      <c r="E55" s="43">
        <v>0.76</v>
      </c>
    </row>
    <row r="56" spans="1:5" x14ac:dyDescent="0.25">
      <c r="A56" s="42">
        <v>49</v>
      </c>
      <c r="B56" s="43">
        <v>14.54</v>
      </c>
      <c r="C56" s="43">
        <v>14.54</v>
      </c>
      <c r="D56" s="43">
        <v>0.77</v>
      </c>
      <c r="E56" s="43">
        <v>0.77</v>
      </c>
    </row>
    <row r="57" spans="1:5" x14ac:dyDescent="0.25">
      <c r="A57" s="42">
        <v>50</v>
      </c>
      <c r="B57" s="43">
        <v>14.76</v>
      </c>
      <c r="C57" s="43">
        <v>14.76</v>
      </c>
      <c r="D57" s="43">
        <v>0.78</v>
      </c>
      <c r="E57" s="43">
        <v>0.78</v>
      </c>
    </row>
    <row r="58" spans="1:5" x14ac:dyDescent="0.25">
      <c r="A58" s="42">
        <v>51</v>
      </c>
      <c r="B58" s="43">
        <v>14.99</v>
      </c>
      <c r="C58" s="43">
        <v>14.99</v>
      </c>
      <c r="D58" s="43">
        <v>0.8</v>
      </c>
      <c r="E58" s="43">
        <v>0.8</v>
      </c>
    </row>
    <row r="59" spans="1:5" x14ac:dyDescent="0.25">
      <c r="A59" s="42">
        <v>52</v>
      </c>
      <c r="B59" s="43">
        <v>15.23</v>
      </c>
      <c r="C59" s="43">
        <v>15.23</v>
      </c>
      <c r="D59" s="43">
        <v>0.81</v>
      </c>
      <c r="E59" s="43">
        <v>0.81</v>
      </c>
    </row>
    <row r="60" spans="1:5" x14ac:dyDescent="0.25">
      <c r="A60" s="42">
        <v>53</v>
      </c>
      <c r="B60" s="43">
        <v>15.47</v>
      </c>
      <c r="C60" s="43">
        <v>15.47</v>
      </c>
      <c r="D60" s="43">
        <v>0.82</v>
      </c>
      <c r="E60" s="43">
        <v>0.82</v>
      </c>
    </row>
    <row r="61" spans="1:5" x14ac:dyDescent="0.25">
      <c r="A61" s="42">
        <v>54</v>
      </c>
      <c r="B61" s="43">
        <v>15.71</v>
      </c>
      <c r="C61" s="43">
        <v>15.71</v>
      </c>
      <c r="D61" s="43">
        <v>0.84</v>
      </c>
      <c r="E61" s="43">
        <v>0.84</v>
      </c>
    </row>
    <row r="62" spans="1:5" x14ac:dyDescent="0.25">
      <c r="A62" s="42">
        <v>55</v>
      </c>
      <c r="B62" s="43">
        <v>15.96</v>
      </c>
      <c r="C62" s="43">
        <v>15.96</v>
      </c>
      <c r="D62" s="43">
        <v>0.85</v>
      </c>
      <c r="E62" s="43">
        <v>0.85</v>
      </c>
    </row>
    <row r="63" spans="1:5" x14ac:dyDescent="0.25">
      <c r="A63" s="42">
        <v>56</v>
      </c>
      <c r="B63" s="43">
        <v>16.22</v>
      </c>
      <c r="C63" s="43">
        <v>16.22</v>
      </c>
      <c r="D63" s="43">
        <v>0.87</v>
      </c>
      <c r="E63" s="43">
        <v>0.87</v>
      </c>
    </row>
    <row r="64" spans="1:5" x14ac:dyDescent="0.25">
      <c r="A64" s="42">
        <v>57</v>
      </c>
      <c r="B64" s="43">
        <v>16.489999999999998</v>
      </c>
      <c r="C64" s="43">
        <v>16.489999999999998</v>
      </c>
      <c r="D64" s="43">
        <v>0.88</v>
      </c>
      <c r="E64" s="43">
        <v>0.88</v>
      </c>
    </row>
    <row r="65" spans="1:5" x14ac:dyDescent="0.25">
      <c r="A65" s="42">
        <v>58</v>
      </c>
      <c r="B65" s="43">
        <v>16.760000000000002</v>
      </c>
      <c r="C65" s="43">
        <v>16.760000000000002</v>
      </c>
      <c r="D65" s="43">
        <v>0.9</v>
      </c>
      <c r="E65" s="43">
        <v>0.9</v>
      </c>
    </row>
    <row r="66" spans="1:5" x14ac:dyDescent="0.25">
      <c r="A66" s="42">
        <v>59</v>
      </c>
      <c r="B66" s="43">
        <v>17.05</v>
      </c>
      <c r="C66" s="43">
        <v>17.05</v>
      </c>
      <c r="D66" s="43">
        <v>0.91</v>
      </c>
      <c r="E66" s="43">
        <v>0.91</v>
      </c>
    </row>
    <row r="67" spans="1:5" x14ac:dyDescent="0.25">
      <c r="A67" s="42">
        <v>60</v>
      </c>
      <c r="B67" s="43">
        <v>17.34</v>
      </c>
      <c r="C67" s="43">
        <v>17.34</v>
      </c>
      <c r="D67" s="43">
        <v>0.93</v>
      </c>
      <c r="E67" s="43">
        <v>0.93</v>
      </c>
    </row>
    <row r="68" spans="1:5" x14ac:dyDescent="0.25">
      <c r="A68" s="42">
        <v>61</v>
      </c>
      <c r="B68" s="43">
        <v>17.64</v>
      </c>
      <c r="C68" s="43">
        <v>17.64</v>
      </c>
      <c r="D68" s="43">
        <v>0.94</v>
      </c>
      <c r="E68" s="43">
        <v>0.94</v>
      </c>
    </row>
    <row r="69" spans="1:5" x14ac:dyDescent="0.25">
      <c r="A69" s="42">
        <v>62</v>
      </c>
      <c r="B69" s="43">
        <v>17.96</v>
      </c>
      <c r="C69" s="43">
        <v>17.96</v>
      </c>
      <c r="D69" s="43">
        <v>0.96</v>
      </c>
      <c r="E69" s="43">
        <v>0.96</v>
      </c>
    </row>
    <row r="70" spans="1:5" x14ac:dyDescent="0.25">
      <c r="A70" s="42">
        <v>63</v>
      </c>
      <c r="B70" s="43">
        <v>18.29</v>
      </c>
      <c r="C70" s="43">
        <v>18.29</v>
      </c>
      <c r="D70" s="43">
        <v>0.98</v>
      </c>
      <c r="E70" s="43">
        <v>0.98</v>
      </c>
    </row>
    <row r="71" spans="1:5" x14ac:dyDescent="0.25">
      <c r="A71" s="42">
        <v>64</v>
      </c>
      <c r="B71" s="43">
        <v>18.63</v>
      </c>
      <c r="C71" s="43">
        <v>18.63</v>
      </c>
      <c r="D71" s="43">
        <v>0.99</v>
      </c>
      <c r="E71" s="43">
        <v>0.99</v>
      </c>
    </row>
    <row r="72" spans="1:5" x14ac:dyDescent="0.25">
      <c r="A72" s="42">
        <v>65</v>
      </c>
      <c r="B72" s="43">
        <v>18.48</v>
      </c>
      <c r="C72" s="43">
        <v>18.48</v>
      </c>
      <c r="D72" s="43">
        <v>1</v>
      </c>
      <c r="E72" s="43">
        <v>1</v>
      </c>
    </row>
    <row r="73" spans="1:5" x14ac:dyDescent="0.25">
      <c r="A73" s="42">
        <v>66</v>
      </c>
      <c r="B73" s="43">
        <v>17.84</v>
      </c>
      <c r="C73" s="43">
        <v>17.84</v>
      </c>
      <c r="D73" s="43">
        <v>1</v>
      </c>
      <c r="E73" s="43">
        <v>1</v>
      </c>
    </row>
    <row r="74" spans="1:5" x14ac:dyDescent="0.25">
      <c r="A74" s="42">
        <v>67</v>
      </c>
      <c r="B74" s="43">
        <v>17.190000000000001</v>
      </c>
      <c r="C74" s="43">
        <v>17.190000000000001</v>
      </c>
      <c r="D74" s="43">
        <v>1</v>
      </c>
      <c r="E74" s="43">
        <v>1</v>
      </c>
    </row>
    <row r="75" spans="1:5" x14ac:dyDescent="0.25">
      <c r="A75" s="42">
        <v>68</v>
      </c>
      <c r="B75" s="43">
        <v>16.54</v>
      </c>
      <c r="C75" s="43">
        <v>16.54</v>
      </c>
      <c r="D75" s="43">
        <v>1</v>
      </c>
      <c r="E75" s="43">
        <v>1</v>
      </c>
    </row>
    <row r="76" spans="1:5" x14ac:dyDescent="0.25">
      <c r="A76" s="42">
        <v>69</v>
      </c>
      <c r="B76" s="43">
        <v>15.89</v>
      </c>
      <c r="C76" s="43">
        <v>15.89</v>
      </c>
      <c r="D76" s="43">
        <v>1</v>
      </c>
      <c r="E76" s="43">
        <v>1</v>
      </c>
    </row>
    <row r="77" spans="1:5" x14ac:dyDescent="0.25">
      <c r="A77" s="42">
        <v>70</v>
      </c>
      <c r="B77" s="43">
        <v>15.24</v>
      </c>
      <c r="C77" s="43">
        <v>15.24</v>
      </c>
      <c r="D77" s="43">
        <v>1</v>
      </c>
      <c r="E77" s="43">
        <v>1</v>
      </c>
    </row>
    <row r="78" spans="1:5" x14ac:dyDescent="0.25">
      <c r="A78" s="42">
        <v>71</v>
      </c>
      <c r="B78" s="43">
        <v>14.59</v>
      </c>
      <c r="C78" s="43">
        <v>14.59</v>
      </c>
      <c r="D78" s="43">
        <v>1</v>
      </c>
      <c r="E78" s="43">
        <v>1</v>
      </c>
    </row>
    <row r="79" spans="1:5" x14ac:dyDescent="0.25">
      <c r="A79" s="42">
        <v>72</v>
      </c>
      <c r="B79" s="43">
        <v>13.94</v>
      </c>
      <c r="C79" s="43">
        <v>13.94</v>
      </c>
      <c r="D79" s="43">
        <v>1</v>
      </c>
      <c r="E79" s="43">
        <v>1</v>
      </c>
    </row>
    <row r="80" spans="1:5" x14ac:dyDescent="0.25">
      <c r="A80" s="42">
        <v>73</v>
      </c>
      <c r="B80" s="43">
        <v>13.3</v>
      </c>
      <c r="C80" s="43">
        <v>13.3</v>
      </c>
      <c r="D80" s="43">
        <v>1</v>
      </c>
      <c r="E80" s="43">
        <v>1</v>
      </c>
    </row>
    <row r="81" spans="1:5" x14ac:dyDescent="0.25">
      <c r="A81" s="42">
        <v>74</v>
      </c>
      <c r="B81" s="43">
        <v>12.66</v>
      </c>
      <c r="C81" s="43">
        <v>12.66</v>
      </c>
      <c r="D81" s="43">
        <v>1</v>
      </c>
      <c r="E81" s="43">
        <v>1</v>
      </c>
    </row>
  </sheetData>
  <sheetProtection algorithmName="SHA-512" hashValue="/2Gk25LeoiaiMyF0dqRONerWh8fqhsA4ZnKBtwqkzmJoC7LF1sySC7Dc24mCXF+zyaNmJxbB0DDZ6MoM/uClUQ==" saltValue="jcG0Wn4xmjmvncazV2plMA==" spinCount="100000" sheet="1" objects="1" scenarios="1"/>
  <conditionalFormatting sqref="A6:A21">
    <cfRule type="expression" dxfId="93" priority="1" stopIfTrue="1">
      <formula>MOD(ROW(),2)=0</formula>
    </cfRule>
    <cfRule type="expression" dxfId="92" priority="2" stopIfTrue="1">
      <formula>MOD(ROW(),2)&lt;&gt;0</formula>
    </cfRule>
  </conditionalFormatting>
  <conditionalFormatting sqref="B6:E21">
    <cfRule type="expression" dxfId="91" priority="3" stopIfTrue="1">
      <formula>MOD(ROW(),2)=0</formula>
    </cfRule>
    <cfRule type="expression" dxfId="90" priority="4" stopIfTrue="1">
      <formula>MOD(ROW(),2)&lt;&gt;0</formula>
    </cfRule>
  </conditionalFormatting>
  <conditionalFormatting sqref="A26:A81">
    <cfRule type="expression" dxfId="89" priority="5" stopIfTrue="1">
      <formula>MOD(ROW(),2)=0</formula>
    </cfRule>
    <cfRule type="expression" dxfId="88" priority="6" stopIfTrue="1">
      <formula>MOD(ROW(),2)&lt;&gt;0</formula>
    </cfRule>
  </conditionalFormatting>
  <conditionalFormatting sqref="B26:E81">
    <cfRule type="expression" dxfId="87" priority="7" stopIfTrue="1">
      <formula>MOD(ROW(),2)=0</formula>
    </cfRule>
    <cfRule type="expression" dxfId="86" priority="8"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6CA1-C1A9-451E-A61C-BBFA2A7EA77B}">
  <sheetPr codeName="Sheet27"/>
  <dimension ref="A1:C4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UKAEA - Consolidated Factor Spreadsheet</v>
      </c>
    </row>
    <row r="3" spans="1:3" s="1" customFormat="1" ht="15.5" x14ac:dyDescent="0.35">
      <c r="A3" s="30" t="s">
        <v>2</v>
      </c>
      <c r="B3" s="3" t="str">
        <f>TABLE_FACTOR_TYPE_1 &amp; " - x-" &amp; TABLE_SERIES_NUMBER_1</f>
        <v>Scheme pays AA - x-603</v>
      </c>
    </row>
    <row r="6" spans="1:3" ht="13" x14ac:dyDescent="0.3">
      <c r="A6" s="40" t="s">
        <v>245</v>
      </c>
      <c r="B6" s="47" t="s">
        <v>246</v>
      </c>
      <c r="C6" s="47"/>
    </row>
    <row r="7" spans="1:3" x14ac:dyDescent="0.25">
      <c r="A7" s="40" t="s">
        <v>247</v>
      </c>
      <c r="B7" s="47" t="s">
        <v>31</v>
      </c>
      <c r="C7" s="47"/>
    </row>
    <row r="8" spans="1:3" x14ac:dyDescent="0.25">
      <c r="A8" s="40" t="s">
        <v>129</v>
      </c>
      <c r="B8" s="47" t="s">
        <v>142</v>
      </c>
      <c r="C8" s="47"/>
    </row>
    <row r="9" spans="1:3" x14ac:dyDescent="0.25">
      <c r="A9" s="40" t="s">
        <v>130</v>
      </c>
      <c r="B9" s="47" t="s">
        <v>203</v>
      </c>
      <c r="C9" s="47"/>
    </row>
    <row r="10" spans="1:3" ht="25" x14ac:dyDescent="0.25">
      <c r="A10" s="40" t="s">
        <v>6</v>
      </c>
      <c r="B10" s="47" t="s">
        <v>210</v>
      </c>
      <c r="C10" s="47"/>
    </row>
    <row r="11" spans="1:3" x14ac:dyDescent="0.25">
      <c r="A11" s="40" t="s">
        <v>131</v>
      </c>
      <c r="B11" s="47" t="s">
        <v>174</v>
      </c>
      <c r="C11" s="47"/>
    </row>
    <row r="12" spans="1:3" x14ac:dyDescent="0.25">
      <c r="A12" s="40" t="s">
        <v>132</v>
      </c>
      <c r="B12" s="47" t="s">
        <v>187</v>
      </c>
      <c r="C12" s="47"/>
    </row>
    <row r="13" spans="1:3" x14ac:dyDescent="0.25">
      <c r="A13" s="40" t="s">
        <v>248</v>
      </c>
      <c r="B13" s="47">
        <v>0</v>
      </c>
      <c r="C13" s="47"/>
    </row>
    <row r="14" spans="1:3" x14ac:dyDescent="0.25">
      <c r="A14" s="40" t="s">
        <v>134</v>
      </c>
      <c r="B14" s="47">
        <v>603</v>
      </c>
      <c r="C14" s="47"/>
    </row>
    <row r="15" spans="1:3" x14ac:dyDescent="0.25">
      <c r="A15" s="40" t="s">
        <v>249</v>
      </c>
      <c r="B15" s="47" t="s">
        <v>211</v>
      </c>
      <c r="C15" s="47"/>
    </row>
    <row r="16" spans="1:3" x14ac:dyDescent="0.25">
      <c r="A16" s="40" t="s">
        <v>136</v>
      </c>
      <c r="B16" s="47" t="s">
        <v>212</v>
      </c>
      <c r="C16" s="47"/>
    </row>
    <row r="17" spans="1:3" x14ac:dyDescent="0.25">
      <c r="A17" s="41" t="s">
        <v>250</v>
      </c>
      <c r="B17" s="47"/>
      <c r="C17" s="47"/>
    </row>
    <row r="18" spans="1:3" x14ac:dyDescent="0.25">
      <c r="A18" s="40" t="s">
        <v>138</v>
      </c>
      <c r="B18" s="48">
        <v>45133</v>
      </c>
      <c r="C18" s="48"/>
    </row>
    <row r="19" spans="1:3" x14ac:dyDescent="0.25">
      <c r="A19" s="40" t="s">
        <v>139</v>
      </c>
      <c r="B19" s="48">
        <v>45170</v>
      </c>
      <c r="C19" s="48"/>
    </row>
    <row r="20" spans="1:3" x14ac:dyDescent="0.25">
      <c r="A20" s="40" t="s">
        <v>140</v>
      </c>
      <c r="B20" s="47" t="s">
        <v>149</v>
      </c>
      <c r="C20" s="47"/>
    </row>
    <row r="21" spans="1:3" x14ac:dyDescent="0.25">
      <c r="A21" s="40" t="s">
        <v>252</v>
      </c>
      <c r="B21" s="47" t="s">
        <v>59</v>
      </c>
      <c r="C21" s="47"/>
    </row>
    <row r="23" spans="1:3" x14ac:dyDescent="0.25">
      <c r="A23" s="23" t="str">
        <f>HYPERLINK("#'Factor List'!A1", "Back to Factor List")</f>
        <v>Back to Factor List</v>
      </c>
      <c r="B23" s="23" t="str">
        <f>HYPERLINK("#'Assumptions'!A1", "Assumptions")</f>
        <v>Assumptions</v>
      </c>
    </row>
    <row r="26" spans="1:3" s="60" customFormat="1" ht="26" x14ac:dyDescent="0.25">
      <c r="A26" s="59" t="s">
        <v>269</v>
      </c>
      <c r="B26" s="59" t="s">
        <v>270</v>
      </c>
      <c r="C26" s="59" t="s">
        <v>271</v>
      </c>
    </row>
    <row r="27" spans="1:3" x14ac:dyDescent="0.25">
      <c r="A27" s="42">
        <v>0</v>
      </c>
      <c r="B27" s="44">
        <v>1</v>
      </c>
      <c r="C27" s="44">
        <v>1</v>
      </c>
    </row>
    <row r="28" spans="1:3" x14ac:dyDescent="0.25">
      <c r="A28" s="42">
        <v>1</v>
      </c>
      <c r="B28" s="44">
        <v>0.95899999999999996</v>
      </c>
      <c r="C28" s="44">
        <v>0.95399999999999996</v>
      </c>
    </row>
    <row r="29" spans="1:3" x14ac:dyDescent="0.25">
      <c r="A29" s="42">
        <v>2</v>
      </c>
      <c r="B29" s="44">
        <v>0.92100000000000004</v>
      </c>
      <c r="C29" s="44">
        <v>0.91100000000000003</v>
      </c>
    </row>
    <row r="30" spans="1:3" x14ac:dyDescent="0.25">
      <c r="A30" s="42">
        <v>3</v>
      </c>
      <c r="B30" s="44">
        <v>0.88600000000000001</v>
      </c>
      <c r="C30" s="44">
        <v>0.871</v>
      </c>
    </row>
    <row r="31" spans="1:3" x14ac:dyDescent="0.25">
      <c r="A31" s="42">
        <v>4</v>
      </c>
      <c r="B31" s="44">
        <v>0.85199999999999998</v>
      </c>
      <c r="C31" s="44">
        <v>0.83399999999999996</v>
      </c>
    </row>
    <row r="32" spans="1:3" x14ac:dyDescent="0.25">
      <c r="A32" s="42">
        <v>5</v>
      </c>
      <c r="B32" s="44">
        <v>0.82099999999999995</v>
      </c>
      <c r="C32" s="44">
        <v>0.8</v>
      </c>
    </row>
    <row r="33" spans="1:3" x14ac:dyDescent="0.25">
      <c r="A33" s="42">
        <v>6</v>
      </c>
      <c r="B33" s="44">
        <v>0.79100000000000004</v>
      </c>
      <c r="C33" s="44">
        <v>0.76800000000000002</v>
      </c>
    </row>
    <row r="34" spans="1:3" x14ac:dyDescent="0.25">
      <c r="A34" s="42">
        <v>7</v>
      </c>
      <c r="B34" s="44">
        <v>0.76400000000000001</v>
      </c>
      <c r="C34" s="44">
        <v>0.73799999999999999</v>
      </c>
    </row>
    <row r="35" spans="1:3" x14ac:dyDescent="0.25">
      <c r="A35" s="42">
        <v>8</v>
      </c>
      <c r="B35" s="44">
        <v>0.73899999999999999</v>
      </c>
      <c r="C35" s="44">
        <v>0.70899999999999996</v>
      </c>
    </row>
    <row r="36" spans="1:3" x14ac:dyDescent="0.25">
      <c r="A36" s="42">
        <v>9</v>
      </c>
      <c r="B36" s="44">
        <v>0.71499999999999997</v>
      </c>
      <c r="C36" s="44">
        <v>0.68300000000000005</v>
      </c>
    </row>
    <row r="37" spans="1:3" x14ac:dyDescent="0.25">
      <c r="A37" s="42">
        <v>10</v>
      </c>
      <c r="B37" s="44">
        <v>0.69299999999999995</v>
      </c>
      <c r="C37" s="44">
        <v>0.65800000000000003</v>
      </c>
    </row>
    <row r="38" spans="1:3" x14ac:dyDescent="0.25">
      <c r="A38" s="42">
        <v>11</v>
      </c>
      <c r="B38" s="44"/>
      <c r="C38" s="44">
        <v>0.63500000000000001</v>
      </c>
    </row>
    <row r="39" spans="1:3" x14ac:dyDescent="0.25">
      <c r="A39" s="42">
        <v>12</v>
      </c>
      <c r="B39" s="44"/>
      <c r="C39" s="44">
        <v>0.61299999999999999</v>
      </c>
    </row>
    <row r="40" spans="1:3" x14ac:dyDescent="0.25">
      <c r="A40" s="42">
        <v>13</v>
      </c>
      <c r="B40" s="44"/>
      <c r="C40" s="44">
        <v>0.59299999999999997</v>
      </c>
    </row>
    <row r="41" spans="1:3" x14ac:dyDescent="0.25">
      <c r="A41" s="42">
        <v>14</v>
      </c>
      <c r="B41" s="44"/>
      <c r="C41" s="44">
        <v>0.57499999999999996</v>
      </c>
    </row>
    <row r="42" spans="1:3" x14ac:dyDescent="0.25">
      <c r="A42" s="42">
        <v>15</v>
      </c>
      <c r="B42" s="44"/>
      <c r="C42" s="44">
        <v>0.55700000000000005</v>
      </c>
    </row>
  </sheetData>
  <sheetProtection algorithmName="SHA-512" hashValue="YEOQpzsr6CDJLu1iAvdeoZhUsG1Mc/JgmXoRQdvu61Hr5JT1VZ6bs2+JebBqZneun9ZP10qM3/XqsDU3slqDTg==" saltValue="d3/OPMpSDV5Cy8cv/qoYLQ==" spinCount="100000" sheet="1" objects="1" scenarios="1"/>
  <conditionalFormatting sqref="A6:A21">
    <cfRule type="expression" dxfId="85" priority="1" stopIfTrue="1">
      <formula>MOD(ROW(),2)=0</formula>
    </cfRule>
    <cfRule type="expression" dxfId="84" priority="2" stopIfTrue="1">
      <formula>MOD(ROW(),2)&lt;&gt;0</formula>
    </cfRule>
  </conditionalFormatting>
  <conditionalFormatting sqref="B6:C21">
    <cfRule type="expression" dxfId="83" priority="3" stopIfTrue="1">
      <formula>MOD(ROW(),2)=0</formula>
    </cfRule>
    <cfRule type="expression" dxfId="82" priority="4" stopIfTrue="1">
      <formula>MOD(ROW(),2)&lt;&gt;0</formula>
    </cfRule>
  </conditionalFormatting>
  <conditionalFormatting sqref="A26:A42">
    <cfRule type="expression" dxfId="81" priority="5" stopIfTrue="1">
      <formula>MOD(ROW(),2)=0</formula>
    </cfRule>
    <cfRule type="expression" dxfId="80" priority="6" stopIfTrue="1">
      <formula>MOD(ROW(),2)&lt;&gt;0</formula>
    </cfRule>
  </conditionalFormatting>
  <conditionalFormatting sqref="B26:C42">
    <cfRule type="expression" dxfId="79" priority="7" stopIfTrue="1">
      <formula>MOD(ROW(),2)=0</formula>
    </cfRule>
    <cfRule type="expression" dxfId="78" priority="8"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7024-8CA6-4C65-B44B-E931444937B1}">
  <sheetPr codeName="Sheet28"/>
  <dimension ref="A1:B42"/>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Scheme pays AA - x-604</v>
      </c>
    </row>
    <row r="6" spans="1:2" ht="13" x14ac:dyDescent="0.3">
      <c r="A6" s="40" t="s">
        <v>245</v>
      </c>
      <c r="B6" s="47" t="s">
        <v>246</v>
      </c>
    </row>
    <row r="7" spans="1:2" x14ac:dyDescent="0.25">
      <c r="A7" s="40" t="s">
        <v>247</v>
      </c>
      <c r="B7" s="47" t="s">
        <v>31</v>
      </c>
    </row>
    <row r="8" spans="1:2" x14ac:dyDescent="0.25">
      <c r="A8" s="40" t="s">
        <v>129</v>
      </c>
      <c r="B8" s="47" t="s">
        <v>142</v>
      </c>
    </row>
    <row r="9" spans="1:2" x14ac:dyDescent="0.25">
      <c r="A9" s="40" t="s">
        <v>130</v>
      </c>
      <c r="B9" s="47" t="s">
        <v>203</v>
      </c>
    </row>
    <row r="10" spans="1:2" ht="25" x14ac:dyDescent="0.25">
      <c r="A10" s="40" t="s">
        <v>6</v>
      </c>
      <c r="B10" s="47" t="s">
        <v>213</v>
      </c>
    </row>
    <row r="11" spans="1:2" x14ac:dyDescent="0.25">
      <c r="A11" s="40" t="s">
        <v>131</v>
      </c>
      <c r="B11" s="47" t="s">
        <v>174</v>
      </c>
    </row>
    <row r="12" spans="1:2" x14ac:dyDescent="0.25">
      <c r="A12" s="40" t="s">
        <v>132</v>
      </c>
      <c r="B12" s="47" t="s">
        <v>214</v>
      </c>
    </row>
    <row r="13" spans="1:2" x14ac:dyDescent="0.25">
      <c r="A13" s="40" t="s">
        <v>248</v>
      </c>
      <c r="B13" s="47">
        <v>0</v>
      </c>
    </row>
    <row r="14" spans="1:2" x14ac:dyDescent="0.25">
      <c r="A14" s="40" t="s">
        <v>134</v>
      </c>
      <c r="B14" s="47">
        <v>604</v>
      </c>
    </row>
    <row r="15" spans="1:2" x14ac:dyDescent="0.25">
      <c r="A15" s="40" t="s">
        <v>249</v>
      </c>
      <c r="B15" s="47" t="s">
        <v>215</v>
      </c>
    </row>
    <row r="16" spans="1:2" x14ac:dyDescent="0.25">
      <c r="A16" s="40" t="s">
        <v>136</v>
      </c>
      <c r="B16" s="47" t="s">
        <v>216</v>
      </c>
    </row>
    <row r="17" spans="1:2" x14ac:dyDescent="0.25">
      <c r="A17" s="41" t="s">
        <v>250</v>
      </c>
      <c r="B17" s="47"/>
    </row>
    <row r="18" spans="1:2" x14ac:dyDescent="0.25">
      <c r="A18" s="40" t="s">
        <v>138</v>
      </c>
      <c r="B18" s="48">
        <v>45133</v>
      </c>
    </row>
    <row r="19" spans="1:2" x14ac:dyDescent="0.25">
      <c r="A19" s="40" t="s">
        <v>139</v>
      </c>
      <c r="B19" s="48">
        <v>45170</v>
      </c>
    </row>
    <row r="20" spans="1:2" x14ac:dyDescent="0.25">
      <c r="A20" s="40" t="s">
        <v>140</v>
      </c>
      <c r="B20" s="47" t="s">
        <v>251</v>
      </c>
    </row>
    <row r="21" spans="1:2" x14ac:dyDescent="0.25">
      <c r="A21" s="40" t="s">
        <v>252</v>
      </c>
      <c r="B21" s="47" t="s">
        <v>59</v>
      </c>
    </row>
    <row r="23" spans="1:2" x14ac:dyDescent="0.25">
      <c r="A23" s="23" t="str">
        <f>HYPERLINK("#'Factor List'!A1", "Back to Factor List")</f>
        <v>Back to Factor List</v>
      </c>
      <c r="B23" s="23" t="str">
        <f>HYPERLINK("#'Assumptions'!A1", "Assumptions")</f>
        <v>Assumptions</v>
      </c>
    </row>
    <row r="26" spans="1:2" s="60" customFormat="1" ht="13" x14ac:dyDescent="0.25">
      <c r="A26" s="59" t="s">
        <v>282</v>
      </c>
      <c r="B26" s="59" t="s">
        <v>283</v>
      </c>
    </row>
    <row r="27" spans="1:2" x14ac:dyDescent="0.25">
      <c r="A27" s="42">
        <v>0</v>
      </c>
      <c r="B27" s="44">
        <v>1</v>
      </c>
    </row>
    <row r="28" spans="1:2" x14ac:dyDescent="0.25">
      <c r="A28" s="42">
        <v>1</v>
      </c>
      <c r="B28" s="44">
        <v>1.0429999999999999</v>
      </c>
    </row>
    <row r="29" spans="1:2" x14ac:dyDescent="0.25">
      <c r="A29" s="42">
        <v>2</v>
      </c>
      <c r="B29" s="44">
        <v>1.0900000000000001</v>
      </c>
    </row>
    <row r="30" spans="1:2" x14ac:dyDescent="0.25">
      <c r="A30" s="42">
        <v>3</v>
      </c>
      <c r="B30" s="44">
        <v>1.1399999999999999</v>
      </c>
    </row>
    <row r="31" spans="1:2" x14ac:dyDescent="0.25">
      <c r="A31" s="42">
        <v>4</v>
      </c>
      <c r="B31" s="44">
        <v>1.1930000000000001</v>
      </c>
    </row>
    <row r="32" spans="1:2" x14ac:dyDescent="0.25">
      <c r="A32" s="42">
        <v>5</v>
      </c>
      <c r="B32" s="44">
        <v>1.2509999999999999</v>
      </c>
    </row>
    <row r="33" spans="1:2" x14ac:dyDescent="0.25">
      <c r="A33" s="42">
        <v>6</v>
      </c>
      <c r="B33" s="44">
        <v>1.3129999999999999</v>
      </c>
    </row>
    <row r="34" spans="1:2" x14ac:dyDescent="0.25">
      <c r="A34" s="42">
        <v>7</v>
      </c>
      <c r="B34" s="44">
        <v>1.38</v>
      </c>
    </row>
    <row r="35" spans="1:2" x14ac:dyDescent="0.25">
      <c r="A35" s="42">
        <v>8</v>
      </c>
      <c r="B35" s="44">
        <v>1.452</v>
      </c>
    </row>
    <row r="36" spans="1:2" x14ac:dyDescent="0.25">
      <c r="A36" s="42">
        <v>9</v>
      </c>
      <c r="B36" s="44">
        <v>1.53</v>
      </c>
    </row>
    <row r="37" spans="1:2" x14ac:dyDescent="0.25">
      <c r="A37" s="42">
        <v>10</v>
      </c>
      <c r="B37" s="44">
        <v>1.615</v>
      </c>
    </row>
    <row r="38" spans="1:2" x14ac:dyDescent="0.25">
      <c r="A38" s="42">
        <v>11</v>
      </c>
      <c r="B38" s="44">
        <v>1.7070000000000001</v>
      </c>
    </row>
    <row r="39" spans="1:2" x14ac:dyDescent="0.25">
      <c r="A39" s="42">
        <v>12</v>
      </c>
      <c r="B39" s="44">
        <v>1.8069999999999999</v>
      </c>
    </row>
    <row r="40" spans="1:2" x14ac:dyDescent="0.25">
      <c r="A40" s="42">
        <v>13</v>
      </c>
      <c r="B40" s="44">
        <v>1.9159999999999999</v>
      </c>
    </row>
    <row r="41" spans="1:2" x14ac:dyDescent="0.25">
      <c r="A41" s="42">
        <v>14</v>
      </c>
      <c r="B41" s="44">
        <v>2.0339999999999998</v>
      </c>
    </row>
    <row r="42" spans="1:2" x14ac:dyDescent="0.25">
      <c r="A42" s="42">
        <v>15</v>
      </c>
      <c r="B42" s="44">
        <v>2.1640000000000001</v>
      </c>
    </row>
  </sheetData>
  <sheetProtection algorithmName="SHA-512" hashValue="Zngj2FiU2/YZV8DL/1RPWLJRmaNWd431E/6bJWDwc+FZ5jPhfQC+k0K4H/Q9iWDJpzZAf8jD7wqp/vCNpZJJew==" saltValue="97pX0epZ6NOp3Lfwbhay0Q==" spinCount="100000" sheet="1" objects="1" scenarios="1"/>
  <conditionalFormatting sqref="A6:A21">
    <cfRule type="expression" dxfId="77" priority="1" stopIfTrue="1">
      <formula>MOD(ROW(),2)=0</formula>
    </cfRule>
    <cfRule type="expression" dxfId="76" priority="2" stopIfTrue="1">
      <formula>MOD(ROW(),2)&lt;&gt;0</formula>
    </cfRule>
  </conditionalFormatting>
  <conditionalFormatting sqref="B6:B21">
    <cfRule type="expression" dxfId="75" priority="3" stopIfTrue="1">
      <formula>MOD(ROW(),2)=0</formula>
    </cfRule>
    <cfRule type="expression" dxfId="74" priority="4" stopIfTrue="1">
      <formula>MOD(ROW(),2)&lt;&gt;0</formula>
    </cfRule>
  </conditionalFormatting>
  <conditionalFormatting sqref="A26:A42">
    <cfRule type="expression" dxfId="73" priority="5" stopIfTrue="1">
      <formula>MOD(ROW(),2)=0</formula>
    </cfRule>
    <cfRule type="expression" dxfId="72" priority="6" stopIfTrue="1">
      <formula>MOD(ROW(),2)&lt;&gt;0</formula>
    </cfRule>
  </conditionalFormatting>
  <conditionalFormatting sqref="B26:B42">
    <cfRule type="expression" dxfId="71" priority="7" stopIfTrue="1">
      <formula>MOD(ROW(),2)=0</formula>
    </cfRule>
    <cfRule type="expression" dxfId="70" priority="8"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11D7C-5D5E-46D7-8116-11F1CD5022FE}">
  <sheetPr codeName="Sheet29"/>
  <dimension ref="A1:B42"/>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Scheme pays AA - x-605</v>
      </c>
    </row>
    <row r="6" spans="1:2" ht="13" x14ac:dyDescent="0.3">
      <c r="A6" s="40" t="s">
        <v>245</v>
      </c>
      <c r="B6" s="47" t="s">
        <v>246</v>
      </c>
    </row>
    <row r="7" spans="1:2" x14ac:dyDescent="0.25">
      <c r="A7" s="40" t="s">
        <v>247</v>
      </c>
      <c r="B7" s="47" t="s">
        <v>31</v>
      </c>
    </row>
    <row r="8" spans="1:2" x14ac:dyDescent="0.25">
      <c r="A8" s="40" t="s">
        <v>129</v>
      </c>
      <c r="B8" s="47" t="s">
        <v>142</v>
      </c>
    </row>
    <row r="9" spans="1:2" x14ac:dyDescent="0.25">
      <c r="A9" s="40" t="s">
        <v>130</v>
      </c>
      <c r="B9" s="47" t="s">
        <v>203</v>
      </c>
    </row>
    <row r="10" spans="1:2" ht="25" x14ac:dyDescent="0.25">
      <c r="A10" s="40" t="s">
        <v>6</v>
      </c>
      <c r="B10" s="47" t="s">
        <v>217</v>
      </c>
    </row>
    <row r="11" spans="1:2" x14ac:dyDescent="0.25">
      <c r="A11" s="40" t="s">
        <v>131</v>
      </c>
      <c r="B11" s="47" t="s">
        <v>174</v>
      </c>
    </row>
    <row r="12" spans="1:2" x14ac:dyDescent="0.25">
      <c r="A12" s="40" t="s">
        <v>132</v>
      </c>
      <c r="B12" s="47" t="s">
        <v>218</v>
      </c>
    </row>
    <row r="13" spans="1:2" x14ac:dyDescent="0.25">
      <c r="A13" s="40" t="s">
        <v>248</v>
      </c>
      <c r="B13" s="47">
        <v>0</v>
      </c>
    </row>
    <row r="14" spans="1:2" x14ac:dyDescent="0.25">
      <c r="A14" s="40" t="s">
        <v>134</v>
      </c>
      <c r="B14" s="47">
        <v>605</v>
      </c>
    </row>
    <row r="15" spans="1:2" x14ac:dyDescent="0.25">
      <c r="A15" s="40" t="s">
        <v>249</v>
      </c>
      <c r="B15" s="47" t="s">
        <v>219</v>
      </c>
    </row>
    <row r="16" spans="1:2" x14ac:dyDescent="0.25">
      <c r="A16" s="40" t="s">
        <v>136</v>
      </c>
      <c r="B16" s="47" t="s">
        <v>220</v>
      </c>
    </row>
    <row r="17" spans="1:2" x14ac:dyDescent="0.25">
      <c r="A17" s="41" t="s">
        <v>250</v>
      </c>
      <c r="B17" s="47"/>
    </row>
    <row r="18" spans="1:2" x14ac:dyDescent="0.25">
      <c r="A18" s="40" t="s">
        <v>138</v>
      </c>
      <c r="B18" s="48">
        <v>45133</v>
      </c>
    </row>
    <row r="19" spans="1:2" x14ac:dyDescent="0.25">
      <c r="A19" s="40" t="s">
        <v>139</v>
      </c>
      <c r="B19" s="48">
        <v>45170</v>
      </c>
    </row>
    <row r="20" spans="1:2" x14ac:dyDescent="0.25">
      <c r="A20" s="40" t="s">
        <v>140</v>
      </c>
      <c r="B20" s="47" t="s">
        <v>149</v>
      </c>
    </row>
    <row r="21" spans="1:2" x14ac:dyDescent="0.25">
      <c r="A21" s="40" t="s">
        <v>252</v>
      </c>
      <c r="B21" s="47" t="s">
        <v>59</v>
      </c>
    </row>
    <row r="23" spans="1:2" x14ac:dyDescent="0.25">
      <c r="A23" s="23" t="str">
        <f>HYPERLINK("#'Factor List'!A1", "Back to Factor List")</f>
        <v>Back to Factor List</v>
      </c>
      <c r="B23" s="23" t="str">
        <f>HYPERLINK("#'Assumptions'!A1", "Assumptions")</f>
        <v>Assumptions</v>
      </c>
    </row>
    <row r="26" spans="1:2" s="60" customFormat="1" ht="13" x14ac:dyDescent="0.25">
      <c r="A26" s="59" t="s">
        <v>269</v>
      </c>
      <c r="B26" s="59" t="s">
        <v>284</v>
      </c>
    </row>
    <row r="27" spans="1:2" x14ac:dyDescent="0.25">
      <c r="A27" s="42">
        <v>0</v>
      </c>
      <c r="B27" s="44">
        <v>1</v>
      </c>
    </row>
    <row r="28" spans="1:2" x14ac:dyDescent="0.25">
      <c r="A28" s="42">
        <v>1</v>
      </c>
      <c r="B28" s="44">
        <v>0.95399999999999996</v>
      </c>
    </row>
    <row r="29" spans="1:2" x14ac:dyDescent="0.25">
      <c r="A29" s="42">
        <v>2</v>
      </c>
      <c r="B29" s="44">
        <v>0.91200000000000003</v>
      </c>
    </row>
    <row r="30" spans="1:2" x14ac:dyDescent="0.25">
      <c r="A30" s="42">
        <v>3</v>
      </c>
      <c r="B30" s="44">
        <v>0.873</v>
      </c>
    </row>
    <row r="31" spans="1:2" x14ac:dyDescent="0.25">
      <c r="A31" s="42">
        <v>4</v>
      </c>
      <c r="B31" s="44">
        <v>0.83599999999999997</v>
      </c>
    </row>
    <row r="32" spans="1:2" x14ac:dyDescent="0.25">
      <c r="A32" s="42">
        <v>5</v>
      </c>
      <c r="B32" s="44">
        <v>0.80100000000000005</v>
      </c>
    </row>
    <row r="33" spans="1:2" x14ac:dyDescent="0.25">
      <c r="A33" s="42">
        <v>6</v>
      </c>
      <c r="B33" s="44">
        <v>0.76800000000000002</v>
      </c>
    </row>
    <row r="34" spans="1:2" x14ac:dyDescent="0.25">
      <c r="A34" s="42">
        <v>7</v>
      </c>
      <c r="B34" s="44">
        <v>0.73799999999999999</v>
      </c>
    </row>
    <row r="35" spans="1:2" x14ac:dyDescent="0.25">
      <c r="A35" s="42">
        <v>8</v>
      </c>
      <c r="B35" s="44">
        <v>0.70899999999999996</v>
      </c>
    </row>
    <row r="36" spans="1:2" x14ac:dyDescent="0.25">
      <c r="A36" s="42">
        <v>9</v>
      </c>
      <c r="B36" s="44">
        <v>0.68200000000000005</v>
      </c>
    </row>
    <row r="37" spans="1:2" x14ac:dyDescent="0.25">
      <c r="A37" s="42">
        <v>10</v>
      </c>
      <c r="B37" s="44">
        <v>0.65600000000000003</v>
      </c>
    </row>
    <row r="38" spans="1:2" x14ac:dyDescent="0.25">
      <c r="A38" s="42">
        <v>11</v>
      </c>
      <c r="B38" s="44">
        <v>0.63200000000000001</v>
      </c>
    </row>
    <row r="39" spans="1:2" x14ac:dyDescent="0.25">
      <c r="A39" s="42">
        <v>12</v>
      </c>
      <c r="B39" s="44">
        <v>0.60899999999999999</v>
      </c>
    </row>
    <row r="40" spans="1:2" x14ac:dyDescent="0.25">
      <c r="A40" s="42">
        <v>13</v>
      </c>
      <c r="B40" s="44">
        <v>0.58699999999999997</v>
      </c>
    </row>
    <row r="41" spans="1:2" x14ac:dyDescent="0.25">
      <c r="A41" s="42">
        <v>14</v>
      </c>
      <c r="B41" s="44">
        <v>0.56699999999999995</v>
      </c>
    </row>
    <row r="42" spans="1:2" x14ac:dyDescent="0.25">
      <c r="A42" s="42">
        <v>15</v>
      </c>
      <c r="B42" s="44">
        <v>0.54700000000000004</v>
      </c>
    </row>
  </sheetData>
  <sheetProtection algorithmName="SHA-512" hashValue="6DbEx8Omh01SmbMUt79mUFB2LStFqsv9Twohvq13vvX86xSLDwrx2LJSUVMy7WlFVOwQROt4zm0bVAE9j/GjIQ==" saltValue="5De8Lap92c7jSVEB4oecLw==" spinCount="100000" sheet="1" objects="1" scenarios="1"/>
  <conditionalFormatting sqref="A6:A21">
    <cfRule type="expression" dxfId="69" priority="1" stopIfTrue="1">
      <formula>MOD(ROW(),2)=0</formula>
    </cfRule>
    <cfRule type="expression" dxfId="68" priority="2" stopIfTrue="1">
      <formula>MOD(ROW(),2)&lt;&gt;0</formula>
    </cfRule>
  </conditionalFormatting>
  <conditionalFormatting sqref="B6:B21">
    <cfRule type="expression" dxfId="67" priority="3" stopIfTrue="1">
      <formula>MOD(ROW(),2)=0</formula>
    </cfRule>
    <cfRule type="expression" dxfId="66" priority="4" stopIfTrue="1">
      <formula>MOD(ROW(),2)&lt;&gt;0</formula>
    </cfRule>
  </conditionalFormatting>
  <conditionalFormatting sqref="A26:A42">
    <cfRule type="expression" dxfId="65" priority="5" stopIfTrue="1">
      <formula>MOD(ROW(),2)=0</formula>
    </cfRule>
    <cfRule type="expression" dxfId="64" priority="6" stopIfTrue="1">
      <formula>MOD(ROW(),2)&lt;&gt;0</formula>
    </cfRule>
  </conditionalFormatting>
  <conditionalFormatting sqref="B26:B42">
    <cfRule type="expression" dxfId="63" priority="7" stopIfTrue="1">
      <formula>MOD(ROW(),2)=0</formula>
    </cfRule>
    <cfRule type="expression" dxfId="62" priority="8"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844B-5D9A-4FD4-AB30-FB14C154DE24}">
  <sheetPr codeName="Sheet30"/>
  <dimension ref="A1:B23"/>
  <sheetViews>
    <sheetView showGridLines="0" workbookViewId="0">
      <selection activeCell="A6" sqref="A6"/>
    </sheetView>
  </sheetViews>
  <sheetFormatPr defaultRowHeight="12.5" x14ac:dyDescent="0.25"/>
  <cols>
    <col min="1" max="1" width="31.54296875" customWidth="1"/>
    <col min="2" max="2" width="40.726562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Scheme pays LTA - x-606</v>
      </c>
    </row>
    <row r="6" spans="1:2" ht="13" x14ac:dyDescent="0.3">
      <c r="A6" s="40" t="s">
        <v>245</v>
      </c>
      <c r="B6" s="47" t="s">
        <v>246</v>
      </c>
    </row>
    <row r="7" spans="1:2" x14ac:dyDescent="0.25">
      <c r="A7" s="40" t="s">
        <v>247</v>
      </c>
      <c r="B7" s="47" t="s">
        <v>31</v>
      </c>
    </row>
    <row r="8" spans="1:2" x14ac:dyDescent="0.25">
      <c r="A8" s="40" t="s">
        <v>129</v>
      </c>
      <c r="B8" s="47" t="s">
        <v>142</v>
      </c>
    </row>
    <row r="9" spans="1:2" x14ac:dyDescent="0.25">
      <c r="A9" s="40" t="s">
        <v>130</v>
      </c>
      <c r="B9" s="47" t="s">
        <v>221</v>
      </c>
    </row>
    <row r="10" spans="1:2" ht="25.5" customHeight="1" x14ac:dyDescent="0.25">
      <c r="A10" s="40" t="s">
        <v>6</v>
      </c>
      <c r="B10" s="47" t="s">
        <v>222</v>
      </c>
    </row>
    <row r="11" spans="1:2" x14ac:dyDescent="0.25">
      <c r="A11" s="40" t="s">
        <v>131</v>
      </c>
      <c r="B11" s="47" t="s">
        <v>177</v>
      </c>
    </row>
    <row r="12" spans="1:2" x14ac:dyDescent="0.25">
      <c r="A12" s="40" t="s">
        <v>132</v>
      </c>
      <c r="B12" s="47" t="s">
        <v>146</v>
      </c>
    </row>
    <row r="13" spans="1:2" x14ac:dyDescent="0.25">
      <c r="A13" s="40" t="s">
        <v>248</v>
      </c>
      <c r="B13" s="47">
        <v>0</v>
      </c>
    </row>
    <row r="14" spans="1:2" x14ac:dyDescent="0.25">
      <c r="A14" s="40" t="s">
        <v>134</v>
      </c>
      <c r="B14" s="47">
        <v>606</v>
      </c>
    </row>
    <row r="15" spans="1:2" x14ac:dyDescent="0.25">
      <c r="A15" s="40" t="s">
        <v>249</v>
      </c>
      <c r="B15" s="47" t="s">
        <v>223</v>
      </c>
    </row>
    <row r="16" spans="1:2" x14ac:dyDescent="0.25">
      <c r="A16" s="40" t="s">
        <v>136</v>
      </c>
      <c r="B16" s="47" t="s">
        <v>224</v>
      </c>
    </row>
    <row r="17" spans="1:2" x14ac:dyDescent="0.25">
      <c r="A17" s="41" t="s">
        <v>250</v>
      </c>
      <c r="B17" s="47"/>
    </row>
    <row r="18" spans="1:2" x14ac:dyDescent="0.25">
      <c r="A18" s="40" t="s">
        <v>138</v>
      </c>
      <c r="B18" s="48">
        <v>45133</v>
      </c>
    </row>
    <row r="19" spans="1:2" x14ac:dyDescent="0.25">
      <c r="A19" s="40" t="s">
        <v>139</v>
      </c>
      <c r="B19" s="48">
        <v>45170</v>
      </c>
    </row>
    <row r="20" spans="1:2" x14ac:dyDescent="0.25">
      <c r="A20" s="40" t="s">
        <v>140</v>
      </c>
      <c r="B20" s="47" t="s">
        <v>225</v>
      </c>
    </row>
    <row r="21" spans="1:2" x14ac:dyDescent="0.25">
      <c r="A21" s="40" t="s">
        <v>252</v>
      </c>
      <c r="B21" s="47" t="s">
        <v>59</v>
      </c>
    </row>
    <row r="23" spans="1:2" x14ac:dyDescent="0.25">
      <c r="A23" s="23" t="str">
        <f>HYPERLINK("#'Factor List'!A1", "Back to Factor List")</f>
        <v>Back to Factor List</v>
      </c>
      <c r="B23" s="23" t="str">
        <f>HYPERLINK("#'Assumptions'!A1", "Assumptions")</f>
        <v>Assumptions</v>
      </c>
    </row>
  </sheetData>
  <sheetProtection algorithmName="SHA-512" hashValue="91GFtG+7h6IbXBNjXVbLQ7nz94mkkvrf7bPSs55JIkpOXC/bgUKWcCqQ/bBF7X/3sBxVsQp0nphIp/bVtVQu5A==" saltValue="vPfmBGjCX8Eo6MARvQf+Hg==" spinCount="100000" sheet="1" objects="1" scenarios="1"/>
  <conditionalFormatting sqref="A6:A21">
    <cfRule type="expression" dxfId="61" priority="1" stopIfTrue="1">
      <formula>MOD(ROW(),2)=0</formula>
    </cfRule>
    <cfRule type="expression" dxfId="60" priority="2" stopIfTrue="1">
      <formula>MOD(ROW(),2)&lt;&gt;0</formula>
    </cfRule>
  </conditionalFormatting>
  <conditionalFormatting sqref="B6:B21">
    <cfRule type="expression" dxfId="59" priority="3" stopIfTrue="1">
      <formula>MOD(ROW(),2)=0</formula>
    </cfRule>
    <cfRule type="expression" dxfId="58" priority="4"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DED5-27C8-4406-9491-1113EC6E07B9}">
  <sheetPr codeName="Sheet31"/>
  <dimension ref="A1:B26"/>
  <sheetViews>
    <sheetView showGridLines="0" workbookViewId="0">
      <selection activeCell="A6" sqref="A6"/>
    </sheetView>
  </sheetViews>
  <sheetFormatPr defaultRowHeight="12.5" x14ac:dyDescent="0.25"/>
  <cols>
    <col min="1" max="1" width="30.54296875" customWidth="1"/>
    <col min="2" max="2" width="40.726562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Scheme pays LTA - x-607</v>
      </c>
    </row>
    <row r="6" spans="1:2" ht="13" x14ac:dyDescent="0.3">
      <c r="A6" s="40" t="s">
        <v>245</v>
      </c>
      <c r="B6" s="47" t="s">
        <v>246</v>
      </c>
    </row>
    <row r="7" spans="1:2" x14ac:dyDescent="0.25">
      <c r="A7" s="40" t="s">
        <v>247</v>
      </c>
      <c r="B7" s="47" t="s">
        <v>31</v>
      </c>
    </row>
    <row r="8" spans="1:2" x14ac:dyDescent="0.25">
      <c r="A8" s="40" t="s">
        <v>129</v>
      </c>
      <c r="B8" s="47" t="s">
        <v>142</v>
      </c>
    </row>
    <row r="9" spans="1:2" x14ac:dyDescent="0.25">
      <c r="A9" s="40" t="s">
        <v>130</v>
      </c>
      <c r="B9" s="47" t="s">
        <v>221</v>
      </c>
    </row>
    <row r="10" spans="1:2" ht="26.65" customHeight="1" x14ac:dyDescent="0.25">
      <c r="A10" s="40" t="s">
        <v>6</v>
      </c>
      <c r="B10" s="47" t="s">
        <v>226</v>
      </c>
    </row>
    <row r="11" spans="1:2" x14ac:dyDescent="0.25">
      <c r="A11" s="40" t="s">
        <v>131</v>
      </c>
      <c r="B11" s="47" t="s">
        <v>177</v>
      </c>
    </row>
    <row r="12" spans="1:2" x14ac:dyDescent="0.25">
      <c r="A12" s="40" t="s">
        <v>132</v>
      </c>
      <c r="B12" s="47" t="s">
        <v>146</v>
      </c>
    </row>
    <row r="13" spans="1:2" x14ac:dyDescent="0.25">
      <c r="A13" s="40" t="s">
        <v>248</v>
      </c>
      <c r="B13" s="47">
        <v>0</v>
      </c>
    </row>
    <row r="14" spans="1:2" x14ac:dyDescent="0.25">
      <c r="A14" s="40" t="s">
        <v>134</v>
      </c>
      <c r="B14" s="47">
        <v>607</v>
      </c>
    </row>
    <row r="15" spans="1:2" x14ac:dyDescent="0.25">
      <c r="A15" s="40" t="s">
        <v>249</v>
      </c>
      <c r="B15" s="47" t="s">
        <v>227</v>
      </c>
    </row>
    <row r="16" spans="1:2" x14ac:dyDescent="0.25">
      <c r="A16" s="40" t="s">
        <v>136</v>
      </c>
      <c r="B16" s="47" t="s">
        <v>228</v>
      </c>
    </row>
    <row r="17" spans="1:2" x14ac:dyDescent="0.25">
      <c r="A17" s="41" t="s">
        <v>250</v>
      </c>
      <c r="B17" s="47"/>
    </row>
    <row r="18" spans="1:2" x14ac:dyDescent="0.25">
      <c r="A18" s="40" t="s">
        <v>138</v>
      </c>
      <c r="B18" s="48">
        <v>45133</v>
      </c>
    </row>
    <row r="19" spans="1:2" x14ac:dyDescent="0.25">
      <c r="A19" s="40" t="s">
        <v>139</v>
      </c>
      <c r="B19" s="48">
        <v>45170</v>
      </c>
    </row>
    <row r="20" spans="1:2" x14ac:dyDescent="0.25">
      <c r="A20" s="40" t="s">
        <v>140</v>
      </c>
      <c r="B20" s="47" t="s">
        <v>225</v>
      </c>
    </row>
    <row r="21" spans="1:2" x14ac:dyDescent="0.25">
      <c r="A21" s="40" t="s">
        <v>252</v>
      </c>
      <c r="B21" s="47" t="s">
        <v>59</v>
      </c>
    </row>
    <row r="23" spans="1:2" x14ac:dyDescent="0.25">
      <c r="A23" s="23" t="str">
        <f>HYPERLINK("#'Factor List'!A1", "Back to Factor List")</f>
        <v>Back to Factor List</v>
      </c>
      <c r="B23" s="23" t="str">
        <f>HYPERLINK("#'Assumptions'!A1", "Assumptions")</f>
        <v>Assumptions</v>
      </c>
    </row>
    <row r="26" spans="1:2" s="60" customFormat="1" ht="13" x14ac:dyDescent="0.25"/>
  </sheetData>
  <sheetProtection algorithmName="SHA-512" hashValue="5BA1vAw+JbTi7Yq1ngNUAiJX+40fy0CUq3Y/QV2o3GReCwG1KHaE9AUJ36wpv8oLBN/UfBgdMM9iG13W/E7iWA==" saltValue="wg+RH5uKD1gIF3g4BVMOOg==" spinCount="100000" sheet="1" objects="1" scenarios="1"/>
  <conditionalFormatting sqref="A6:A21">
    <cfRule type="expression" dxfId="57" priority="1" stopIfTrue="1">
      <formula>MOD(ROW(),2)=0</formula>
    </cfRule>
    <cfRule type="expression" dxfId="56" priority="2" stopIfTrue="1">
      <formula>MOD(ROW(),2)&lt;&gt;0</formula>
    </cfRule>
  </conditionalFormatting>
  <conditionalFormatting sqref="B6:B21">
    <cfRule type="expression" dxfId="55" priority="3" stopIfTrue="1">
      <formula>MOD(ROW(),2)=0</formula>
    </cfRule>
    <cfRule type="expression" dxfId="54" priority="4"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1"/>
  <sheetViews>
    <sheetView showGridLines="0" topLeftCell="A3" workbookViewId="0">
      <selection activeCell="A6" sqref="A6"/>
    </sheetView>
  </sheetViews>
  <sheetFormatPr defaultColWidth="9.26953125" defaultRowHeight="12.5" x14ac:dyDescent="0.25"/>
  <cols>
    <col min="1" max="1" width="60.54296875" style="38" customWidth="1"/>
    <col min="2" max="2" width="2.54296875" style="38" customWidth="1"/>
    <col min="3" max="3" width="60.54296875" style="38" customWidth="1"/>
    <col min="4" max="16384" width="9.26953125" style="38"/>
  </cols>
  <sheetData>
    <row r="1" spans="1:3" s="21" customFormat="1" ht="20" x14ac:dyDescent="0.4">
      <c r="A1" s="20" t="s">
        <v>0</v>
      </c>
    </row>
    <row r="2" spans="1:3" s="21" customFormat="1" ht="15.5" x14ac:dyDescent="0.35">
      <c r="A2" s="25" t="s">
        <v>1</v>
      </c>
      <c r="B2" s="22" t="str">
        <f>wb_title</f>
        <v>UKAEA - Consolidated Factor Spreadsheet</v>
      </c>
    </row>
    <row r="3" spans="1:3" s="21" customFormat="1" ht="15.5" x14ac:dyDescent="0.35">
      <c r="A3" s="25" t="s">
        <v>2</v>
      </c>
      <c r="B3" s="22" t="s">
        <v>34</v>
      </c>
    </row>
    <row r="6" spans="1:3" ht="13" x14ac:dyDescent="0.3">
      <c r="A6" s="39" t="s">
        <v>34</v>
      </c>
    </row>
    <row r="8" spans="1:3" x14ac:dyDescent="0.25">
      <c r="A8" s="38" t="str">
        <f>"This sheet is intended to assist " &amp; client_abbr &amp; " in understanding which factors have changed and when."</f>
        <v>This sheet is intended to assist UK Atomic Energy Authority in understanding which factors have changed and when.</v>
      </c>
    </row>
    <row r="9" spans="1:3" x14ac:dyDescent="0.25">
      <c r="A9" s="49" t="s">
        <v>35</v>
      </c>
      <c r="B9" s="49"/>
      <c r="C9" s="49"/>
    </row>
    <row r="10" spans="1:3" x14ac:dyDescent="0.25">
      <c r="A10" s="49"/>
      <c r="B10" s="49"/>
      <c r="C10" s="49"/>
    </row>
    <row r="12" spans="1:3" x14ac:dyDescent="0.25">
      <c r="A12" s="49" t="s">
        <v>36</v>
      </c>
      <c r="B12" s="49"/>
      <c r="C12" s="49"/>
    </row>
    <row r="13" spans="1:3" x14ac:dyDescent="0.25">
      <c r="A13" s="49" t="s">
        <v>37</v>
      </c>
      <c r="B13" s="49"/>
      <c r="C13" s="49"/>
    </row>
    <row r="14" spans="1:3" x14ac:dyDescent="0.25">
      <c r="A14" s="49" t="s">
        <v>38</v>
      </c>
      <c r="B14" s="49"/>
      <c r="C14" s="49"/>
    </row>
    <row r="15" spans="1:3" x14ac:dyDescent="0.25">
      <c r="A15" s="49" t="s">
        <v>39</v>
      </c>
      <c r="B15" s="49"/>
      <c r="C15" s="49"/>
    </row>
    <row r="16" spans="1:3" x14ac:dyDescent="0.25">
      <c r="A16" s="49" t="s">
        <v>40</v>
      </c>
      <c r="B16" s="49"/>
      <c r="C16" s="49"/>
    </row>
    <row r="17" spans="1:3" x14ac:dyDescent="0.25">
      <c r="A17" s="49" t="s">
        <v>41</v>
      </c>
      <c r="B17" s="49"/>
      <c r="C17" s="50"/>
    </row>
    <row r="19" spans="1:3" x14ac:dyDescent="0.25">
      <c r="A19" s="49" t="s">
        <v>42</v>
      </c>
      <c r="B19" s="49"/>
      <c r="C19" s="49"/>
    </row>
    <row r="20" spans="1:3" x14ac:dyDescent="0.25">
      <c r="A20" s="49" t="s">
        <v>37</v>
      </c>
      <c r="B20" s="49"/>
      <c r="C20" s="49"/>
    </row>
    <row r="21" spans="1:3" x14ac:dyDescent="0.25">
      <c r="A21" s="49" t="s">
        <v>38</v>
      </c>
      <c r="B21" s="49"/>
      <c r="C21" s="49" t="s">
        <v>43</v>
      </c>
    </row>
    <row r="22" spans="1:3" x14ac:dyDescent="0.25">
      <c r="A22" s="49" t="s">
        <v>44</v>
      </c>
      <c r="B22" s="49"/>
      <c r="C22" s="49" t="s">
        <v>45</v>
      </c>
    </row>
    <row r="23" spans="1:3" x14ac:dyDescent="0.25">
      <c r="A23" s="49" t="s">
        <v>40</v>
      </c>
      <c r="B23" s="49"/>
      <c r="C23" s="49"/>
    </row>
    <row r="24" spans="1:3" x14ac:dyDescent="0.25">
      <c r="A24" s="49" t="s">
        <v>41</v>
      </c>
      <c r="B24" s="49"/>
      <c r="C24" s="50">
        <v>45070</v>
      </c>
    </row>
    <row r="26" spans="1:3" x14ac:dyDescent="0.25">
      <c r="A26" s="49" t="s">
        <v>46</v>
      </c>
      <c r="B26" s="49"/>
      <c r="C26" s="49"/>
    </row>
    <row r="27" spans="1:3" x14ac:dyDescent="0.25">
      <c r="A27" s="49" t="s">
        <v>37</v>
      </c>
      <c r="B27" s="49"/>
      <c r="C27" s="49"/>
    </row>
    <row r="28" spans="1:3" x14ac:dyDescent="0.25">
      <c r="A28" s="49" t="s">
        <v>38</v>
      </c>
      <c r="B28" s="49"/>
      <c r="C28" s="49" t="s">
        <v>47</v>
      </c>
    </row>
    <row r="29" spans="1:3" x14ac:dyDescent="0.25">
      <c r="A29" s="49" t="s">
        <v>44</v>
      </c>
      <c r="B29" s="49"/>
      <c r="C29" s="49"/>
    </row>
    <row r="30" spans="1:3" x14ac:dyDescent="0.25">
      <c r="A30" s="49" t="s">
        <v>40</v>
      </c>
      <c r="B30" s="49"/>
      <c r="C30" s="49"/>
    </row>
    <row r="31" spans="1:3" x14ac:dyDescent="0.25">
      <c r="A31" s="49" t="s">
        <v>41</v>
      </c>
      <c r="B31" s="49"/>
      <c r="C31" s="50">
        <v>45106</v>
      </c>
    </row>
    <row r="33" spans="1:3" x14ac:dyDescent="0.25">
      <c r="A33" s="49" t="s">
        <v>48</v>
      </c>
      <c r="B33" s="49"/>
      <c r="C33" s="49"/>
    </row>
    <row r="34" spans="1:3" x14ac:dyDescent="0.25">
      <c r="A34" s="49" t="s">
        <v>37</v>
      </c>
      <c r="B34" s="49"/>
      <c r="C34" s="49"/>
    </row>
    <row r="35" spans="1:3" x14ac:dyDescent="0.25">
      <c r="A35" s="49" t="s">
        <v>38</v>
      </c>
      <c r="B35" s="49"/>
      <c r="C35" s="49" t="s">
        <v>49</v>
      </c>
    </row>
    <row r="36" spans="1:3" x14ac:dyDescent="0.25">
      <c r="A36" s="49" t="s">
        <v>44</v>
      </c>
      <c r="B36" s="49"/>
      <c r="C36" s="49"/>
    </row>
    <row r="37" spans="1:3" x14ac:dyDescent="0.25">
      <c r="A37" s="49" t="s">
        <v>40</v>
      </c>
      <c r="B37" s="49"/>
      <c r="C37" s="49"/>
    </row>
    <row r="38" spans="1:3" x14ac:dyDescent="0.25">
      <c r="A38" s="49" t="s">
        <v>41</v>
      </c>
      <c r="B38" s="49"/>
      <c r="C38" s="50">
        <v>45133</v>
      </c>
    </row>
    <row r="40" spans="1:3" x14ac:dyDescent="0.25">
      <c r="A40" s="49" t="s">
        <v>50</v>
      </c>
      <c r="B40" s="49"/>
      <c r="C40" s="49"/>
    </row>
    <row r="41" spans="1:3" x14ac:dyDescent="0.25">
      <c r="A41" s="49" t="s">
        <v>37</v>
      </c>
      <c r="B41" s="49"/>
      <c r="C41" s="49"/>
    </row>
    <row r="42" spans="1:3" x14ac:dyDescent="0.25">
      <c r="A42" s="49" t="s">
        <v>38</v>
      </c>
      <c r="B42" s="49"/>
      <c r="C42" s="49" t="s">
        <v>51</v>
      </c>
    </row>
    <row r="43" spans="1:3" x14ac:dyDescent="0.25">
      <c r="A43" s="49" t="s">
        <v>44</v>
      </c>
      <c r="B43" s="49"/>
      <c r="C43" s="49"/>
    </row>
    <row r="44" spans="1:3" x14ac:dyDescent="0.25">
      <c r="A44" s="49" t="s">
        <v>40</v>
      </c>
      <c r="B44" s="49"/>
      <c r="C44" s="49"/>
    </row>
    <row r="45" spans="1:3" x14ac:dyDescent="0.25">
      <c r="A45" s="49" t="s">
        <v>52</v>
      </c>
      <c r="B45" s="49"/>
      <c r="C45" s="50" t="s">
        <v>53</v>
      </c>
    </row>
    <row r="46" spans="1:3" x14ac:dyDescent="0.25">
      <c r="A46" s="49" t="s">
        <v>41</v>
      </c>
      <c r="B46" s="49"/>
      <c r="C46" s="50">
        <v>45688</v>
      </c>
    </row>
    <row r="48" spans="1:3" x14ac:dyDescent="0.25">
      <c r="A48" s="49" t="s">
        <v>54</v>
      </c>
      <c r="B48" s="49"/>
      <c r="C48" s="49"/>
    </row>
    <row r="49" spans="1:3" x14ac:dyDescent="0.25">
      <c r="A49" s="49" t="s">
        <v>37</v>
      </c>
      <c r="B49" s="49"/>
      <c r="C49" s="49"/>
    </row>
    <row r="50" spans="1:3" x14ac:dyDescent="0.25">
      <c r="A50" s="49" t="s">
        <v>38</v>
      </c>
      <c r="B50" s="49"/>
      <c r="C50" s="49"/>
    </row>
    <row r="51" spans="1:3" x14ac:dyDescent="0.25">
      <c r="A51" s="49" t="s">
        <v>44</v>
      </c>
      <c r="B51" s="49"/>
      <c r="C51" s="49" t="s">
        <v>55</v>
      </c>
    </row>
    <row r="52" spans="1:3" x14ac:dyDescent="0.25">
      <c r="A52" s="49" t="s">
        <v>40</v>
      </c>
      <c r="B52" s="49"/>
      <c r="C52" s="49"/>
    </row>
    <row r="53" spans="1:3" x14ac:dyDescent="0.25">
      <c r="A53" s="49" t="s">
        <v>52</v>
      </c>
      <c r="B53" s="49"/>
      <c r="C53" s="49" t="s">
        <v>56</v>
      </c>
    </row>
    <row r="54" spans="1:3" x14ac:dyDescent="0.25">
      <c r="A54" s="49" t="s">
        <v>41</v>
      </c>
      <c r="B54" s="49"/>
      <c r="C54" s="50">
        <v>45709</v>
      </c>
    </row>
    <row r="56" spans="1:3" ht="13" x14ac:dyDescent="0.3">
      <c r="A56" s="53" t="s">
        <v>293</v>
      </c>
      <c r="B56" s="54"/>
      <c r="C56" s="54"/>
    </row>
    <row r="57" spans="1:3" x14ac:dyDescent="0.25">
      <c r="A57" s="54" t="s">
        <v>37</v>
      </c>
      <c r="B57" s="54"/>
      <c r="C57" s="55"/>
    </row>
    <row r="58" spans="1:3" x14ac:dyDescent="0.25">
      <c r="A58" s="54" t="s">
        <v>38</v>
      </c>
      <c r="B58" s="54"/>
      <c r="C58" s="55" t="s">
        <v>294</v>
      </c>
    </row>
    <row r="59" spans="1:3" x14ac:dyDescent="0.25">
      <c r="A59" s="54" t="s">
        <v>39</v>
      </c>
      <c r="B59" s="54"/>
      <c r="C59" s="54"/>
    </row>
    <row r="60" spans="1:3" x14ac:dyDescent="0.25">
      <c r="A60" s="54" t="s">
        <v>40</v>
      </c>
      <c r="B60" s="54"/>
      <c r="C60" s="54"/>
    </row>
    <row r="61" spans="1:3" x14ac:dyDescent="0.25">
      <c r="A61" s="54" t="s">
        <v>41</v>
      </c>
      <c r="B61" s="54"/>
      <c r="C61" s="62">
        <v>46174</v>
      </c>
    </row>
  </sheetData>
  <sheetProtection algorithmName="SHA-512" hashValue="KWJp20JcDstEA4kS5olUBomNrTVNpdEI1LsUa9qJ0j3c7NNtTIUKbtIIPJDTaRK196AfEx+MnuOIByDRbuMAlQ==" saltValue="EZip3PeqC1CazWmXRiol8g==" spinCount="100000" sheet="1" objects="1" scenarios="1"/>
  <conditionalFormatting sqref="A9:A10">
    <cfRule type="expression" dxfId="293" priority="29" stopIfTrue="1">
      <formula>MOD(ROW(),2)=0</formula>
    </cfRule>
    <cfRule type="expression" dxfId="292" priority="30" stopIfTrue="1">
      <formula>MOD(ROW(),2)&lt;&gt;0</formula>
    </cfRule>
  </conditionalFormatting>
  <conditionalFormatting sqref="B9:C10">
    <cfRule type="expression" dxfId="291" priority="31" stopIfTrue="1">
      <formula>MOD(ROW(),2)=0</formula>
    </cfRule>
    <cfRule type="expression" dxfId="290" priority="32" stopIfTrue="1">
      <formula>MOD(ROW(),2)&lt;&gt;0</formula>
    </cfRule>
  </conditionalFormatting>
  <conditionalFormatting sqref="A12:A17">
    <cfRule type="expression" dxfId="289" priority="33" stopIfTrue="1">
      <formula>MOD(ROW(),2)=0</formula>
    </cfRule>
    <cfRule type="expression" dxfId="288" priority="34" stopIfTrue="1">
      <formula>MOD(ROW(),2)&lt;&gt;0</formula>
    </cfRule>
  </conditionalFormatting>
  <conditionalFormatting sqref="B12:C17">
    <cfRule type="expression" dxfId="287" priority="35" stopIfTrue="1">
      <formula>MOD(ROW(),2)=0</formula>
    </cfRule>
    <cfRule type="expression" dxfId="286" priority="36" stopIfTrue="1">
      <formula>MOD(ROW(),2)&lt;&gt;0</formula>
    </cfRule>
  </conditionalFormatting>
  <conditionalFormatting sqref="A19:A24">
    <cfRule type="expression" dxfId="285" priority="37" stopIfTrue="1">
      <formula>MOD(ROW(),2)=0</formula>
    </cfRule>
    <cfRule type="expression" dxfId="284" priority="38" stopIfTrue="1">
      <formula>MOD(ROW(),2)&lt;&gt;0</formula>
    </cfRule>
  </conditionalFormatting>
  <conditionalFormatting sqref="B19:C24">
    <cfRule type="expression" dxfId="283" priority="39" stopIfTrue="1">
      <formula>MOD(ROW(),2)=0</formula>
    </cfRule>
    <cfRule type="expression" dxfId="282" priority="40" stopIfTrue="1">
      <formula>MOD(ROW(),2)&lt;&gt;0</formula>
    </cfRule>
  </conditionalFormatting>
  <conditionalFormatting sqref="A26:A31">
    <cfRule type="expression" dxfId="281" priority="41" stopIfTrue="1">
      <formula>MOD(ROW(),2)=0</formula>
    </cfRule>
    <cfRule type="expression" dxfId="280" priority="42" stopIfTrue="1">
      <formula>MOD(ROW(),2)&lt;&gt;0</formula>
    </cfRule>
  </conditionalFormatting>
  <conditionalFormatting sqref="B26:C31">
    <cfRule type="expression" dxfId="279" priority="43" stopIfTrue="1">
      <formula>MOD(ROW(),2)=0</formula>
    </cfRule>
    <cfRule type="expression" dxfId="278" priority="44" stopIfTrue="1">
      <formula>MOD(ROW(),2)&lt;&gt;0</formula>
    </cfRule>
  </conditionalFormatting>
  <conditionalFormatting sqref="A33:A38">
    <cfRule type="expression" dxfId="277" priority="45" stopIfTrue="1">
      <formula>MOD(ROW(),2)=0</formula>
    </cfRule>
    <cfRule type="expression" dxfId="276" priority="46" stopIfTrue="1">
      <formula>MOD(ROW(),2)&lt;&gt;0</formula>
    </cfRule>
  </conditionalFormatting>
  <conditionalFormatting sqref="B33:C38">
    <cfRule type="expression" dxfId="275" priority="47" stopIfTrue="1">
      <formula>MOD(ROW(),2)=0</formula>
    </cfRule>
    <cfRule type="expression" dxfId="274" priority="48" stopIfTrue="1">
      <formula>MOD(ROW(),2)&lt;&gt;0</formula>
    </cfRule>
  </conditionalFormatting>
  <conditionalFormatting sqref="A40:A46">
    <cfRule type="expression" dxfId="273" priority="49" stopIfTrue="1">
      <formula>MOD(ROW(),2)=0</formula>
    </cfRule>
    <cfRule type="expression" dxfId="272" priority="50" stopIfTrue="1">
      <formula>MOD(ROW(),2)&lt;&gt;0</formula>
    </cfRule>
  </conditionalFormatting>
  <conditionalFormatting sqref="B40:C46">
    <cfRule type="expression" dxfId="271" priority="51" stopIfTrue="1">
      <formula>MOD(ROW(),2)=0</formula>
    </cfRule>
    <cfRule type="expression" dxfId="270" priority="52" stopIfTrue="1">
      <formula>MOD(ROW(),2)&lt;&gt;0</formula>
    </cfRule>
  </conditionalFormatting>
  <conditionalFormatting sqref="A48:A54">
    <cfRule type="expression" dxfId="269" priority="53" stopIfTrue="1">
      <formula>MOD(ROW(),2)=0</formula>
    </cfRule>
    <cfRule type="expression" dxfId="268" priority="54" stopIfTrue="1">
      <formula>MOD(ROW(),2)&lt;&gt;0</formula>
    </cfRule>
  </conditionalFormatting>
  <conditionalFormatting sqref="B48:C54">
    <cfRule type="expression" dxfId="267" priority="55" stopIfTrue="1">
      <formula>MOD(ROW(),2)=0</formula>
    </cfRule>
    <cfRule type="expression" dxfId="266" priority="56" stopIfTrue="1">
      <formula>MOD(ROW(),2)&lt;&gt;0</formula>
    </cfRule>
  </conditionalFormatting>
  <conditionalFormatting sqref="A56:A61">
    <cfRule type="expression" dxfId="265" priority="57" stopIfTrue="1">
      <formula>MOD(ROW(),2)=0</formula>
    </cfRule>
    <cfRule type="expression" dxfId="264" priority="58" stopIfTrue="1">
      <formula>MOD(ROW(),2)&lt;&gt;0</formula>
    </cfRule>
  </conditionalFormatting>
  <conditionalFormatting sqref="B56:C61">
    <cfRule type="expression" dxfId="263" priority="59" stopIfTrue="1">
      <formula>MOD(ROW(),2)=0</formula>
    </cfRule>
    <cfRule type="expression" dxfId="262"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26B84-6267-46F6-B16B-37AF791F3834}">
  <sheetPr codeName="Sheet32"/>
  <dimension ref="A1:D65"/>
  <sheetViews>
    <sheetView showGridLines="0" workbookViewId="0">
      <selection activeCell="A6" sqref="A6"/>
    </sheetView>
  </sheetViews>
  <sheetFormatPr defaultRowHeight="12.5" x14ac:dyDescent="0.25"/>
  <cols>
    <col min="1" max="1" width="31.453125" customWidth="1"/>
    <col min="2" max="4" width="17.54296875" customWidth="1"/>
  </cols>
  <sheetData>
    <row r="1" spans="1:4" s="1" customFormat="1" ht="20" x14ac:dyDescent="0.4">
      <c r="A1" s="2" t="s">
        <v>0</v>
      </c>
    </row>
    <row r="2" spans="1:4" s="1" customFormat="1" ht="15.5" x14ac:dyDescent="0.35">
      <c r="A2" s="30" t="s">
        <v>1</v>
      </c>
      <c r="B2" s="3" t="str">
        <f>wb_title</f>
        <v>UKAEA - Consolidated Factor Spreadsheet</v>
      </c>
    </row>
    <row r="3" spans="1:4" s="1" customFormat="1" ht="15.5" x14ac:dyDescent="0.35">
      <c r="A3" s="30" t="s">
        <v>2</v>
      </c>
      <c r="B3" s="3" t="str">
        <f>TABLE_FACTOR_TYPE_1 &amp; " - x-" &amp; TABLE_SERIES_NUMBER_1</f>
        <v>Added Years - x-701</v>
      </c>
    </row>
    <row r="6" spans="1:4" ht="13" x14ac:dyDescent="0.3">
      <c r="A6" s="40" t="s">
        <v>245</v>
      </c>
      <c r="B6" s="47" t="s">
        <v>246</v>
      </c>
      <c r="C6" s="47"/>
      <c r="D6" s="47"/>
    </row>
    <row r="7" spans="1:4" x14ac:dyDescent="0.25">
      <c r="A7" s="40" t="s">
        <v>247</v>
      </c>
      <c r="B7" s="47" t="s">
        <v>31</v>
      </c>
      <c r="C7" s="47"/>
      <c r="D7" s="47"/>
    </row>
    <row r="8" spans="1:4" x14ac:dyDescent="0.25">
      <c r="A8" s="40" t="s">
        <v>129</v>
      </c>
      <c r="B8" s="47" t="s">
        <v>142</v>
      </c>
      <c r="C8" s="47"/>
      <c r="D8" s="47"/>
    </row>
    <row r="9" spans="1:4" x14ac:dyDescent="0.25">
      <c r="A9" s="40" t="s">
        <v>130</v>
      </c>
      <c r="B9" s="47" t="s">
        <v>285</v>
      </c>
      <c r="C9" s="47"/>
      <c r="D9" s="47"/>
    </row>
    <row r="10" spans="1:4" ht="25" x14ac:dyDescent="0.25">
      <c r="A10" s="40" t="s">
        <v>6</v>
      </c>
      <c r="B10" s="47" t="s">
        <v>286</v>
      </c>
      <c r="C10" s="47"/>
      <c r="D10" s="47"/>
    </row>
    <row r="11" spans="1:4" x14ac:dyDescent="0.25">
      <c r="A11" s="40" t="s">
        <v>131</v>
      </c>
      <c r="B11" s="47" t="s">
        <v>174</v>
      </c>
      <c r="C11" s="47"/>
      <c r="D11" s="47"/>
    </row>
    <row r="12" spans="1:4" x14ac:dyDescent="0.25">
      <c r="A12" s="40" t="s">
        <v>132</v>
      </c>
      <c r="B12" s="47" t="s">
        <v>287</v>
      </c>
      <c r="C12" s="47"/>
      <c r="D12" s="47"/>
    </row>
    <row r="13" spans="1:4" x14ac:dyDescent="0.25">
      <c r="A13" s="40" t="s">
        <v>248</v>
      </c>
      <c r="B13" s="47">
        <v>0</v>
      </c>
      <c r="C13" s="47"/>
      <c r="D13" s="47"/>
    </row>
    <row r="14" spans="1:4" x14ac:dyDescent="0.25">
      <c r="A14" s="40" t="s">
        <v>134</v>
      </c>
      <c r="B14" s="47">
        <v>701</v>
      </c>
      <c r="C14" s="47"/>
      <c r="D14" s="47"/>
    </row>
    <row r="15" spans="1:4" x14ac:dyDescent="0.25">
      <c r="A15" s="40" t="s">
        <v>249</v>
      </c>
      <c r="B15" s="47" t="s">
        <v>232</v>
      </c>
      <c r="C15" s="47"/>
      <c r="D15" s="47"/>
    </row>
    <row r="16" spans="1:4" x14ac:dyDescent="0.25">
      <c r="A16" s="40" t="s">
        <v>136</v>
      </c>
      <c r="B16" s="47" t="s">
        <v>236</v>
      </c>
      <c r="C16" s="47"/>
      <c r="D16" s="47"/>
    </row>
    <row r="17" spans="1:4" x14ac:dyDescent="0.25">
      <c r="A17" s="41" t="s">
        <v>250</v>
      </c>
      <c r="B17" s="47"/>
      <c r="C17" s="47"/>
      <c r="D17" s="47"/>
    </row>
    <row r="18" spans="1:4" x14ac:dyDescent="0.25">
      <c r="A18" s="40" t="s">
        <v>138</v>
      </c>
      <c r="B18" s="48">
        <v>45194</v>
      </c>
      <c r="C18" s="48"/>
      <c r="D18" s="48"/>
    </row>
    <row r="19" spans="1:4" x14ac:dyDescent="0.25">
      <c r="A19" s="40" t="s">
        <v>139</v>
      </c>
      <c r="B19" s="48">
        <v>45215</v>
      </c>
      <c r="C19" s="48"/>
      <c r="D19" s="48"/>
    </row>
    <row r="20" spans="1:4" x14ac:dyDescent="0.25">
      <c r="A20" s="40" t="s">
        <v>140</v>
      </c>
      <c r="B20" s="47" t="s">
        <v>251</v>
      </c>
      <c r="C20" s="47"/>
      <c r="D20" s="47"/>
    </row>
    <row r="21" spans="1:4" x14ac:dyDescent="0.25">
      <c r="A21" s="40" t="s">
        <v>252</v>
      </c>
      <c r="B21" s="47" t="s">
        <v>59</v>
      </c>
      <c r="C21" s="47"/>
      <c r="D21" s="47"/>
    </row>
    <row r="23" spans="1:4" x14ac:dyDescent="0.25">
      <c r="A23" s="23" t="str">
        <f>HYPERLINK("#'Factor List'!A1", "Back to Factor List")</f>
        <v>Back to Factor List</v>
      </c>
      <c r="B23" s="23" t="str">
        <f>HYPERLINK("#'Assumptions'!A1", "Assumptions")</f>
        <v>Assumptions</v>
      </c>
    </row>
    <row r="26" spans="1:4" s="60" customFormat="1" ht="13" x14ac:dyDescent="0.25">
      <c r="A26" s="59" t="s">
        <v>253</v>
      </c>
      <c r="B26" s="59" t="s">
        <v>288</v>
      </c>
      <c r="C26" s="59" t="s">
        <v>289</v>
      </c>
      <c r="D26" s="59" t="s">
        <v>290</v>
      </c>
    </row>
    <row r="27" spans="1:4" x14ac:dyDescent="0.25">
      <c r="A27" s="42">
        <v>21</v>
      </c>
      <c r="B27" s="45">
        <v>1.0699999999999999E-2</v>
      </c>
      <c r="C27" s="45">
        <v>1E-3</v>
      </c>
      <c r="D27" s="45">
        <v>1.1699999999999999E-2</v>
      </c>
    </row>
    <row r="28" spans="1:4" x14ac:dyDescent="0.25">
      <c r="A28" s="42">
        <v>22</v>
      </c>
      <c r="B28" s="45">
        <v>1.09E-2</v>
      </c>
      <c r="C28" s="45">
        <v>1.1000000000000001E-3</v>
      </c>
      <c r="D28" s="45">
        <v>1.2E-2</v>
      </c>
    </row>
    <row r="29" spans="1:4" x14ac:dyDescent="0.25">
      <c r="A29" s="42">
        <v>23</v>
      </c>
      <c r="B29" s="45">
        <v>1.11E-2</v>
      </c>
      <c r="C29" s="45">
        <v>1.1000000000000001E-3</v>
      </c>
      <c r="D29" s="45">
        <v>1.2200000000000001E-2</v>
      </c>
    </row>
    <row r="30" spans="1:4" x14ac:dyDescent="0.25">
      <c r="A30" s="42">
        <v>24</v>
      </c>
      <c r="B30" s="45">
        <v>1.12E-2</v>
      </c>
      <c r="C30" s="45">
        <v>1.1000000000000001E-3</v>
      </c>
      <c r="D30" s="45">
        <v>1.23E-2</v>
      </c>
    </row>
    <row r="31" spans="1:4" x14ac:dyDescent="0.25">
      <c r="A31" s="42">
        <v>25</v>
      </c>
      <c r="B31" s="45">
        <v>1.14E-2</v>
      </c>
      <c r="C31" s="45">
        <v>1.1000000000000001E-3</v>
      </c>
      <c r="D31" s="45">
        <v>1.2500000000000001E-2</v>
      </c>
    </row>
    <row r="32" spans="1:4" x14ac:dyDescent="0.25">
      <c r="A32" s="42">
        <v>26</v>
      </c>
      <c r="B32" s="45">
        <v>1.17E-2</v>
      </c>
      <c r="C32" s="45">
        <v>1.1000000000000001E-3</v>
      </c>
      <c r="D32" s="45">
        <v>1.2800000000000001E-2</v>
      </c>
    </row>
    <row r="33" spans="1:4" x14ac:dyDescent="0.25">
      <c r="A33" s="42">
        <v>27</v>
      </c>
      <c r="B33" s="45">
        <v>1.2E-2</v>
      </c>
      <c r="C33" s="45">
        <v>1.1999999999999999E-3</v>
      </c>
      <c r="D33" s="45">
        <v>1.32E-2</v>
      </c>
    </row>
    <row r="34" spans="1:4" x14ac:dyDescent="0.25">
      <c r="A34" s="42">
        <v>28</v>
      </c>
      <c r="B34" s="45">
        <v>1.23E-2</v>
      </c>
      <c r="C34" s="45">
        <v>1.1999999999999999E-3</v>
      </c>
      <c r="D34" s="45">
        <v>1.35E-2</v>
      </c>
    </row>
    <row r="35" spans="1:4" x14ac:dyDescent="0.25">
      <c r="A35" s="42">
        <v>29</v>
      </c>
      <c r="B35" s="45">
        <v>1.2500000000000001E-2</v>
      </c>
      <c r="C35" s="45">
        <v>1.1999999999999999E-3</v>
      </c>
      <c r="D35" s="45">
        <v>1.37E-2</v>
      </c>
    </row>
    <row r="36" spans="1:4" x14ac:dyDescent="0.25">
      <c r="A36" s="42">
        <v>30</v>
      </c>
      <c r="B36" s="45">
        <v>1.2800000000000001E-2</v>
      </c>
      <c r="C36" s="45">
        <v>1.2999999999999999E-3</v>
      </c>
      <c r="D36" s="45">
        <v>1.4100000000000001E-2</v>
      </c>
    </row>
    <row r="37" spans="1:4" x14ac:dyDescent="0.25">
      <c r="A37" s="42">
        <v>31</v>
      </c>
      <c r="B37" s="45">
        <v>1.3100000000000001E-2</v>
      </c>
      <c r="C37" s="45">
        <v>1.2999999999999999E-3</v>
      </c>
      <c r="D37" s="45">
        <v>1.44E-2</v>
      </c>
    </row>
    <row r="38" spans="1:4" x14ac:dyDescent="0.25">
      <c r="A38" s="42">
        <v>32</v>
      </c>
      <c r="B38" s="45">
        <v>1.35E-2</v>
      </c>
      <c r="C38" s="45">
        <v>1.2999999999999999E-3</v>
      </c>
      <c r="D38" s="45">
        <v>1.4800000000000001E-2</v>
      </c>
    </row>
    <row r="39" spans="1:4" x14ac:dyDescent="0.25">
      <c r="A39" s="42">
        <v>33</v>
      </c>
      <c r="B39" s="45">
        <v>1.38E-2</v>
      </c>
      <c r="C39" s="45">
        <v>1.4E-3</v>
      </c>
      <c r="D39" s="45">
        <v>1.52E-2</v>
      </c>
    </row>
    <row r="40" spans="1:4" x14ac:dyDescent="0.25">
      <c r="A40" s="42">
        <v>34</v>
      </c>
      <c r="B40" s="45">
        <v>1.4200000000000001E-2</v>
      </c>
      <c r="C40" s="45">
        <v>1.4E-3</v>
      </c>
      <c r="D40" s="45">
        <v>1.5600000000000001E-2</v>
      </c>
    </row>
    <row r="41" spans="1:4" x14ac:dyDescent="0.25">
      <c r="A41" s="42">
        <v>35</v>
      </c>
      <c r="B41" s="45">
        <v>1.46E-2</v>
      </c>
      <c r="C41" s="45">
        <v>1.5E-3</v>
      </c>
      <c r="D41" s="45">
        <v>1.61E-2</v>
      </c>
    </row>
    <row r="42" spans="1:4" x14ac:dyDescent="0.25">
      <c r="A42" s="42">
        <v>36</v>
      </c>
      <c r="B42" s="45">
        <v>1.5100000000000001E-2</v>
      </c>
      <c r="C42" s="45">
        <v>1.5E-3</v>
      </c>
      <c r="D42" s="45">
        <v>1.66E-2</v>
      </c>
    </row>
    <row r="43" spans="1:4" x14ac:dyDescent="0.25">
      <c r="A43" s="42">
        <v>37</v>
      </c>
      <c r="B43" s="45">
        <v>1.5599999999999999E-2</v>
      </c>
      <c r="C43" s="45">
        <v>1.6000000000000001E-3</v>
      </c>
      <c r="D43" s="45">
        <v>1.72E-2</v>
      </c>
    </row>
    <row r="44" spans="1:4" x14ac:dyDescent="0.25">
      <c r="A44" s="42">
        <v>38</v>
      </c>
      <c r="B44" s="45">
        <v>1.6199999999999999E-2</v>
      </c>
      <c r="C44" s="45">
        <v>1.6000000000000001E-3</v>
      </c>
      <c r="D44" s="45">
        <v>1.78E-2</v>
      </c>
    </row>
    <row r="45" spans="1:4" x14ac:dyDescent="0.25">
      <c r="A45" s="42">
        <v>39</v>
      </c>
      <c r="B45" s="45">
        <v>1.6799999999999999E-2</v>
      </c>
      <c r="C45" s="45">
        <v>1.6999999999999999E-3</v>
      </c>
      <c r="D45" s="45">
        <v>1.8499999999999999E-2</v>
      </c>
    </row>
    <row r="46" spans="1:4" x14ac:dyDescent="0.25">
      <c r="A46" s="42">
        <v>40</v>
      </c>
      <c r="B46" s="45">
        <v>1.7500000000000002E-2</v>
      </c>
      <c r="C46" s="45">
        <v>1.8E-3</v>
      </c>
      <c r="D46" s="45">
        <v>1.9300000000000001E-2</v>
      </c>
    </row>
    <row r="47" spans="1:4" x14ac:dyDescent="0.25">
      <c r="A47" s="42">
        <v>41</v>
      </c>
      <c r="B47" s="45">
        <v>1.83E-2</v>
      </c>
      <c r="C47" s="45">
        <v>1.8E-3</v>
      </c>
      <c r="D47" s="45">
        <v>2.01E-2</v>
      </c>
    </row>
    <row r="48" spans="1:4" x14ac:dyDescent="0.25">
      <c r="A48" s="42">
        <v>42</v>
      </c>
      <c r="B48" s="45">
        <v>1.9199999999999998E-2</v>
      </c>
      <c r="C48" s="45">
        <v>1.9E-3</v>
      </c>
      <c r="D48" s="45">
        <v>2.1099999999999997E-2</v>
      </c>
    </row>
    <row r="49" spans="1:4" x14ac:dyDescent="0.25">
      <c r="A49" s="42">
        <v>43</v>
      </c>
      <c r="B49" s="45">
        <v>2.0199999999999999E-2</v>
      </c>
      <c r="C49" s="45">
        <v>2E-3</v>
      </c>
      <c r="D49" s="45">
        <v>2.2199999999999998E-2</v>
      </c>
    </row>
    <row r="50" spans="1:4" x14ac:dyDescent="0.25">
      <c r="A50" s="42">
        <v>44</v>
      </c>
      <c r="B50" s="45">
        <v>2.1299999999999999E-2</v>
      </c>
      <c r="C50" s="45">
        <v>2.0999999999999999E-3</v>
      </c>
      <c r="D50" s="45">
        <v>2.3400000000000001E-2</v>
      </c>
    </row>
    <row r="51" spans="1:4" x14ac:dyDescent="0.25">
      <c r="A51" s="42">
        <v>45</v>
      </c>
      <c r="B51" s="45">
        <v>2.2499999999999999E-2</v>
      </c>
      <c r="C51" s="45">
        <v>2.2000000000000001E-3</v>
      </c>
      <c r="D51" s="45">
        <v>2.47E-2</v>
      </c>
    </row>
    <row r="52" spans="1:4" x14ac:dyDescent="0.25">
      <c r="A52" s="42">
        <v>46</v>
      </c>
      <c r="B52" s="45">
        <v>2.4E-2</v>
      </c>
      <c r="C52" s="45">
        <v>2.3999999999999998E-3</v>
      </c>
      <c r="D52" s="45">
        <v>2.64E-2</v>
      </c>
    </row>
    <row r="53" spans="1:4" x14ac:dyDescent="0.25">
      <c r="A53" s="42">
        <v>47</v>
      </c>
      <c r="B53" s="45">
        <v>2.5600000000000001E-2</v>
      </c>
      <c r="C53" s="45">
        <v>2.5000000000000001E-3</v>
      </c>
      <c r="D53" s="45">
        <v>2.81E-2</v>
      </c>
    </row>
    <row r="54" spans="1:4" x14ac:dyDescent="0.25">
      <c r="A54" s="42">
        <v>48</v>
      </c>
      <c r="B54" s="45">
        <v>2.76E-2</v>
      </c>
      <c r="C54" s="45">
        <v>2.7000000000000001E-3</v>
      </c>
      <c r="D54" s="45">
        <v>3.0300000000000001E-2</v>
      </c>
    </row>
    <row r="55" spans="1:4" x14ac:dyDescent="0.25">
      <c r="A55" s="42">
        <v>49</v>
      </c>
      <c r="B55" s="45">
        <v>2.9899999999999999E-2</v>
      </c>
      <c r="C55" s="45">
        <v>2.8999999999999998E-3</v>
      </c>
      <c r="D55" s="45">
        <v>3.2799999999999996E-2</v>
      </c>
    </row>
    <row r="56" spans="1:4" x14ac:dyDescent="0.25">
      <c r="A56" s="42">
        <v>50</v>
      </c>
      <c r="B56" s="45">
        <v>3.27E-2</v>
      </c>
      <c r="C56" s="45">
        <v>3.2000000000000002E-3</v>
      </c>
      <c r="D56" s="45">
        <v>3.5900000000000001E-2</v>
      </c>
    </row>
    <row r="57" spans="1:4" x14ac:dyDescent="0.25">
      <c r="A57" s="42">
        <v>51</v>
      </c>
      <c r="B57" s="45">
        <v>3.6200000000000003E-2</v>
      </c>
      <c r="C57" s="45">
        <v>3.5000000000000001E-3</v>
      </c>
      <c r="D57" s="45">
        <v>3.9700000000000006E-2</v>
      </c>
    </row>
    <row r="58" spans="1:4" x14ac:dyDescent="0.25">
      <c r="A58" s="42">
        <v>52</v>
      </c>
      <c r="B58" s="45">
        <v>4.0500000000000001E-2</v>
      </c>
      <c r="C58" s="45">
        <v>3.8999999999999998E-3</v>
      </c>
      <c r="D58" s="45">
        <v>4.4400000000000002E-2</v>
      </c>
    </row>
    <row r="59" spans="1:4" x14ac:dyDescent="0.25">
      <c r="A59" s="42">
        <v>53</v>
      </c>
      <c r="B59" s="45">
        <v>4.5999999999999999E-2</v>
      </c>
      <c r="C59" s="45">
        <v>4.4000000000000003E-3</v>
      </c>
      <c r="D59" s="45">
        <v>5.04E-2</v>
      </c>
    </row>
    <row r="60" spans="1:4" x14ac:dyDescent="0.25">
      <c r="A60" s="42">
        <v>54</v>
      </c>
      <c r="B60" s="45">
        <v>5.3400000000000003E-2</v>
      </c>
      <c r="C60" s="45">
        <v>5.1000000000000004E-3</v>
      </c>
      <c r="D60" s="45">
        <v>5.8500000000000003E-2</v>
      </c>
    </row>
    <row r="61" spans="1:4" x14ac:dyDescent="0.25">
      <c r="A61" s="42">
        <v>55</v>
      </c>
      <c r="B61" s="45">
        <v>6.3799999999999996E-2</v>
      </c>
      <c r="C61" s="45">
        <v>6.0000000000000001E-3</v>
      </c>
      <c r="D61" s="45">
        <v>6.9800000000000001E-2</v>
      </c>
    </row>
    <row r="62" spans="1:4" x14ac:dyDescent="0.25">
      <c r="A62" s="42">
        <v>56</v>
      </c>
      <c r="B62" s="45">
        <v>7.9299999999999995E-2</v>
      </c>
      <c r="C62" s="45">
        <v>7.4000000000000003E-3</v>
      </c>
      <c r="D62" s="45">
        <v>8.6699999999999999E-2</v>
      </c>
    </row>
    <row r="63" spans="1:4" x14ac:dyDescent="0.25">
      <c r="A63" s="42">
        <v>57</v>
      </c>
      <c r="B63" s="45">
        <v>0.1052</v>
      </c>
      <c r="C63" s="45">
        <v>9.7000000000000003E-3</v>
      </c>
      <c r="D63" s="45">
        <v>0.1149</v>
      </c>
    </row>
    <row r="64" spans="1:4" x14ac:dyDescent="0.25">
      <c r="A64" s="42">
        <v>58</v>
      </c>
      <c r="B64" s="45">
        <v>0.157</v>
      </c>
      <c r="C64" s="45">
        <v>1.43E-2</v>
      </c>
      <c r="D64" s="45">
        <v>0.17130000000000001</v>
      </c>
    </row>
    <row r="65" spans="1:4" x14ac:dyDescent="0.25">
      <c r="A65" s="42">
        <v>59</v>
      </c>
      <c r="B65" s="45">
        <v>0.31240000000000001</v>
      </c>
      <c r="C65" s="45">
        <v>2.81E-2</v>
      </c>
      <c r="D65" s="45">
        <v>0.34050000000000002</v>
      </c>
    </row>
  </sheetData>
  <sheetProtection algorithmName="SHA-512" hashValue="S9speY7eZwzGhRAw3e/9QSPzXCvjwdETDNtBBUMZiJpS/KRtumhIUfhLdR4qiuHu/7E1vLiH1vqTAslWxGxCSQ==" saltValue="6HZuOyBXOhSEA2kdNLm9CQ==" spinCount="100000" sheet="1" objects="1" scenarios="1"/>
  <conditionalFormatting sqref="A6:A21">
    <cfRule type="expression" dxfId="53" priority="1" stopIfTrue="1">
      <formula>MOD(ROW(),2)=0</formula>
    </cfRule>
    <cfRule type="expression" dxfId="52" priority="2" stopIfTrue="1">
      <formula>MOD(ROW(),2)&lt;&gt;0</formula>
    </cfRule>
  </conditionalFormatting>
  <conditionalFormatting sqref="B6:D21">
    <cfRule type="expression" dxfId="51" priority="3" stopIfTrue="1">
      <formula>MOD(ROW(),2)=0</formula>
    </cfRule>
    <cfRule type="expression" dxfId="50" priority="4" stopIfTrue="1">
      <formula>MOD(ROW(),2)&lt;&gt;0</formula>
    </cfRule>
  </conditionalFormatting>
  <conditionalFormatting sqref="A26:A65">
    <cfRule type="expression" dxfId="49" priority="5" stopIfTrue="1">
      <formula>MOD(ROW(),2)=0</formula>
    </cfRule>
    <cfRule type="expression" dxfId="48" priority="6" stopIfTrue="1">
      <formula>MOD(ROW(),2)&lt;&gt;0</formula>
    </cfRule>
  </conditionalFormatting>
  <conditionalFormatting sqref="B26:D65">
    <cfRule type="expression" dxfId="47" priority="7" stopIfTrue="1">
      <formula>MOD(ROW(),2)=0</formula>
    </cfRule>
    <cfRule type="expression" dxfId="46" priority="8"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7AF5-6590-43FF-AA85-C50C9792DC86}">
  <sheetPr codeName="Sheet33"/>
  <dimension ref="A1:D66"/>
  <sheetViews>
    <sheetView showGridLines="0" workbookViewId="0">
      <selection activeCell="A6" sqref="A6"/>
    </sheetView>
  </sheetViews>
  <sheetFormatPr defaultRowHeight="12.5" x14ac:dyDescent="0.25"/>
  <cols>
    <col min="1" max="1" width="33.453125" customWidth="1"/>
    <col min="2" max="4" width="17.54296875" customWidth="1"/>
  </cols>
  <sheetData>
    <row r="1" spans="1:4" s="1" customFormat="1" ht="20" x14ac:dyDescent="0.4">
      <c r="A1" s="2" t="s">
        <v>0</v>
      </c>
    </row>
    <row r="2" spans="1:4" s="1" customFormat="1" ht="15.5" x14ac:dyDescent="0.35">
      <c r="A2" s="30" t="s">
        <v>1</v>
      </c>
      <c r="B2" s="3" t="str">
        <f>wb_title</f>
        <v>UKAEA - Consolidated Factor Spreadsheet</v>
      </c>
    </row>
    <row r="3" spans="1:4" s="1" customFormat="1" ht="15.5" x14ac:dyDescent="0.35">
      <c r="A3" s="30" t="s">
        <v>2</v>
      </c>
      <c r="B3" s="3" t="str">
        <f>TABLE_FACTOR_TYPE_1 &amp; " - x-" &amp; TABLE_SERIES_NUMBER_1</f>
        <v>Added Years - x-702</v>
      </c>
    </row>
    <row r="6" spans="1:4" ht="13" x14ac:dyDescent="0.3">
      <c r="A6" s="40" t="s">
        <v>245</v>
      </c>
      <c r="B6" s="47" t="s">
        <v>246</v>
      </c>
      <c r="C6" s="47"/>
      <c r="D6" s="47"/>
    </row>
    <row r="7" spans="1:4" x14ac:dyDescent="0.25">
      <c r="A7" s="40" t="s">
        <v>247</v>
      </c>
      <c r="B7" s="47" t="s">
        <v>31</v>
      </c>
      <c r="C7" s="47"/>
      <c r="D7" s="47"/>
    </row>
    <row r="8" spans="1:4" x14ac:dyDescent="0.25">
      <c r="A8" s="40" t="s">
        <v>129</v>
      </c>
      <c r="B8" s="47" t="s">
        <v>142</v>
      </c>
      <c r="C8" s="47"/>
      <c r="D8" s="47"/>
    </row>
    <row r="9" spans="1:4" x14ac:dyDescent="0.25">
      <c r="A9" s="40" t="s">
        <v>130</v>
      </c>
      <c r="B9" s="47" t="s">
        <v>285</v>
      </c>
      <c r="C9" s="47"/>
      <c r="D9" s="47"/>
    </row>
    <row r="10" spans="1:4" ht="25" x14ac:dyDescent="0.25">
      <c r="A10" s="40" t="s">
        <v>6</v>
      </c>
      <c r="B10" s="47" t="s">
        <v>234</v>
      </c>
      <c r="C10" s="47"/>
      <c r="D10" s="47"/>
    </row>
    <row r="11" spans="1:4" x14ac:dyDescent="0.25">
      <c r="A11" s="40" t="s">
        <v>131</v>
      </c>
      <c r="B11" s="47" t="s">
        <v>174</v>
      </c>
      <c r="C11" s="47"/>
      <c r="D11" s="47"/>
    </row>
    <row r="12" spans="1:4" x14ac:dyDescent="0.25">
      <c r="A12" s="40" t="s">
        <v>132</v>
      </c>
      <c r="B12" s="47" t="s">
        <v>287</v>
      </c>
      <c r="C12" s="47"/>
      <c r="D12" s="47"/>
    </row>
    <row r="13" spans="1:4" x14ac:dyDescent="0.25">
      <c r="A13" s="40" t="s">
        <v>248</v>
      </c>
      <c r="B13" s="47">
        <v>0</v>
      </c>
      <c r="C13" s="47"/>
      <c r="D13" s="47"/>
    </row>
    <row r="14" spans="1:4" x14ac:dyDescent="0.25">
      <c r="A14" s="40" t="s">
        <v>134</v>
      </c>
      <c r="B14" s="47">
        <v>702</v>
      </c>
      <c r="C14" s="47"/>
      <c r="D14" s="47"/>
    </row>
    <row r="15" spans="1:4" x14ac:dyDescent="0.25">
      <c r="A15" s="40" t="s">
        <v>249</v>
      </c>
      <c r="B15" s="47" t="s">
        <v>235</v>
      </c>
      <c r="C15" s="47"/>
      <c r="D15" s="47"/>
    </row>
    <row r="16" spans="1:4" x14ac:dyDescent="0.25">
      <c r="A16" s="40" t="s">
        <v>136</v>
      </c>
      <c r="B16" s="47" t="s">
        <v>233</v>
      </c>
      <c r="C16" s="47"/>
      <c r="D16" s="47"/>
    </row>
    <row r="17" spans="1:4" x14ac:dyDescent="0.25">
      <c r="A17" s="41" t="s">
        <v>250</v>
      </c>
      <c r="B17" s="47"/>
      <c r="C17" s="47"/>
      <c r="D17" s="47"/>
    </row>
    <row r="18" spans="1:4" x14ac:dyDescent="0.25">
      <c r="A18" s="40" t="s">
        <v>138</v>
      </c>
      <c r="B18" s="48">
        <v>45194</v>
      </c>
      <c r="C18" s="48"/>
      <c r="D18" s="48"/>
    </row>
    <row r="19" spans="1:4" x14ac:dyDescent="0.25">
      <c r="A19" s="40" t="s">
        <v>139</v>
      </c>
      <c r="B19" s="48">
        <v>45215</v>
      </c>
      <c r="C19" s="48"/>
      <c r="D19" s="48"/>
    </row>
    <row r="20" spans="1:4" x14ac:dyDescent="0.25">
      <c r="A20" s="40" t="s">
        <v>140</v>
      </c>
      <c r="B20" s="47" t="s">
        <v>251</v>
      </c>
      <c r="C20" s="47"/>
      <c r="D20" s="47"/>
    </row>
    <row r="21" spans="1:4" x14ac:dyDescent="0.25">
      <c r="A21" s="40" t="s">
        <v>252</v>
      </c>
      <c r="B21" s="47" t="s">
        <v>59</v>
      </c>
      <c r="C21" s="47"/>
      <c r="D21" s="47"/>
    </row>
    <row r="23" spans="1:4" x14ac:dyDescent="0.25">
      <c r="A23" s="23" t="str">
        <f>HYPERLINK("#'Factor List'!A1", "Back to Factor List")</f>
        <v>Back to Factor List</v>
      </c>
      <c r="B23" s="23" t="str">
        <f>HYPERLINK("#'Assumptions'!A1", "Assumptions")</f>
        <v>Assumptions</v>
      </c>
    </row>
    <row r="26" spans="1:4" s="60" customFormat="1" ht="13" x14ac:dyDescent="0.25">
      <c r="A26" s="59" t="s">
        <v>291</v>
      </c>
      <c r="B26" s="59" t="s">
        <v>288</v>
      </c>
      <c r="C26" s="59" t="s">
        <v>289</v>
      </c>
      <c r="D26" s="59" t="s">
        <v>290</v>
      </c>
    </row>
    <row r="27" spans="1:4" x14ac:dyDescent="0.25">
      <c r="A27" s="42">
        <v>21</v>
      </c>
      <c r="B27" s="46">
        <v>0.80500000000000005</v>
      </c>
      <c r="C27" s="46">
        <v>7.8E-2</v>
      </c>
      <c r="D27" s="46">
        <v>0.88300000000000001</v>
      </c>
    </row>
    <row r="28" spans="1:4" x14ac:dyDescent="0.25">
      <c r="A28" s="42">
        <v>22</v>
      </c>
      <c r="B28" s="46">
        <v>0.748</v>
      </c>
      <c r="C28" s="46">
        <v>7.2999999999999995E-2</v>
      </c>
      <c r="D28" s="46">
        <v>0.82099999999999995</v>
      </c>
    </row>
    <row r="29" spans="1:4" x14ac:dyDescent="0.25">
      <c r="A29" s="42">
        <v>23</v>
      </c>
      <c r="B29" s="46">
        <v>0.7</v>
      </c>
      <c r="C29" s="46">
        <v>6.8000000000000005E-2</v>
      </c>
      <c r="D29" s="46">
        <v>0.76800000000000002</v>
      </c>
    </row>
    <row r="30" spans="1:4" x14ac:dyDescent="0.25">
      <c r="A30" s="42">
        <v>24</v>
      </c>
      <c r="B30" s="46">
        <v>0.65600000000000003</v>
      </c>
      <c r="C30" s="46">
        <v>6.4000000000000001E-2</v>
      </c>
      <c r="D30" s="46">
        <v>0.72</v>
      </c>
    </row>
    <row r="31" spans="1:4" x14ac:dyDescent="0.25">
      <c r="A31" s="42">
        <v>25</v>
      </c>
      <c r="B31" s="46">
        <v>0.61599999999999999</v>
      </c>
      <c r="C31" s="46">
        <v>0.06</v>
      </c>
      <c r="D31" s="46">
        <v>0.67599999999999993</v>
      </c>
    </row>
    <row r="32" spans="1:4" x14ac:dyDescent="0.25">
      <c r="A32" s="42">
        <v>26</v>
      </c>
      <c r="B32" s="46">
        <v>0.58199999999999996</v>
      </c>
      <c r="C32" s="46">
        <v>5.7000000000000002E-2</v>
      </c>
      <c r="D32" s="46">
        <v>0.63900000000000001</v>
      </c>
    </row>
    <row r="33" spans="1:4" x14ac:dyDescent="0.25">
      <c r="A33" s="42">
        <v>27</v>
      </c>
      <c r="B33" s="46">
        <v>0.55800000000000005</v>
      </c>
      <c r="C33" s="46">
        <v>5.5E-2</v>
      </c>
      <c r="D33" s="46">
        <v>0.6130000000000001</v>
      </c>
    </row>
    <row r="34" spans="1:4" x14ac:dyDescent="0.25">
      <c r="A34" s="42">
        <v>28</v>
      </c>
      <c r="B34" s="46">
        <v>0.54100000000000004</v>
      </c>
      <c r="C34" s="46">
        <v>5.2999999999999999E-2</v>
      </c>
      <c r="D34" s="46">
        <v>0.59400000000000008</v>
      </c>
    </row>
    <row r="35" spans="1:4" x14ac:dyDescent="0.25">
      <c r="A35" s="42">
        <v>29</v>
      </c>
      <c r="B35" s="46">
        <v>0.52500000000000002</v>
      </c>
      <c r="C35" s="46">
        <v>5.1999999999999998E-2</v>
      </c>
      <c r="D35" s="46">
        <v>0.57700000000000007</v>
      </c>
    </row>
    <row r="36" spans="1:4" x14ac:dyDescent="0.25">
      <c r="A36" s="42">
        <v>30</v>
      </c>
      <c r="B36" s="46">
        <v>0.50900000000000001</v>
      </c>
      <c r="C36" s="46">
        <v>0.05</v>
      </c>
      <c r="D36" s="46">
        <v>0.55900000000000005</v>
      </c>
    </row>
    <row r="37" spans="1:4" x14ac:dyDescent="0.25">
      <c r="A37" s="42">
        <v>31</v>
      </c>
      <c r="B37" s="46">
        <v>0.495</v>
      </c>
      <c r="C37" s="46">
        <v>4.9000000000000002E-2</v>
      </c>
      <c r="D37" s="46">
        <v>0.54400000000000004</v>
      </c>
    </row>
    <row r="38" spans="1:4" x14ac:dyDescent="0.25">
      <c r="A38" s="42">
        <v>32</v>
      </c>
      <c r="B38" s="46">
        <v>0.48099999999999998</v>
      </c>
      <c r="C38" s="46">
        <v>4.8000000000000001E-2</v>
      </c>
      <c r="D38" s="46">
        <v>0.52900000000000003</v>
      </c>
    </row>
    <row r="39" spans="1:4" x14ac:dyDescent="0.25">
      <c r="A39" s="42">
        <v>33</v>
      </c>
      <c r="B39" s="46">
        <v>0.46800000000000003</v>
      </c>
      <c r="C39" s="46">
        <v>4.7E-2</v>
      </c>
      <c r="D39" s="46">
        <v>0.51500000000000001</v>
      </c>
    </row>
    <row r="40" spans="1:4" x14ac:dyDescent="0.25">
      <c r="A40" s="42">
        <v>34</v>
      </c>
      <c r="B40" s="46">
        <v>0.45600000000000002</v>
      </c>
      <c r="C40" s="46">
        <v>4.4999999999999998E-2</v>
      </c>
      <c r="D40" s="46">
        <v>0.501</v>
      </c>
    </row>
    <row r="41" spans="1:4" x14ac:dyDescent="0.25">
      <c r="A41" s="42">
        <v>35</v>
      </c>
      <c r="B41" s="46">
        <v>0.44500000000000001</v>
      </c>
      <c r="C41" s="46">
        <v>4.3999999999999997E-2</v>
      </c>
      <c r="D41" s="46">
        <v>0.48899999999999999</v>
      </c>
    </row>
    <row r="42" spans="1:4" x14ac:dyDescent="0.25">
      <c r="A42" s="42">
        <v>36</v>
      </c>
      <c r="B42" s="46">
        <v>0.434</v>
      </c>
      <c r="C42" s="46">
        <v>4.2999999999999997E-2</v>
      </c>
      <c r="D42" s="46">
        <v>0.47699999999999998</v>
      </c>
    </row>
    <row r="43" spans="1:4" x14ac:dyDescent="0.25">
      <c r="A43" s="42">
        <v>37</v>
      </c>
      <c r="B43" s="46">
        <v>0.42399999999999999</v>
      </c>
      <c r="C43" s="46">
        <v>4.2000000000000003E-2</v>
      </c>
      <c r="D43" s="46">
        <v>0.46599999999999997</v>
      </c>
    </row>
    <row r="44" spans="1:4" x14ac:dyDescent="0.25">
      <c r="A44" s="42">
        <v>38</v>
      </c>
      <c r="B44" s="46">
        <v>0.41399999999999998</v>
      </c>
      <c r="C44" s="46">
        <v>4.1000000000000002E-2</v>
      </c>
      <c r="D44" s="46">
        <v>0.45499999999999996</v>
      </c>
    </row>
    <row r="45" spans="1:4" x14ac:dyDescent="0.25">
      <c r="A45" s="42">
        <v>39</v>
      </c>
      <c r="B45" s="46">
        <v>0.40400000000000003</v>
      </c>
      <c r="C45" s="46">
        <v>0.04</v>
      </c>
      <c r="D45" s="46">
        <v>0.44400000000000001</v>
      </c>
    </row>
    <row r="46" spans="1:4" x14ac:dyDescent="0.25">
      <c r="A46" s="42">
        <v>40</v>
      </c>
      <c r="B46" s="46">
        <v>0.39500000000000002</v>
      </c>
      <c r="C46" s="46">
        <v>3.9E-2</v>
      </c>
      <c r="D46" s="46">
        <v>0.434</v>
      </c>
    </row>
    <row r="47" spans="1:4" x14ac:dyDescent="0.25">
      <c r="A47" s="42">
        <v>41</v>
      </c>
      <c r="B47" s="46">
        <v>0.38700000000000001</v>
      </c>
      <c r="C47" s="46">
        <v>3.9E-2</v>
      </c>
      <c r="D47" s="46">
        <v>0.42599999999999999</v>
      </c>
    </row>
    <row r="48" spans="1:4" x14ac:dyDescent="0.25">
      <c r="A48" s="42">
        <v>42</v>
      </c>
      <c r="B48" s="46">
        <v>0.379</v>
      </c>
      <c r="C48" s="46">
        <v>3.7999999999999999E-2</v>
      </c>
      <c r="D48" s="46">
        <v>0.41699999999999998</v>
      </c>
    </row>
    <row r="49" spans="1:4" x14ac:dyDescent="0.25">
      <c r="A49" s="42">
        <v>43</v>
      </c>
      <c r="B49" s="46">
        <v>0.372</v>
      </c>
      <c r="C49" s="46">
        <v>3.6999999999999998E-2</v>
      </c>
      <c r="D49" s="46">
        <v>0.40899999999999997</v>
      </c>
    </row>
    <row r="50" spans="1:4" x14ac:dyDescent="0.25">
      <c r="A50" s="42">
        <v>44</v>
      </c>
      <c r="B50" s="46">
        <v>0.36499999999999999</v>
      </c>
      <c r="C50" s="46">
        <v>3.5999999999999997E-2</v>
      </c>
      <c r="D50" s="46">
        <v>0.40099999999999997</v>
      </c>
    </row>
    <row r="51" spans="1:4" x14ac:dyDescent="0.25">
      <c r="A51" s="42">
        <v>45</v>
      </c>
      <c r="B51" s="46">
        <v>0.35899999999999999</v>
      </c>
      <c r="C51" s="46">
        <v>3.5999999999999997E-2</v>
      </c>
      <c r="D51" s="46">
        <v>0.39499999999999996</v>
      </c>
    </row>
    <row r="52" spans="1:4" x14ac:dyDescent="0.25">
      <c r="A52" s="42">
        <v>46</v>
      </c>
      <c r="B52" s="46">
        <v>0.35299999999999998</v>
      </c>
      <c r="C52" s="46">
        <v>3.5000000000000003E-2</v>
      </c>
      <c r="D52" s="46">
        <v>0.38800000000000001</v>
      </c>
    </row>
    <row r="53" spans="1:4" x14ac:dyDescent="0.25">
      <c r="A53" s="42">
        <v>47</v>
      </c>
      <c r="B53" s="46">
        <v>0.34699999999999998</v>
      </c>
      <c r="C53" s="46">
        <v>3.4000000000000002E-2</v>
      </c>
      <c r="D53" s="46">
        <v>0.38100000000000001</v>
      </c>
    </row>
    <row r="54" spans="1:4" x14ac:dyDescent="0.25">
      <c r="A54" s="42">
        <v>48</v>
      </c>
      <c r="B54" s="46">
        <v>0.34200000000000003</v>
      </c>
      <c r="C54" s="46">
        <v>3.4000000000000002E-2</v>
      </c>
      <c r="D54" s="46">
        <v>0.376</v>
      </c>
    </row>
    <row r="55" spans="1:4" x14ac:dyDescent="0.25">
      <c r="A55" s="42">
        <v>49</v>
      </c>
      <c r="B55" s="46">
        <v>0.33700000000000002</v>
      </c>
      <c r="C55" s="46">
        <v>3.3000000000000002E-2</v>
      </c>
      <c r="D55" s="46">
        <v>0.37</v>
      </c>
    </row>
    <row r="56" spans="1:4" x14ac:dyDescent="0.25">
      <c r="A56" s="42">
        <v>50</v>
      </c>
      <c r="B56" s="46">
        <v>0.33300000000000002</v>
      </c>
      <c r="C56" s="46">
        <v>3.3000000000000002E-2</v>
      </c>
      <c r="D56" s="46">
        <v>0.36599999999999999</v>
      </c>
    </row>
    <row r="57" spans="1:4" x14ac:dyDescent="0.25">
      <c r="A57" s="42">
        <v>51</v>
      </c>
      <c r="B57" s="46">
        <v>0.32900000000000001</v>
      </c>
      <c r="C57" s="46">
        <v>3.2000000000000001E-2</v>
      </c>
      <c r="D57" s="46">
        <v>0.36099999999999999</v>
      </c>
    </row>
    <row r="58" spans="1:4" x14ac:dyDescent="0.25">
      <c r="A58" s="42">
        <v>52</v>
      </c>
      <c r="B58" s="46">
        <v>0.32600000000000001</v>
      </c>
      <c r="C58" s="46">
        <v>3.2000000000000001E-2</v>
      </c>
      <c r="D58" s="46">
        <v>0.35799999999999998</v>
      </c>
    </row>
    <row r="59" spans="1:4" x14ac:dyDescent="0.25">
      <c r="A59" s="42">
        <v>53</v>
      </c>
      <c r="B59" s="46">
        <v>0.32300000000000001</v>
      </c>
      <c r="C59" s="46">
        <v>3.1E-2</v>
      </c>
      <c r="D59" s="46">
        <v>0.35399999999999998</v>
      </c>
    </row>
    <row r="60" spans="1:4" x14ac:dyDescent="0.25">
      <c r="A60" s="42">
        <v>54</v>
      </c>
      <c r="B60" s="46">
        <v>0.32</v>
      </c>
      <c r="C60" s="46">
        <v>3.1E-2</v>
      </c>
      <c r="D60" s="46">
        <v>0.35099999999999998</v>
      </c>
    </row>
    <row r="61" spans="1:4" x14ac:dyDescent="0.25">
      <c r="A61" s="42">
        <v>55</v>
      </c>
      <c r="B61" s="46">
        <v>0.318</v>
      </c>
      <c r="C61" s="46">
        <v>0.03</v>
      </c>
      <c r="D61" s="46">
        <v>0.34799999999999998</v>
      </c>
    </row>
    <row r="62" spans="1:4" x14ac:dyDescent="0.25">
      <c r="A62" s="42">
        <v>56</v>
      </c>
      <c r="B62" s="46">
        <v>0.316</v>
      </c>
      <c r="C62" s="46">
        <v>0.03</v>
      </c>
      <c r="D62" s="46">
        <v>0.34599999999999997</v>
      </c>
    </row>
    <row r="63" spans="1:4" x14ac:dyDescent="0.25">
      <c r="A63" s="42">
        <v>57</v>
      </c>
      <c r="B63" s="46">
        <v>0.314</v>
      </c>
      <c r="C63" s="46">
        <v>2.9000000000000001E-2</v>
      </c>
      <c r="D63" s="46">
        <v>0.34300000000000003</v>
      </c>
    </row>
    <row r="64" spans="1:4" x14ac:dyDescent="0.25">
      <c r="A64" s="42">
        <v>58</v>
      </c>
      <c r="B64" s="46">
        <v>0.313</v>
      </c>
      <c r="C64" s="46">
        <v>2.9000000000000001E-2</v>
      </c>
      <c r="D64" s="46">
        <v>0.34200000000000003</v>
      </c>
    </row>
    <row r="65" spans="1:4" x14ac:dyDescent="0.25">
      <c r="A65" s="42">
        <v>59</v>
      </c>
      <c r="B65" s="46">
        <v>0.312</v>
      </c>
      <c r="C65" s="46">
        <v>2.8000000000000001E-2</v>
      </c>
      <c r="D65" s="46">
        <v>0.34</v>
      </c>
    </row>
    <row r="66" spans="1:4" x14ac:dyDescent="0.25">
      <c r="A66" s="42">
        <v>60</v>
      </c>
      <c r="B66" s="46">
        <v>0.312</v>
      </c>
      <c r="C66" s="46">
        <v>2.8000000000000001E-2</v>
      </c>
      <c r="D66" s="46">
        <v>0.34</v>
      </c>
    </row>
  </sheetData>
  <sheetProtection algorithmName="SHA-512" hashValue="KYDKTSZZr9l1jx1TtAX8tbJTJDuUPFRHjwXXu8bT0TChewW/amL6jttr8YqZVo16W19mL/wBWj6/iw7exSos7Q==" saltValue="LYquckQeXNApTAE7+sJghw==" spinCount="100000" sheet="1" objects="1" scenarios="1"/>
  <conditionalFormatting sqref="A6:A21">
    <cfRule type="expression" dxfId="45" priority="1" stopIfTrue="1">
      <formula>MOD(ROW(),2)=0</formula>
    </cfRule>
    <cfRule type="expression" dxfId="44" priority="2" stopIfTrue="1">
      <formula>MOD(ROW(),2)&lt;&gt;0</formula>
    </cfRule>
  </conditionalFormatting>
  <conditionalFormatting sqref="B6:D21">
    <cfRule type="expression" dxfId="43" priority="3" stopIfTrue="1">
      <formula>MOD(ROW(),2)=0</formula>
    </cfRule>
    <cfRule type="expression" dxfId="42" priority="4" stopIfTrue="1">
      <formula>MOD(ROW(),2)&lt;&gt;0</formula>
    </cfRule>
  </conditionalFormatting>
  <conditionalFormatting sqref="A26:A66">
    <cfRule type="expression" dxfId="41" priority="5" stopIfTrue="1">
      <formula>MOD(ROW(),2)=0</formula>
    </cfRule>
    <cfRule type="expression" dxfId="40" priority="6" stopIfTrue="1">
      <formula>MOD(ROW(),2)&lt;&gt;0</formula>
    </cfRule>
  </conditionalFormatting>
  <conditionalFormatting sqref="B26:D66">
    <cfRule type="expression" dxfId="39" priority="7" stopIfTrue="1">
      <formula>MOD(ROW(),2)=0</formula>
    </cfRule>
    <cfRule type="expression" dxfId="38" priority="8"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3289-5781-4716-9C36-9DF70B2594BA}">
  <sheetPr codeName="Sheet34"/>
  <dimension ref="A1:L57"/>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UKAEA - Consolidated Factor Spreadsheet</v>
      </c>
    </row>
    <row r="3" spans="1:12" s="1" customFormat="1" ht="15.5" x14ac:dyDescent="0.35">
      <c r="A3" s="30" t="s">
        <v>2</v>
      </c>
      <c r="B3" s="3" t="str">
        <f>TABLE_FACTOR_TYPE_1 &amp; " - x-" &amp; TABLE_SERIES_NUMBER_1</f>
        <v>Allocation - x-801</v>
      </c>
    </row>
    <row r="6" spans="1:12" ht="13" x14ac:dyDescent="0.3">
      <c r="A6" s="40" t="s">
        <v>245</v>
      </c>
      <c r="B6" s="47" t="s">
        <v>246</v>
      </c>
      <c r="C6" s="47"/>
      <c r="D6" s="47"/>
      <c r="E6" s="47"/>
      <c r="F6" s="47"/>
      <c r="G6" s="47"/>
      <c r="H6" s="47"/>
      <c r="I6" s="47"/>
      <c r="J6" s="47"/>
      <c r="K6" s="47"/>
      <c r="L6" s="47"/>
    </row>
    <row r="7" spans="1:12" x14ac:dyDescent="0.25">
      <c r="A7" s="40" t="s">
        <v>247</v>
      </c>
      <c r="B7" s="47" t="s">
        <v>31</v>
      </c>
      <c r="C7" s="47"/>
      <c r="D7" s="47"/>
      <c r="E7" s="47"/>
      <c r="F7" s="47"/>
      <c r="G7" s="47"/>
      <c r="H7" s="47"/>
      <c r="I7" s="47"/>
      <c r="J7" s="47"/>
      <c r="K7" s="47"/>
      <c r="L7" s="47"/>
    </row>
    <row r="8" spans="1:12" x14ac:dyDescent="0.25">
      <c r="A8" s="40" t="s">
        <v>129</v>
      </c>
      <c r="B8" s="47" t="s">
        <v>142</v>
      </c>
      <c r="C8" s="47"/>
      <c r="D8" s="47"/>
      <c r="E8" s="47"/>
      <c r="F8" s="47"/>
      <c r="G8" s="47"/>
      <c r="H8" s="47"/>
      <c r="I8" s="47"/>
      <c r="J8" s="47"/>
      <c r="K8" s="47"/>
      <c r="L8" s="47"/>
    </row>
    <row r="9" spans="1:12" x14ac:dyDescent="0.25">
      <c r="A9" s="40" t="s">
        <v>130</v>
      </c>
      <c r="B9" s="47" t="s">
        <v>237</v>
      </c>
      <c r="C9" s="47"/>
      <c r="D9" s="47"/>
      <c r="E9" s="47"/>
      <c r="F9" s="47"/>
      <c r="G9" s="47"/>
      <c r="H9" s="47"/>
      <c r="I9" s="47"/>
      <c r="J9" s="47"/>
      <c r="K9" s="47"/>
      <c r="L9" s="47"/>
    </row>
    <row r="10" spans="1:12" x14ac:dyDescent="0.25">
      <c r="A10" s="40" t="s">
        <v>6</v>
      </c>
      <c r="B10" s="47" t="s">
        <v>238</v>
      </c>
      <c r="C10" s="47"/>
      <c r="D10" s="47"/>
      <c r="E10" s="47"/>
      <c r="F10" s="47"/>
      <c r="G10" s="47"/>
      <c r="H10" s="47"/>
      <c r="I10" s="47"/>
      <c r="J10" s="47"/>
      <c r="K10" s="47"/>
      <c r="L10" s="47"/>
    </row>
    <row r="11" spans="1:12" x14ac:dyDescent="0.25">
      <c r="A11" s="40" t="s">
        <v>131</v>
      </c>
      <c r="B11" s="47" t="s">
        <v>151</v>
      </c>
      <c r="C11" s="47"/>
      <c r="D11" s="47"/>
      <c r="E11" s="47"/>
      <c r="F11" s="47"/>
      <c r="G11" s="47"/>
      <c r="H11" s="47"/>
      <c r="I11" s="47"/>
      <c r="J11" s="47"/>
      <c r="K11" s="47"/>
      <c r="L11" s="47"/>
    </row>
    <row r="12" spans="1:12" x14ac:dyDescent="0.25">
      <c r="A12" s="40" t="s">
        <v>132</v>
      </c>
      <c r="B12" s="47" t="s">
        <v>239</v>
      </c>
      <c r="C12" s="47"/>
      <c r="D12" s="47"/>
      <c r="E12" s="47"/>
      <c r="F12" s="47"/>
      <c r="G12" s="47"/>
      <c r="H12" s="47"/>
      <c r="I12" s="47"/>
      <c r="J12" s="47"/>
      <c r="K12" s="47"/>
      <c r="L12" s="47"/>
    </row>
    <row r="13" spans="1:12" x14ac:dyDescent="0.25">
      <c r="A13" s="40" t="s">
        <v>248</v>
      </c>
      <c r="B13" s="47">
        <v>0</v>
      </c>
      <c r="C13" s="47"/>
      <c r="D13" s="47"/>
      <c r="E13" s="47"/>
      <c r="F13" s="47"/>
      <c r="G13" s="47"/>
      <c r="H13" s="47"/>
      <c r="I13" s="47"/>
      <c r="J13" s="47"/>
      <c r="K13" s="47"/>
      <c r="L13" s="47"/>
    </row>
    <row r="14" spans="1:12" x14ac:dyDescent="0.25">
      <c r="A14" s="40" t="s">
        <v>134</v>
      </c>
      <c r="B14" s="47">
        <v>801</v>
      </c>
      <c r="C14" s="47"/>
      <c r="D14" s="47"/>
      <c r="E14" s="47"/>
      <c r="F14" s="47"/>
      <c r="G14" s="47"/>
      <c r="H14" s="47"/>
      <c r="I14" s="47"/>
      <c r="J14" s="47"/>
      <c r="K14" s="47"/>
      <c r="L14" s="47"/>
    </row>
    <row r="15" spans="1:12" x14ac:dyDescent="0.25">
      <c r="A15" s="40" t="s">
        <v>249</v>
      </c>
      <c r="B15" s="47" t="s">
        <v>240</v>
      </c>
      <c r="C15" s="47"/>
      <c r="D15" s="47"/>
      <c r="E15" s="47"/>
      <c r="F15" s="47"/>
      <c r="G15" s="47"/>
      <c r="H15" s="47"/>
      <c r="I15" s="47"/>
      <c r="J15" s="47"/>
      <c r="K15" s="47"/>
      <c r="L15" s="47"/>
    </row>
    <row r="16" spans="1:12" x14ac:dyDescent="0.25">
      <c r="A16" s="40" t="s">
        <v>136</v>
      </c>
      <c r="B16" s="47" t="s">
        <v>241</v>
      </c>
      <c r="C16" s="47"/>
      <c r="D16" s="47"/>
      <c r="E16" s="47"/>
      <c r="F16" s="47"/>
      <c r="G16" s="47"/>
      <c r="H16" s="47"/>
      <c r="I16" s="47"/>
      <c r="J16" s="47"/>
      <c r="K16" s="47"/>
      <c r="L16" s="47"/>
    </row>
    <row r="17" spans="1:12" x14ac:dyDescent="0.25">
      <c r="A17" s="41" t="s">
        <v>250</v>
      </c>
      <c r="B17" s="47"/>
      <c r="C17" s="47"/>
      <c r="D17" s="47"/>
      <c r="E17" s="47"/>
      <c r="F17" s="47"/>
      <c r="G17" s="47"/>
      <c r="H17" s="47"/>
      <c r="I17" s="47"/>
      <c r="J17" s="47"/>
      <c r="K17" s="47"/>
      <c r="L17" s="47"/>
    </row>
    <row r="18" spans="1:12" x14ac:dyDescent="0.25">
      <c r="A18" s="40" t="s">
        <v>138</v>
      </c>
      <c r="B18" s="48">
        <v>45194</v>
      </c>
      <c r="C18" s="48"/>
      <c r="D18" s="48"/>
      <c r="E18" s="48"/>
      <c r="F18" s="48"/>
      <c r="G18" s="48"/>
      <c r="H18" s="48"/>
      <c r="I18" s="48"/>
      <c r="J18" s="48"/>
      <c r="K18" s="48"/>
      <c r="L18" s="48"/>
    </row>
    <row r="19" spans="1:12" x14ac:dyDescent="0.25">
      <c r="A19" s="40" t="s">
        <v>139</v>
      </c>
      <c r="B19" s="48">
        <v>45194</v>
      </c>
      <c r="C19" s="48"/>
      <c r="D19" s="48"/>
      <c r="E19" s="48"/>
      <c r="F19" s="48"/>
      <c r="G19" s="48"/>
      <c r="H19" s="48"/>
      <c r="I19" s="48"/>
      <c r="J19" s="48"/>
      <c r="K19" s="48"/>
      <c r="L19" s="48"/>
    </row>
    <row r="20" spans="1:12" x14ac:dyDescent="0.25">
      <c r="A20" s="40" t="s">
        <v>140</v>
      </c>
      <c r="B20" s="47" t="s">
        <v>251</v>
      </c>
      <c r="C20" s="47"/>
      <c r="D20" s="47"/>
      <c r="E20" s="47"/>
      <c r="F20" s="47"/>
      <c r="G20" s="47"/>
      <c r="H20" s="47"/>
      <c r="I20" s="47"/>
      <c r="J20" s="47"/>
      <c r="K20" s="47"/>
      <c r="L20" s="47"/>
    </row>
    <row r="21" spans="1:12" x14ac:dyDescent="0.25">
      <c r="A21" s="40" t="s">
        <v>252</v>
      </c>
      <c r="B21" s="47" t="s">
        <v>59</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60" customFormat="1" ht="13" x14ac:dyDescent="0.25">
      <c r="A26" s="59" t="s">
        <v>253</v>
      </c>
      <c r="B26" s="59">
        <v>55</v>
      </c>
      <c r="C26" s="59">
        <v>56</v>
      </c>
      <c r="D26" s="59">
        <v>57</v>
      </c>
      <c r="E26" s="59">
        <v>58</v>
      </c>
      <c r="F26" s="59">
        <v>59</v>
      </c>
      <c r="G26" s="59">
        <v>60</v>
      </c>
      <c r="H26" s="59">
        <v>61</v>
      </c>
      <c r="I26" s="59">
        <v>62</v>
      </c>
      <c r="J26" s="59">
        <v>63</v>
      </c>
      <c r="K26" s="59">
        <v>64</v>
      </c>
      <c r="L26" s="59">
        <v>65</v>
      </c>
    </row>
    <row r="27" spans="1:12" x14ac:dyDescent="0.25">
      <c r="A27" s="42">
        <v>45</v>
      </c>
      <c r="B27" s="44">
        <v>4.7859999999999996</v>
      </c>
      <c r="C27" s="44">
        <v>4.3289999999999997</v>
      </c>
      <c r="D27" s="44">
        <v>3.923</v>
      </c>
      <c r="E27" s="44">
        <v>3.5630000000000002</v>
      </c>
      <c r="F27" s="44">
        <v>3.2410000000000001</v>
      </c>
      <c r="G27" s="44">
        <v>2.9540000000000002</v>
      </c>
      <c r="H27" s="44">
        <v>2.6960000000000002</v>
      </c>
      <c r="I27" s="44">
        <v>2.464</v>
      </c>
      <c r="J27" s="44">
        <v>2.2549999999999999</v>
      </c>
      <c r="K27" s="44">
        <v>2.0649999999999999</v>
      </c>
      <c r="L27" s="44">
        <v>1.8939999999999999</v>
      </c>
    </row>
    <row r="28" spans="1:12" x14ac:dyDescent="0.25">
      <c r="A28" s="42">
        <v>46</v>
      </c>
      <c r="B28" s="44">
        <v>5.12</v>
      </c>
      <c r="C28" s="44">
        <v>4.6189999999999998</v>
      </c>
      <c r="D28" s="44">
        <v>4.1749999999999998</v>
      </c>
      <c r="E28" s="44">
        <v>3.7810000000000001</v>
      </c>
      <c r="F28" s="44">
        <v>3.431</v>
      </c>
      <c r="G28" s="44">
        <v>3.1190000000000002</v>
      </c>
      <c r="H28" s="44">
        <v>2.84</v>
      </c>
      <c r="I28" s="44">
        <v>2.59</v>
      </c>
      <c r="J28" s="44">
        <v>2.3650000000000002</v>
      </c>
      <c r="K28" s="44">
        <v>2.1629999999999998</v>
      </c>
      <c r="L28" s="44">
        <v>1.9790000000000001</v>
      </c>
    </row>
    <row r="29" spans="1:12" x14ac:dyDescent="0.25">
      <c r="A29" s="42">
        <v>47</v>
      </c>
      <c r="B29" s="44">
        <v>5.4950000000000001</v>
      </c>
      <c r="C29" s="44">
        <v>4.9429999999999996</v>
      </c>
      <c r="D29" s="44">
        <v>4.4560000000000004</v>
      </c>
      <c r="E29" s="44">
        <v>4.0250000000000004</v>
      </c>
      <c r="F29" s="44">
        <v>3.6429999999999998</v>
      </c>
      <c r="G29" s="44">
        <v>3.3029999999999999</v>
      </c>
      <c r="H29" s="44">
        <v>3</v>
      </c>
      <c r="I29" s="44">
        <v>2.73</v>
      </c>
      <c r="J29" s="44">
        <v>2.4870000000000001</v>
      </c>
      <c r="K29" s="44">
        <v>2.2690000000000001</v>
      </c>
      <c r="L29" s="44">
        <v>2.073</v>
      </c>
    </row>
    <row r="30" spans="1:12" x14ac:dyDescent="0.25">
      <c r="A30" s="42">
        <v>48</v>
      </c>
      <c r="B30" s="44">
        <v>5.9160000000000004</v>
      </c>
      <c r="C30" s="44">
        <v>5.3070000000000004</v>
      </c>
      <c r="D30" s="44">
        <v>4.7699999999999996</v>
      </c>
      <c r="E30" s="44">
        <v>4.2969999999999997</v>
      </c>
      <c r="F30" s="44">
        <v>3.879</v>
      </c>
      <c r="G30" s="44">
        <v>3.508</v>
      </c>
      <c r="H30" s="44">
        <v>3.1779999999999999</v>
      </c>
      <c r="I30" s="44">
        <v>2.8849999999999998</v>
      </c>
      <c r="J30" s="44">
        <v>2.6219999999999999</v>
      </c>
      <c r="K30" s="44">
        <v>2.387</v>
      </c>
      <c r="L30" s="44">
        <v>2.1749999999999998</v>
      </c>
    </row>
    <row r="31" spans="1:12" x14ac:dyDescent="0.25">
      <c r="A31" s="42">
        <v>49</v>
      </c>
      <c r="B31" s="44">
        <v>6.39</v>
      </c>
      <c r="C31" s="44">
        <v>5.7149999999999999</v>
      </c>
      <c r="D31" s="44">
        <v>5.1230000000000002</v>
      </c>
      <c r="E31" s="44">
        <v>4.601</v>
      </c>
      <c r="F31" s="44">
        <v>4.1420000000000003</v>
      </c>
      <c r="G31" s="44">
        <v>3.7360000000000002</v>
      </c>
      <c r="H31" s="44">
        <v>3.3759999999999999</v>
      </c>
      <c r="I31" s="44">
        <v>3.056</v>
      </c>
      <c r="J31" s="44">
        <v>2.7719999999999998</v>
      </c>
      <c r="K31" s="44">
        <v>2.5169999999999999</v>
      </c>
      <c r="L31" s="44">
        <v>2.2890000000000001</v>
      </c>
    </row>
    <row r="32" spans="1:12" x14ac:dyDescent="0.25">
      <c r="A32" s="42">
        <v>50</v>
      </c>
      <c r="B32" s="44">
        <v>6.923</v>
      </c>
      <c r="C32" s="44">
        <v>6.1749999999999998</v>
      </c>
      <c r="D32" s="44">
        <v>5.5190000000000001</v>
      </c>
      <c r="E32" s="44">
        <v>4.9429999999999996</v>
      </c>
      <c r="F32" s="44">
        <v>4.4370000000000003</v>
      </c>
      <c r="G32" s="44">
        <v>3.9910000000000001</v>
      </c>
      <c r="H32" s="44">
        <v>3.597</v>
      </c>
      <c r="I32" s="44">
        <v>3.2480000000000002</v>
      </c>
      <c r="J32" s="44">
        <v>2.9380000000000002</v>
      </c>
      <c r="K32" s="44">
        <v>2.661</v>
      </c>
      <c r="L32" s="44">
        <v>2.4140000000000001</v>
      </c>
    </row>
    <row r="33" spans="1:12" x14ac:dyDescent="0.25">
      <c r="A33" s="42">
        <v>51</v>
      </c>
      <c r="B33" s="44">
        <v>7.5250000000000004</v>
      </c>
      <c r="C33" s="44">
        <v>6.6929999999999996</v>
      </c>
      <c r="D33" s="44">
        <v>5.9660000000000002</v>
      </c>
      <c r="E33" s="44">
        <v>5.3280000000000003</v>
      </c>
      <c r="F33" s="44">
        <v>4.7690000000000001</v>
      </c>
      <c r="G33" s="44">
        <v>4.2779999999999996</v>
      </c>
      <c r="H33" s="44">
        <v>3.8439999999999999</v>
      </c>
      <c r="I33" s="44">
        <v>3.4620000000000002</v>
      </c>
      <c r="J33" s="44">
        <v>3.1230000000000002</v>
      </c>
      <c r="K33" s="44">
        <v>2.8220000000000001</v>
      </c>
      <c r="L33" s="44">
        <v>2.5539999999999998</v>
      </c>
    </row>
    <row r="34" spans="1:12" x14ac:dyDescent="0.25">
      <c r="A34" s="42">
        <v>52</v>
      </c>
      <c r="B34" s="44">
        <v>8.2050000000000001</v>
      </c>
      <c r="C34" s="44">
        <v>7.2789999999999999</v>
      </c>
      <c r="D34" s="44">
        <v>6.47</v>
      </c>
      <c r="E34" s="44">
        <v>5.7619999999999996</v>
      </c>
      <c r="F34" s="44">
        <v>5.1429999999999998</v>
      </c>
      <c r="G34" s="44">
        <v>4.5999999999999996</v>
      </c>
      <c r="H34" s="44">
        <v>4.1219999999999999</v>
      </c>
      <c r="I34" s="44">
        <v>3.702</v>
      </c>
      <c r="J34" s="44">
        <v>3.33</v>
      </c>
      <c r="K34" s="44">
        <v>3.0009999999999999</v>
      </c>
      <c r="L34" s="44">
        <v>2.7090000000000001</v>
      </c>
    </row>
    <row r="35" spans="1:12" x14ac:dyDescent="0.25">
      <c r="A35" s="42">
        <v>53</v>
      </c>
      <c r="B35" s="44">
        <v>8.9749999999999996</v>
      </c>
      <c r="C35" s="44">
        <v>7.9420000000000002</v>
      </c>
      <c r="D35" s="44">
        <v>7.04</v>
      </c>
      <c r="E35" s="44">
        <v>6.2519999999999998</v>
      </c>
      <c r="F35" s="44">
        <v>5.5650000000000004</v>
      </c>
      <c r="G35" s="44">
        <v>4.9619999999999997</v>
      </c>
      <c r="H35" s="44">
        <v>4.4349999999999996</v>
      </c>
      <c r="I35" s="44">
        <v>3.9710000000000001</v>
      </c>
      <c r="J35" s="44">
        <v>3.5619999999999998</v>
      </c>
      <c r="K35" s="44">
        <v>3.202</v>
      </c>
      <c r="L35" s="44">
        <v>2.8820000000000001</v>
      </c>
    </row>
    <row r="36" spans="1:12" x14ac:dyDescent="0.25">
      <c r="A36" s="42">
        <v>54</v>
      </c>
      <c r="B36" s="44">
        <v>9.8460000000000001</v>
      </c>
      <c r="C36" s="44">
        <v>8.6920000000000002</v>
      </c>
      <c r="D36" s="44">
        <v>7.6849999999999996</v>
      </c>
      <c r="E36" s="44">
        <v>6.8070000000000004</v>
      </c>
      <c r="F36" s="44">
        <v>6.0410000000000004</v>
      </c>
      <c r="G36" s="44">
        <v>5.3719999999999999</v>
      </c>
      <c r="H36" s="44">
        <v>4.7869999999999999</v>
      </c>
      <c r="I36" s="44">
        <v>4.274</v>
      </c>
      <c r="J36" s="44">
        <v>3.823</v>
      </c>
      <c r="K36" s="44">
        <v>3.427</v>
      </c>
      <c r="L36" s="44">
        <v>3.077</v>
      </c>
    </row>
    <row r="37" spans="1:12" x14ac:dyDescent="0.25">
      <c r="A37" s="42">
        <v>55</v>
      </c>
      <c r="B37" s="44">
        <v>10.834</v>
      </c>
      <c r="C37" s="44">
        <v>9.5419999999999998</v>
      </c>
      <c r="D37" s="44">
        <v>8.4169999999999998</v>
      </c>
      <c r="E37" s="44">
        <v>7.4359999999999999</v>
      </c>
      <c r="F37" s="44">
        <v>6.5819999999999999</v>
      </c>
      <c r="G37" s="44">
        <v>5.8369999999999997</v>
      </c>
      <c r="H37" s="44">
        <v>5.1859999999999999</v>
      </c>
      <c r="I37" s="44">
        <v>4.617</v>
      </c>
      <c r="J37" s="44">
        <v>4.1180000000000003</v>
      </c>
      <c r="K37" s="44">
        <v>3.68</v>
      </c>
      <c r="L37" s="44">
        <v>3.2949999999999999</v>
      </c>
    </row>
    <row r="38" spans="1:12" x14ac:dyDescent="0.25">
      <c r="A38" s="42">
        <v>56</v>
      </c>
      <c r="B38" s="44">
        <v>11.952999999999999</v>
      </c>
      <c r="C38" s="44">
        <v>10.507999999999999</v>
      </c>
      <c r="D38" s="44">
        <v>9.2479999999999993</v>
      </c>
      <c r="E38" s="44">
        <v>8.15</v>
      </c>
      <c r="F38" s="44">
        <v>7.1950000000000003</v>
      </c>
      <c r="G38" s="44">
        <v>6.3630000000000004</v>
      </c>
      <c r="H38" s="44">
        <v>5.6379999999999999</v>
      </c>
      <c r="I38" s="44">
        <v>5.0049999999999999</v>
      </c>
      <c r="J38" s="44">
        <v>4.4509999999999996</v>
      </c>
      <c r="K38" s="44">
        <v>3.9660000000000002</v>
      </c>
      <c r="L38" s="44">
        <v>3.54</v>
      </c>
    </row>
    <row r="39" spans="1:12" x14ac:dyDescent="0.25">
      <c r="A39" s="42">
        <v>57</v>
      </c>
      <c r="B39" s="44">
        <v>13.223000000000001</v>
      </c>
      <c r="C39" s="44">
        <v>11.603</v>
      </c>
      <c r="D39" s="44">
        <v>10.191000000000001</v>
      </c>
      <c r="E39" s="44">
        <v>8.9619999999999997</v>
      </c>
      <c r="F39" s="44">
        <v>7.8920000000000003</v>
      </c>
      <c r="G39" s="44">
        <v>6.9610000000000003</v>
      </c>
      <c r="H39" s="44">
        <v>6.1509999999999998</v>
      </c>
      <c r="I39" s="44">
        <v>5.4450000000000003</v>
      </c>
      <c r="J39" s="44">
        <v>4.8280000000000003</v>
      </c>
      <c r="K39" s="44">
        <v>4.2889999999999997</v>
      </c>
      <c r="L39" s="44">
        <v>3.8180000000000001</v>
      </c>
    </row>
    <row r="40" spans="1:12" x14ac:dyDescent="0.25">
      <c r="A40" s="42">
        <v>58</v>
      </c>
      <c r="B40" s="44">
        <v>14.663</v>
      </c>
      <c r="C40" s="44">
        <v>12.848000000000001</v>
      </c>
      <c r="D40" s="44">
        <v>11.263999999999999</v>
      </c>
      <c r="E40" s="44">
        <v>9.8849999999999998</v>
      </c>
      <c r="F40" s="44">
        <v>8.6859999999999999</v>
      </c>
      <c r="G40" s="44">
        <v>7.6420000000000003</v>
      </c>
      <c r="H40" s="44">
        <v>6.7350000000000003</v>
      </c>
      <c r="I40" s="44">
        <v>5.9450000000000003</v>
      </c>
      <c r="J40" s="44">
        <v>5.2569999999999997</v>
      </c>
      <c r="K40" s="44">
        <v>4.657</v>
      </c>
      <c r="L40" s="44">
        <v>4.133</v>
      </c>
    </row>
    <row r="41" spans="1:12" x14ac:dyDescent="0.25">
      <c r="A41" s="42">
        <v>59</v>
      </c>
      <c r="B41" s="44">
        <v>16.297999999999998</v>
      </c>
      <c r="C41" s="44">
        <v>14.262</v>
      </c>
      <c r="D41" s="44">
        <v>12.484999999999999</v>
      </c>
      <c r="E41" s="44">
        <v>10.936</v>
      </c>
      <c r="F41" s="44">
        <v>9.59</v>
      </c>
      <c r="G41" s="44">
        <v>8.4190000000000005</v>
      </c>
      <c r="H41" s="44">
        <v>7.4009999999999998</v>
      </c>
      <c r="I41" s="44">
        <v>6.5149999999999997</v>
      </c>
      <c r="J41" s="44">
        <v>5.7450000000000001</v>
      </c>
      <c r="K41" s="44">
        <v>5.0739999999999998</v>
      </c>
      <c r="L41" s="44">
        <v>4.49</v>
      </c>
    </row>
    <row r="42" spans="1:12" x14ac:dyDescent="0.25">
      <c r="A42" s="42">
        <v>60</v>
      </c>
      <c r="B42" s="44">
        <v>18.152000000000001</v>
      </c>
      <c r="C42" s="44">
        <v>15.87</v>
      </c>
      <c r="D42" s="44">
        <v>13.875</v>
      </c>
      <c r="E42" s="44">
        <v>12.135</v>
      </c>
      <c r="F42" s="44">
        <v>10.621</v>
      </c>
      <c r="G42" s="44">
        <v>9.3040000000000003</v>
      </c>
      <c r="H42" s="44">
        <v>8.16</v>
      </c>
      <c r="I42" s="44">
        <v>7.1660000000000004</v>
      </c>
      <c r="J42" s="44">
        <v>6.3019999999999996</v>
      </c>
      <c r="K42" s="44">
        <v>5.5510000000000002</v>
      </c>
      <c r="L42" s="44">
        <v>4.8970000000000002</v>
      </c>
    </row>
    <row r="43" spans="1:12" x14ac:dyDescent="0.25">
      <c r="A43" s="42">
        <v>61</v>
      </c>
      <c r="B43" s="44">
        <v>20.256</v>
      </c>
      <c r="C43" s="44">
        <v>17.696999999999999</v>
      </c>
      <c r="D43" s="44">
        <v>15.457000000000001</v>
      </c>
      <c r="E43" s="44">
        <v>13.500999999999999</v>
      </c>
      <c r="F43" s="44">
        <v>11.798</v>
      </c>
      <c r="G43" s="44">
        <v>10.317</v>
      </c>
      <c r="H43" s="44">
        <v>9.0289999999999999</v>
      </c>
      <c r="I43" s="44">
        <v>7.9109999999999996</v>
      </c>
      <c r="J43" s="44">
        <v>6.9390000000000001</v>
      </c>
      <c r="K43" s="44">
        <v>6.0949999999999998</v>
      </c>
      <c r="L43" s="44">
        <v>5.3620000000000001</v>
      </c>
    </row>
    <row r="44" spans="1:12" x14ac:dyDescent="0.25">
      <c r="A44" s="42">
        <v>62</v>
      </c>
      <c r="B44" s="44">
        <v>22.643999999999998</v>
      </c>
      <c r="C44" s="44">
        <v>19.774000000000001</v>
      </c>
      <c r="D44" s="44">
        <v>17.259</v>
      </c>
      <c r="E44" s="44">
        <v>15.06</v>
      </c>
      <c r="F44" s="44">
        <v>13.143000000000001</v>
      </c>
      <c r="G44" s="44">
        <v>11.474</v>
      </c>
      <c r="H44" s="44">
        <v>10.023999999999999</v>
      </c>
      <c r="I44" s="44">
        <v>8.7629999999999999</v>
      </c>
      <c r="J44" s="44">
        <v>7.6689999999999996</v>
      </c>
      <c r="K44" s="44">
        <v>6.718</v>
      </c>
      <c r="L44" s="44">
        <v>5.8940000000000001</v>
      </c>
    </row>
    <row r="45" spans="1:12" x14ac:dyDescent="0.25">
      <c r="A45" s="42">
        <v>63</v>
      </c>
      <c r="B45" s="44">
        <v>25.353000000000002</v>
      </c>
      <c r="C45" s="44">
        <v>22.135000000000002</v>
      </c>
      <c r="D45" s="44">
        <v>19.311</v>
      </c>
      <c r="E45" s="44">
        <v>16.838000000000001</v>
      </c>
      <c r="F45" s="44">
        <v>14.68</v>
      </c>
      <c r="G45" s="44">
        <v>12.798999999999999</v>
      </c>
      <c r="H45" s="44">
        <v>11.163</v>
      </c>
      <c r="I45" s="44">
        <v>9.7409999999999997</v>
      </c>
      <c r="J45" s="44">
        <v>8.5050000000000008</v>
      </c>
      <c r="K45" s="44">
        <v>7.4329999999999998</v>
      </c>
      <c r="L45" s="44">
        <v>6.5039999999999996</v>
      </c>
    </row>
    <row r="46" spans="1:12" x14ac:dyDescent="0.25">
      <c r="A46" s="42">
        <v>64</v>
      </c>
      <c r="B46" s="44">
        <v>28.427</v>
      </c>
      <c r="C46" s="44">
        <v>24.821000000000002</v>
      </c>
      <c r="D46" s="44">
        <v>21.649000000000001</v>
      </c>
      <c r="E46" s="44">
        <v>18.867999999999999</v>
      </c>
      <c r="F46" s="44">
        <v>16.437000000000001</v>
      </c>
      <c r="G46" s="44">
        <v>14.316000000000001</v>
      </c>
      <c r="H46" s="44">
        <v>12.468999999999999</v>
      </c>
      <c r="I46" s="44">
        <v>10.863</v>
      </c>
      <c r="J46" s="44">
        <v>9.4670000000000005</v>
      </c>
      <c r="K46" s="44">
        <v>8.2550000000000008</v>
      </c>
      <c r="L46" s="44">
        <v>7.2060000000000004</v>
      </c>
    </row>
    <row r="47" spans="1:12" x14ac:dyDescent="0.25">
      <c r="A47" s="42">
        <v>65</v>
      </c>
      <c r="B47" s="44">
        <v>31.919</v>
      </c>
      <c r="C47" s="44">
        <v>27.876000000000001</v>
      </c>
      <c r="D47" s="44">
        <v>24.314</v>
      </c>
      <c r="E47" s="44">
        <v>21.184999999999999</v>
      </c>
      <c r="F47" s="44">
        <v>18.448</v>
      </c>
      <c r="G47" s="44">
        <v>16.055</v>
      </c>
      <c r="H47" s="44">
        <v>13.968</v>
      </c>
      <c r="I47" s="44">
        <v>12.151999999999999</v>
      </c>
      <c r="J47" s="44">
        <v>10.571999999999999</v>
      </c>
      <c r="K47" s="44">
        <v>9.2010000000000005</v>
      </c>
      <c r="L47" s="44">
        <v>8.0129999999999999</v>
      </c>
    </row>
    <row r="48" spans="1:12" x14ac:dyDescent="0.25">
      <c r="A48" s="42">
        <v>66</v>
      </c>
      <c r="B48" s="44" t="s">
        <v>292</v>
      </c>
      <c r="C48" s="44">
        <v>31.353000000000002</v>
      </c>
      <c r="D48" s="44">
        <v>27.353000000000002</v>
      </c>
      <c r="E48" s="44">
        <v>23.832999999999998</v>
      </c>
      <c r="F48" s="44">
        <v>20.748999999999999</v>
      </c>
      <c r="G48" s="44">
        <v>18.047999999999998</v>
      </c>
      <c r="H48" s="44">
        <v>15.69</v>
      </c>
      <c r="I48" s="44">
        <v>13.635</v>
      </c>
      <c r="J48" s="44">
        <v>11.846</v>
      </c>
      <c r="K48" s="44">
        <v>10.291</v>
      </c>
      <c r="L48" s="44">
        <v>8.9440000000000008</v>
      </c>
    </row>
    <row r="49" spans="1:12" x14ac:dyDescent="0.25">
      <c r="A49" s="42">
        <v>67</v>
      </c>
      <c r="B49" s="44" t="s">
        <v>292</v>
      </c>
      <c r="C49" s="44" t="s">
        <v>292</v>
      </c>
      <c r="D49" s="44">
        <v>30.821999999999999</v>
      </c>
      <c r="E49" s="44">
        <v>26.861000000000001</v>
      </c>
      <c r="F49" s="44">
        <v>23.385000000000002</v>
      </c>
      <c r="G49" s="44">
        <v>20.335999999999999</v>
      </c>
      <c r="H49" s="44">
        <v>17.670000000000002</v>
      </c>
      <c r="I49" s="44">
        <v>15.343</v>
      </c>
      <c r="J49" s="44">
        <v>13.315</v>
      </c>
      <c r="K49" s="44">
        <v>11.551</v>
      </c>
      <c r="L49" s="44">
        <v>10.021000000000001</v>
      </c>
    </row>
    <row r="50" spans="1:12" x14ac:dyDescent="0.25">
      <c r="A50" s="42">
        <v>68</v>
      </c>
      <c r="B50" s="44" t="s">
        <v>292</v>
      </c>
      <c r="C50" s="44" t="s">
        <v>292</v>
      </c>
      <c r="D50" s="44" t="s">
        <v>292</v>
      </c>
      <c r="E50" s="44">
        <v>30.326000000000001</v>
      </c>
      <c r="F50" s="44">
        <v>26.407</v>
      </c>
      <c r="G50" s="44">
        <v>22.965</v>
      </c>
      <c r="H50" s="44">
        <v>19.949000000000002</v>
      </c>
      <c r="I50" s="44">
        <v>17.312999999999999</v>
      </c>
      <c r="J50" s="44">
        <v>15.010999999999999</v>
      </c>
      <c r="K50" s="44">
        <v>13.007</v>
      </c>
      <c r="L50" s="44">
        <v>11.266999999999999</v>
      </c>
    </row>
    <row r="51" spans="1:12" x14ac:dyDescent="0.25">
      <c r="A51" s="42">
        <v>69</v>
      </c>
      <c r="B51" s="44" t="s">
        <v>292</v>
      </c>
      <c r="C51" s="44" t="s">
        <v>292</v>
      </c>
      <c r="D51" s="44" t="s">
        <v>292</v>
      </c>
      <c r="E51" s="44" t="s">
        <v>292</v>
      </c>
      <c r="F51" s="44">
        <v>29.876000000000001</v>
      </c>
      <c r="G51" s="44">
        <v>25.986000000000001</v>
      </c>
      <c r="H51" s="44">
        <v>22.574000000000002</v>
      </c>
      <c r="I51" s="44">
        <v>19.585999999999999</v>
      </c>
      <c r="J51" s="44">
        <v>16.972000000000001</v>
      </c>
      <c r="K51" s="44">
        <v>14.693</v>
      </c>
      <c r="L51" s="44">
        <v>12.712</v>
      </c>
    </row>
    <row r="52" spans="1:12" x14ac:dyDescent="0.25">
      <c r="A52" s="42">
        <v>70</v>
      </c>
      <c r="B52" s="44" t="s">
        <v>292</v>
      </c>
      <c r="C52" s="44" t="s">
        <v>292</v>
      </c>
      <c r="D52" s="44" t="s">
        <v>292</v>
      </c>
      <c r="E52" s="44" t="s">
        <v>292</v>
      </c>
      <c r="F52" s="44" t="s">
        <v>292</v>
      </c>
      <c r="G52" s="44">
        <v>29.466000000000001</v>
      </c>
      <c r="H52" s="44">
        <v>25.602</v>
      </c>
      <c r="I52" s="44">
        <v>22.212</v>
      </c>
      <c r="J52" s="44">
        <v>19.242000000000001</v>
      </c>
      <c r="K52" s="44">
        <v>16.648</v>
      </c>
      <c r="L52" s="44">
        <v>14.39</v>
      </c>
    </row>
    <row r="53" spans="1:12" x14ac:dyDescent="0.25">
      <c r="A53" s="42">
        <v>71</v>
      </c>
      <c r="B53" s="44" t="s">
        <v>292</v>
      </c>
      <c r="C53" s="44" t="s">
        <v>292</v>
      </c>
      <c r="D53" s="44" t="s">
        <v>292</v>
      </c>
      <c r="E53" s="44" t="s">
        <v>292</v>
      </c>
      <c r="F53" s="44" t="s">
        <v>292</v>
      </c>
      <c r="G53" s="44" t="s">
        <v>292</v>
      </c>
      <c r="H53" s="44">
        <v>29.093</v>
      </c>
      <c r="I53" s="44">
        <v>25.247</v>
      </c>
      <c r="J53" s="44">
        <v>21.87</v>
      </c>
      <c r="K53" s="44">
        <v>18.914999999999999</v>
      </c>
      <c r="L53" s="44">
        <v>16.338999999999999</v>
      </c>
    </row>
    <row r="54" spans="1:12" x14ac:dyDescent="0.25">
      <c r="A54" s="42">
        <v>72</v>
      </c>
      <c r="B54" s="44" t="s">
        <v>292</v>
      </c>
      <c r="C54" s="44" t="s">
        <v>292</v>
      </c>
      <c r="D54" s="44" t="s">
        <v>292</v>
      </c>
      <c r="E54" s="44" t="s">
        <v>292</v>
      </c>
      <c r="F54" s="44" t="s">
        <v>292</v>
      </c>
      <c r="G54" s="44" t="s">
        <v>292</v>
      </c>
      <c r="H54" s="44" t="s">
        <v>292</v>
      </c>
      <c r="I54" s="44">
        <v>28.756</v>
      </c>
      <c r="J54" s="44">
        <v>24.914000000000001</v>
      </c>
      <c r="K54" s="44">
        <v>21.545999999999999</v>
      </c>
      <c r="L54" s="44">
        <v>18.605</v>
      </c>
    </row>
    <row r="55" spans="1:12" x14ac:dyDescent="0.25">
      <c r="A55" s="42">
        <v>73</v>
      </c>
      <c r="B55" s="44" t="s">
        <v>292</v>
      </c>
      <c r="C55" s="44" t="s">
        <v>292</v>
      </c>
      <c r="D55" s="44" t="s">
        <v>292</v>
      </c>
      <c r="E55" s="44" t="s">
        <v>292</v>
      </c>
      <c r="F55" s="44" t="s">
        <v>292</v>
      </c>
      <c r="G55" s="44" t="s">
        <v>292</v>
      </c>
      <c r="H55" s="44" t="s">
        <v>292</v>
      </c>
      <c r="I55" s="44" t="s">
        <v>292</v>
      </c>
      <c r="J55" s="44">
        <v>28.446000000000002</v>
      </c>
      <c r="K55" s="44">
        <v>24.605</v>
      </c>
      <c r="L55" s="44">
        <v>21.244</v>
      </c>
    </row>
    <row r="56" spans="1:12" x14ac:dyDescent="0.25">
      <c r="A56" s="42">
        <v>74</v>
      </c>
      <c r="B56" s="44" t="s">
        <v>292</v>
      </c>
      <c r="C56" s="44" t="s">
        <v>292</v>
      </c>
      <c r="D56" s="44" t="s">
        <v>292</v>
      </c>
      <c r="E56" s="44" t="s">
        <v>292</v>
      </c>
      <c r="F56" s="44" t="s">
        <v>292</v>
      </c>
      <c r="G56" s="44" t="s">
        <v>292</v>
      </c>
      <c r="H56" s="44" t="s">
        <v>292</v>
      </c>
      <c r="I56" s="44" t="s">
        <v>292</v>
      </c>
      <c r="J56" s="44" t="s">
        <v>292</v>
      </c>
      <c r="K56" s="44">
        <v>28.169</v>
      </c>
      <c r="L56" s="44">
        <v>24.324999999999999</v>
      </c>
    </row>
    <row r="57" spans="1:12" x14ac:dyDescent="0.25">
      <c r="A57" s="42">
        <v>75</v>
      </c>
      <c r="B57" s="44" t="s">
        <v>292</v>
      </c>
      <c r="C57" s="44" t="s">
        <v>292</v>
      </c>
      <c r="D57" s="44" t="s">
        <v>292</v>
      </c>
      <c r="E57" s="44" t="s">
        <v>292</v>
      </c>
      <c r="F57" s="44" t="s">
        <v>292</v>
      </c>
      <c r="G57" s="44" t="s">
        <v>292</v>
      </c>
      <c r="H57" s="44" t="s">
        <v>292</v>
      </c>
      <c r="I57" s="44" t="s">
        <v>292</v>
      </c>
      <c r="J57" s="44" t="s">
        <v>292</v>
      </c>
      <c r="K57" s="44" t="s">
        <v>292</v>
      </c>
      <c r="L57" s="44">
        <v>27.931999999999999</v>
      </c>
    </row>
  </sheetData>
  <sheetProtection algorithmName="SHA-512" hashValue="HgO/TEHQvgo+W1iUBDNyeWTmomZqe9qA3JLO0FgUlpbkIf69Dqn6dd1trChivdgtPrEuMy1YdNxdObfywibO5A==" saltValue="1YGTB6eGL4KyOl27oeJDDw==" spinCount="100000" sheet="1" objects="1" scenarios="1"/>
  <conditionalFormatting sqref="A6:A21">
    <cfRule type="expression" dxfId="37" priority="1" stopIfTrue="1">
      <formula>MOD(ROW(),2)=0</formula>
    </cfRule>
    <cfRule type="expression" dxfId="36" priority="2" stopIfTrue="1">
      <formula>MOD(ROW(),2)&lt;&gt;0</formula>
    </cfRule>
  </conditionalFormatting>
  <conditionalFormatting sqref="B6:L21">
    <cfRule type="expression" dxfId="35" priority="3" stopIfTrue="1">
      <formula>MOD(ROW(),2)=0</formula>
    </cfRule>
    <cfRule type="expression" dxfId="34" priority="4" stopIfTrue="1">
      <formula>MOD(ROW(),2)&lt;&gt;0</formula>
    </cfRule>
  </conditionalFormatting>
  <conditionalFormatting sqref="A26:A57">
    <cfRule type="expression" dxfId="33" priority="5" stopIfTrue="1">
      <formula>MOD(ROW(),2)=0</formula>
    </cfRule>
    <cfRule type="expression" dxfId="32" priority="6" stopIfTrue="1">
      <formula>MOD(ROW(),2)&lt;&gt;0</formula>
    </cfRule>
  </conditionalFormatting>
  <conditionalFormatting sqref="B26:L57">
    <cfRule type="expression" dxfId="31" priority="7" stopIfTrue="1">
      <formula>MOD(ROW(),2)=0</formula>
    </cfRule>
    <cfRule type="expression" dxfId="30" priority="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6D23-E424-447F-A4E3-A97702202B0B}">
  <sheetPr codeName="Sheet35"/>
  <dimension ref="A1:L57"/>
  <sheetViews>
    <sheetView showGridLines="0" topLeftCell="A5"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UKAEA - Consolidated Factor Spreadsheet</v>
      </c>
    </row>
    <row r="3" spans="1:12" s="1" customFormat="1" ht="15.5" x14ac:dyDescent="0.35">
      <c r="A3" s="30" t="s">
        <v>2</v>
      </c>
      <c r="B3" s="3" t="str">
        <f>TABLE_FACTOR_TYPE_1 &amp; " - x-" &amp; TABLE_SERIES_NUMBER_1</f>
        <v>Allocation - x-802</v>
      </c>
    </row>
    <row r="6" spans="1:12" ht="13" x14ac:dyDescent="0.3">
      <c r="A6" s="40" t="s">
        <v>245</v>
      </c>
      <c r="B6" s="47" t="s">
        <v>246</v>
      </c>
      <c r="C6" s="47"/>
      <c r="D6" s="47"/>
      <c r="E6" s="47"/>
      <c r="F6" s="47"/>
      <c r="G6" s="47"/>
      <c r="H6" s="47"/>
      <c r="I6" s="47"/>
      <c r="J6" s="47"/>
      <c r="K6" s="47"/>
      <c r="L6" s="47"/>
    </row>
    <row r="7" spans="1:12" x14ac:dyDescent="0.25">
      <c r="A7" s="40" t="s">
        <v>247</v>
      </c>
      <c r="B7" s="47" t="s">
        <v>31</v>
      </c>
      <c r="C7" s="47"/>
      <c r="D7" s="47"/>
      <c r="E7" s="47"/>
      <c r="F7" s="47"/>
      <c r="G7" s="47"/>
      <c r="H7" s="47"/>
      <c r="I7" s="47"/>
      <c r="J7" s="47"/>
      <c r="K7" s="47"/>
      <c r="L7" s="47"/>
    </row>
    <row r="8" spans="1:12" x14ac:dyDescent="0.25">
      <c r="A8" s="40" t="s">
        <v>129</v>
      </c>
      <c r="B8" s="47" t="s">
        <v>142</v>
      </c>
      <c r="C8" s="47"/>
      <c r="D8" s="47"/>
      <c r="E8" s="47"/>
      <c r="F8" s="47"/>
      <c r="G8" s="47"/>
      <c r="H8" s="47"/>
      <c r="I8" s="47"/>
      <c r="J8" s="47"/>
      <c r="K8" s="47"/>
      <c r="L8" s="47"/>
    </row>
    <row r="9" spans="1:12" x14ac:dyDescent="0.25">
      <c r="A9" s="40" t="s">
        <v>130</v>
      </c>
      <c r="B9" s="47" t="s">
        <v>237</v>
      </c>
      <c r="C9" s="47"/>
      <c r="D9" s="47"/>
      <c r="E9" s="47"/>
      <c r="F9" s="47"/>
      <c r="G9" s="47"/>
      <c r="H9" s="47"/>
      <c r="I9" s="47"/>
      <c r="J9" s="47"/>
      <c r="K9" s="47"/>
      <c r="L9" s="47"/>
    </row>
    <row r="10" spans="1:12" x14ac:dyDescent="0.25">
      <c r="A10" s="40" t="s">
        <v>6</v>
      </c>
      <c r="B10" s="47" t="s">
        <v>242</v>
      </c>
      <c r="C10" s="47"/>
      <c r="D10" s="47"/>
      <c r="E10" s="47"/>
      <c r="F10" s="47"/>
      <c r="G10" s="47"/>
      <c r="H10" s="47"/>
      <c r="I10" s="47"/>
      <c r="J10" s="47"/>
      <c r="K10" s="47"/>
      <c r="L10" s="47"/>
    </row>
    <row r="11" spans="1:12" x14ac:dyDescent="0.25">
      <c r="A11" s="40" t="s">
        <v>131</v>
      </c>
      <c r="B11" s="47" t="s">
        <v>145</v>
      </c>
      <c r="C11" s="47"/>
      <c r="D11" s="47"/>
      <c r="E11" s="47"/>
      <c r="F11" s="47"/>
      <c r="G11" s="47"/>
      <c r="H11" s="47"/>
      <c r="I11" s="47"/>
      <c r="J11" s="47"/>
      <c r="K11" s="47"/>
      <c r="L11" s="47"/>
    </row>
    <row r="12" spans="1:12" x14ac:dyDescent="0.25">
      <c r="A12" s="40" t="s">
        <v>132</v>
      </c>
      <c r="B12" s="47" t="s">
        <v>239</v>
      </c>
      <c r="C12" s="47"/>
      <c r="D12" s="47"/>
      <c r="E12" s="47"/>
      <c r="F12" s="47"/>
      <c r="G12" s="47"/>
      <c r="H12" s="47"/>
      <c r="I12" s="47"/>
      <c r="J12" s="47"/>
      <c r="K12" s="47"/>
      <c r="L12" s="47"/>
    </row>
    <row r="13" spans="1:12" x14ac:dyDescent="0.25">
      <c r="A13" s="40" t="s">
        <v>248</v>
      </c>
      <c r="B13" s="47">
        <v>0</v>
      </c>
      <c r="C13" s="47"/>
      <c r="D13" s="47"/>
      <c r="E13" s="47"/>
      <c r="F13" s="47"/>
      <c r="G13" s="47"/>
      <c r="H13" s="47"/>
      <c r="I13" s="47"/>
      <c r="J13" s="47"/>
      <c r="K13" s="47"/>
      <c r="L13" s="47"/>
    </row>
    <row r="14" spans="1:12" x14ac:dyDescent="0.25">
      <c r="A14" s="40" t="s">
        <v>134</v>
      </c>
      <c r="B14" s="47">
        <v>802</v>
      </c>
      <c r="C14" s="47"/>
      <c r="D14" s="47"/>
      <c r="E14" s="47"/>
      <c r="F14" s="47"/>
      <c r="G14" s="47"/>
      <c r="H14" s="47"/>
      <c r="I14" s="47"/>
      <c r="J14" s="47"/>
      <c r="K14" s="47"/>
      <c r="L14" s="47"/>
    </row>
    <row r="15" spans="1:12" x14ac:dyDescent="0.25">
      <c r="A15" s="40" t="s">
        <v>249</v>
      </c>
      <c r="B15" s="47" t="s">
        <v>243</v>
      </c>
      <c r="C15" s="47"/>
      <c r="D15" s="47"/>
      <c r="E15" s="47"/>
      <c r="F15" s="47"/>
      <c r="G15" s="47"/>
      <c r="H15" s="47"/>
      <c r="I15" s="47"/>
      <c r="J15" s="47"/>
      <c r="K15" s="47"/>
      <c r="L15" s="47"/>
    </row>
    <row r="16" spans="1:12" x14ac:dyDescent="0.25">
      <c r="A16" s="40" t="s">
        <v>136</v>
      </c>
      <c r="B16" s="47" t="s">
        <v>244</v>
      </c>
      <c r="C16" s="47"/>
      <c r="D16" s="47"/>
      <c r="E16" s="47"/>
      <c r="F16" s="47"/>
      <c r="G16" s="47"/>
      <c r="H16" s="47"/>
      <c r="I16" s="47"/>
      <c r="J16" s="47"/>
      <c r="K16" s="47"/>
      <c r="L16" s="47"/>
    </row>
    <row r="17" spans="1:12" x14ac:dyDescent="0.25">
      <c r="A17" s="41" t="s">
        <v>250</v>
      </c>
      <c r="B17" s="47"/>
      <c r="C17" s="47"/>
      <c r="D17" s="47"/>
      <c r="E17" s="47"/>
      <c r="F17" s="47"/>
      <c r="G17" s="47"/>
      <c r="H17" s="47"/>
      <c r="I17" s="47"/>
      <c r="J17" s="47"/>
      <c r="K17" s="47"/>
      <c r="L17" s="47"/>
    </row>
    <row r="18" spans="1:12" x14ac:dyDescent="0.25">
      <c r="A18" s="40" t="s">
        <v>138</v>
      </c>
      <c r="B18" s="48">
        <v>45194</v>
      </c>
      <c r="C18" s="48"/>
      <c r="D18" s="48"/>
      <c r="E18" s="48"/>
      <c r="F18" s="48"/>
      <c r="G18" s="48"/>
      <c r="H18" s="48"/>
      <c r="I18" s="48"/>
      <c r="J18" s="48"/>
      <c r="K18" s="48"/>
      <c r="L18" s="48"/>
    </row>
    <row r="19" spans="1:12" x14ac:dyDescent="0.25">
      <c r="A19" s="40" t="s">
        <v>139</v>
      </c>
      <c r="B19" s="48">
        <v>45194</v>
      </c>
      <c r="C19" s="48"/>
      <c r="D19" s="48"/>
      <c r="E19" s="48"/>
      <c r="F19" s="48"/>
      <c r="G19" s="48"/>
      <c r="H19" s="48"/>
      <c r="I19" s="48"/>
      <c r="J19" s="48"/>
      <c r="K19" s="48"/>
      <c r="L19" s="48"/>
    </row>
    <row r="20" spans="1:12" x14ac:dyDescent="0.25">
      <c r="A20" s="40" t="s">
        <v>140</v>
      </c>
      <c r="B20" s="47" t="s">
        <v>251</v>
      </c>
      <c r="C20" s="47"/>
      <c r="D20" s="47"/>
      <c r="E20" s="47"/>
      <c r="F20" s="47"/>
      <c r="G20" s="47"/>
      <c r="H20" s="47"/>
      <c r="I20" s="47"/>
      <c r="J20" s="47"/>
      <c r="K20" s="47"/>
      <c r="L20" s="47"/>
    </row>
    <row r="21" spans="1:12" x14ac:dyDescent="0.25">
      <c r="A21" s="40" t="s">
        <v>252</v>
      </c>
      <c r="B21" s="47" t="s">
        <v>59</v>
      </c>
      <c r="C21" s="47"/>
      <c r="D21" s="47"/>
      <c r="E21" s="47"/>
      <c r="F21" s="47"/>
      <c r="G21" s="47"/>
      <c r="H21" s="47"/>
      <c r="I21" s="47"/>
      <c r="J21" s="47"/>
      <c r="K21" s="47"/>
      <c r="L21" s="47"/>
    </row>
    <row r="23" spans="1:12" x14ac:dyDescent="0.25">
      <c r="A23" s="23" t="str">
        <f>HYPERLINK("#'Factor List'!A1", "Back to Factor List")</f>
        <v>Back to Factor List</v>
      </c>
      <c r="B23" s="23" t="str">
        <f>HYPERLINK("#'Assumptions'!A1", "Assumptions")</f>
        <v>Assumptions</v>
      </c>
    </row>
    <row r="26" spans="1:12" s="60" customFormat="1" ht="13" x14ac:dyDescent="0.25">
      <c r="A26" s="59" t="s">
        <v>253</v>
      </c>
      <c r="B26" s="59">
        <v>55</v>
      </c>
      <c r="C26" s="59">
        <v>56</v>
      </c>
      <c r="D26" s="59">
        <v>57</v>
      </c>
      <c r="E26" s="59">
        <v>58</v>
      </c>
      <c r="F26" s="59">
        <v>59</v>
      </c>
      <c r="G26" s="59">
        <v>60</v>
      </c>
      <c r="H26" s="59">
        <v>61</v>
      </c>
      <c r="I26" s="59">
        <v>62</v>
      </c>
      <c r="J26" s="59">
        <v>63</v>
      </c>
      <c r="K26" s="59">
        <v>64</v>
      </c>
      <c r="L26" s="59">
        <v>65</v>
      </c>
    </row>
    <row r="27" spans="1:12" x14ac:dyDescent="0.25">
      <c r="A27" s="42">
        <v>45</v>
      </c>
      <c r="B27" s="44">
        <v>3.6779999999999999</v>
      </c>
      <c r="C27" s="44">
        <v>3.3620000000000001</v>
      </c>
      <c r="D27" s="44">
        <v>3.0760000000000001</v>
      </c>
      <c r="E27" s="44">
        <v>2.8170000000000002</v>
      </c>
      <c r="F27" s="44">
        <v>2.5830000000000002</v>
      </c>
      <c r="G27" s="44">
        <v>2.37</v>
      </c>
      <c r="H27" s="44">
        <v>2.177</v>
      </c>
      <c r="I27" s="44">
        <v>2</v>
      </c>
      <c r="J27" s="44">
        <v>1.84</v>
      </c>
      <c r="K27" s="44">
        <v>1.6930000000000001</v>
      </c>
      <c r="L27" s="44">
        <v>1.5589999999999999</v>
      </c>
    </row>
    <row r="28" spans="1:12" x14ac:dyDescent="0.25">
      <c r="A28" s="42">
        <v>46</v>
      </c>
      <c r="B28" s="44">
        <v>3.895</v>
      </c>
      <c r="C28" s="44">
        <v>3.552</v>
      </c>
      <c r="D28" s="44">
        <v>3.2429999999999999</v>
      </c>
      <c r="E28" s="44">
        <v>2.9649999999999999</v>
      </c>
      <c r="F28" s="44">
        <v>2.7130000000000001</v>
      </c>
      <c r="G28" s="44">
        <v>2.484</v>
      </c>
      <c r="H28" s="44">
        <v>2.2770000000000001</v>
      </c>
      <c r="I28" s="44">
        <v>2.089</v>
      </c>
      <c r="J28" s="44">
        <v>1.9179999999999999</v>
      </c>
      <c r="K28" s="44">
        <v>1.762</v>
      </c>
      <c r="L28" s="44">
        <v>1.62</v>
      </c>
    </row>
    <row r="29" spans="1:12" x14ac:dyDescent="0.25">
      <c r="A29" s="42">
        <v>47</v>
      </c>
      <c r="B29" s="44">
        <v>4.1349999999999998</v>
      </c>
      <c r="C29" s="44">
        <v>3.7629999999999999</v>
      </c>
      <c r="D29" s="44">
        <v>3.4279999999999999</v>
      </c>
      <c r="E29" s="44">
        <v>3.1269999999999998</v>
      </c>
      <c r="F29" s="44">
        <v>2.855</v>
      </c>
      <c r="G29" s="44">
        <v>2.609</v>
      </c>
      <c r="H29" s="44">
        <v>2.387</v>
      </c>
      <c r="I29" s="44">
        <v>2.1859999999999999</v>
      </c>
      <c r="J29" s="44">
        <v>2.004</v>
      </c>
      <c r="K29" s="44">
        <v>1.8380000000000001</v>
      </c>
      <c r="L29" s="44">
        <v>1.6870000000000001</v>
      </c>
    </row>
    <row r="30" spans="1:12" x14ac:dyDescent="0.25">
      <c r="A30" s="42">
        <v>48</v>
      </c>
      <c r="B30" s="44">
        <v>4.4020000000000001</v>
      </c>
      <c r="C30" s="44">
        <v>3.996</v>
      </c>
      <c r="D30" s="44">
        <v>3.6320000000000001</v>
      </c>
      <c r="E30" s="44">
        <v>3.3050000000000002</v>
      </c>
      <c r="F30" s="44">
        <v>3.012</v>
      </c>
      <c r="G30" s="44">
        <v>2.7469999999999999</v>
      </c>
      <c r="H30" s="44">
        <v>2.508</v>
      </c>
      <c r="I30" s="44">
        <v>2.2919999999999998</v>
      </c>
      <c r="J30" s="44">
        <v>2.097</v>
      </c>
      <c r="K30" s="44">
        <v>1.92</v>
      </c>
      <c r="L30" s="44">
        <v>1.7589999999999999</v>
      </c>
    </row>
    <row r="31" spans="1:12" x14ac:dyDescent="0.25">
      <c r="A31" s="42">
        <v>49</v>
      </c>
      <c r="B31" s="44">
        <v>4.6970000000000001</v>
      </c>
      <c r="C31" s="44">
        <v>4.2549999999999999</v>
      </c>
      <c r="D31" s="44">
        <v>3.8580000000000001</v>
      </c>
      <c r="E31" s="44">
        <v>3.5030000000000001</v>
      </c>
      <c r="F31" s="44">
        <v>3.1850000000000001</v>
      </c>
      <c r="G31" s="44">
        <v>2.8980000000000001</v>
      </c>
      <c r="H31" s="44">
        <v>2.641</v>
      </c>
      <c r="I31" s="44">
        <v>2.4079999999999999</v>
      </c>
      <c r="J31" s="44">
        <v>2.1989999999999998</v>
      </c>
      <c r="K31" s="44">
        <v>2.0099999999999998</v>
      </c>
      <c r="L31" s="44">
        <v>1.8380000000000001</v>
      </c>
    </row>
    <row r="32" spans="1:12" x14ac:dyDescent="0.25">
      <c r="A32" s="42">
        <v>50</v>
      </c>
      <c r="B32" s="44">
        <v>5.0270000000000001</v>
      </c>
      <c r="C32" s="44">
        <v>4.5419999999999998</v>
      </c>
      <c r="D32" s="44">
        <v>4.1100000000000003</v>
      </c>
      <c r="E32" s="44">
        <v>3.7229999999999999</v>
      </c>
      <c r="F32" s="44">
        <v>3.3759999999999999</v>
      </c>
      <c r="G32" s="44">
        <v>3.0659999999999998</v>
      </c>
      <c r="H32" s="44">
        <v>2.7869999999999999</v>
      </c>
      <c r="I32" s="44">
        <v>2.5369999999999999</v>
      </c>
      <c r="J32" s="44">
        <v>2.3109999999999999</v>
      </c>
      <c r="K32" s="44">
        <v>2.1080000000000001</v>
      </c>
      <c r="L32" s="44">
        <v>1.925</v>
      </c>
    </row>
    <row r="33" spans="1:12" x14ac:dyDescent="0.25">
      <c r="A33" s="42">
        <v>51</v>
      </c>
      <c r="B33" s="44">
        <v>5.3940000000000001</v>
      </c>
      <c r="C33" s="44">
        <v>4.8630000000000004</v>
      </c>
      <c r="D33" s="44">
        <v>4.3890000000000002</v>
      </c>
      <c r="E33" s="44">
        <v>3.9670000000000001</v>
      </c>
      <c r="F33" s="44">
        <v>3.589</v>
      </c>
      <c r="G33" s="44">
        <v>3.2509999999999999</v>
      </c>
      <c r="H33" s="44">
        <v>2.9489999999999998</v>
      </c>
      <c r="I33" s="44">
        <v>2.6779999999999999</v>
      </c>
      <c r="J33" s="44">
        <v>2.4350000000000001</v>
      </c>
      <c r="K33" s="44">
        <v>2.2160000000000002</v>
      </c>
      <c r="L33" s="44">
        <v>2.0190000000000001</v>
      </c>
    </row>
    <row r="34" spans="1:12" x14ac:dyDescent="0.25">
      <c r="A34" s="42">
        <v>52</v>
      </c>
      <c r="B34" s="44">
        <v>5.8040000000000003</v>
      </c>
      <c r="C34" s="44">
        <v>5.2210000000000001</v>
      </c>
      <c r="D34" s="44">
        <v>4.7009999999999996</v>
      </c>
      <c r="E34" s="44">
        <v>4.2389999999999999</v>
      </c>
      <c r="F34" s="44">
        <v>3.8260000000000001</v>
      </c>
      <c r="G34" s="44">
        <v>3.4580000000000002</v>
      </c>
      <c r="H34" s="44">
        <v>3.129</v>
      </c>
      <c r="I34" s="44">
        <v>2.835</v>
      </c>
      <c r="J34" s="44">
        <v>2.5710000000000002</v>
      </c>
      <c r="K34" s="44">
        <v>2.335</v>
      </c>
      <c r="L34" s="44">
        <v>2.1240000000000001</v>
      </c>
    </row>
    <row r="35" spans="1:12" x14ac:dyDescent="0.25">
      <c r="A35" s="42">
        <v>53</v>
      </c>
      <c r="B35" s="44">
        <v>6.2629999999999999</v>
      </c>
      <c r="C35" s="44">
        <v>5.6210000000000004</v>
      </c>
      <c r="D35" s="44">
        <v>5.05</v>
      </c>
      <c r="E35" s="44">
        <v>4.5419999999999998</v>
      </c>
      <c r="F35" s="44">
        <v>4.09</v>
      </c>
      <c r="G35" s="44">
        <v>3.6869999999999998</v>
      </c>
      <c r="H35" s="44">
        <v>3.3279999999999998</v>
      </c>
      <c r="I35" s="44">
        <v>3.008</v>
      </c>
      <c r="J35" s="44">
        <v>2.7229999999999999</v>
      </c>
      <c r="K35" s="44">
        <v>2.4670000000000001</v>
      </c>
      <c r="L35" s="44">
        <v>2.2389999999999999</v>
      </c>
    </row>
    <row r="36" spans="1:12" x14ac:dyDescent="0.25">
      <c r="A36" s="42">
        <v>54</v>
      </c>
      <c r="B36" s="44">
        <v>6.7759999999999998</v>
      </c>
      <c r="C36" s="44">
        <v>6.069</v>
      </c>
      <c r="D36" s="44">
        <v>5.44</v>
      </c>
      <c r="E36" s="44">
        <v>4.8810000000000002</v>
      </c>
      <c r="F36" s="44">
        <v>4.3849999999999998</v>
      </c>
      <c r="G36" s="44">
        <v>3.9430000000000001</v>
      </c>
      <c r="H36" s="44">
        <v>3.5510000000000002</v>
      </c>
      <c r="I36" s="44">
        <v>3.202</v>
      </c>
      <c r="J36" s="44">
        <v>2.891</v>
      </c>
      <c r="K36" s="44">
        <v>2.613</v>
      </c>
      <c r="L36" s="44">
        <v>2.3660000000000001</v>
      </c>
    </row>
    <row r="37" spans="1:12" x14ac:dyDescent="0.25">
      <c r="A37" s="42">
        <v>55</v>
      </c>
      <c r="B37" s="44">
        <v>7.3520000000000003</v>
      </c>
      <c r="C37" s="44">
        <v>6.5709999999999997</v>
      </c>
      <c r="D37" s="44">
        <v>5.8769999999999998</v>
      </c>
      <c r="E37" s="44">
        <v>5.2610000000000001</v>
      </c>
      <c r="F37" s="44">
        <v>4.7149999999999999</v>
      </c>
      <c r="G37" s="44">
        <v>4.2300000000000004</v>
      </c>
      <c r="H37" s="44">
        <v>3.7989999999999999</v>
      </c>
      <c r="I37" s="44">
        <v>3.4169999999999998</v>
      </c>
      <c r="J37" s="44">
        <v>3.0779999999999998</v>
      </c>
      <c r="K37" s="44">
        <v>2.7759999999999998</v>
      </c>
      <c r="L37" s="44">
        <v>2.5070000000000001</v>
      </c>
    </row>
    <row r="38" spans="1:12" x14ac:dyDescent="0.25">
      <c r="A38" s="42">
        <v>56</v>
      </c>
      <c r="B38" s="44">
        <v>7.9980000000000002</v>
      </c>
      <c r="C38" s="44">
        <v>7.1349999999999998</v>
      </c>
      <c r="D38" s="44">
        <v>6.3680000000000003</v>
      </c>
      <c r="E38" s="44">
        <v>5.6879999999999997</v>
      </c>
      <c r="F38" s="44">
        <v>5.085</v>
      </c>
      <c r="G38" s="44">
        <v>4.5510000000000002</v>
      </c>
      <c r="H38" s="44">
        <v>4.0780000000000003</v>
      </c>
      <c r="I38" s="44">
        <v>3.6579999999999999</v>
      </c>
      <c r="J38" s="44">
        <v>3.2869999999999999</v>
      </c>
      <c r="K38" s="44">
        <v>2.9569999999999999</v>
      </c>
      <c r="L38" s="44">
        <v>2.6640000000000001</v>
      </c>
    </row>
    <row r="39" spans="1:12" x14ac:dyDescent="0.25">
      <c r="A39" s="42">
        <v>57</v>
      </c>
      <c r="B39" s="44">
        <v>8.7230000000000008</v>
      </c>
      <c r="C39" s="44">
        <v>7.7679999999999998</v>
      </c>
      <c r="D39" s="44">
        <v>6.92</v>
      </c>
      <c r="E39" s="44">
        <v>6.1680000000000001</v>
      </c>
      <c r="F39" s="44">
        <v>5.5019999999999998</v>
      </c>
      <c r="G39" s="44">
        <v>4.9119999999999999</v>
      </c>
      <c r="H39" s="44">
        <v>4.3899999999999997</v>
      </c>
      <c r="I39" s="44">
        <v>3.9279999999999999</v>
      </c>
      <c r="J39" s="44">
        <v>3.52</v>
      </c>
      <c r="K39" s="44">
        <v>3.1589999999999998</v>
      </c>
      <c r="L39" s="44">
        <v>2.839</v>
      </c>
    </row>
    <row r="40" spans="1:12" x14ac:dyDescent="0.25">
      <c r="A40" s="42">
        <v>58</v>
      </c>
      <c r="B40" s="44">
        <v>9.5380000000000003</v>
      </c>
      <c r="C40" s="44">
        <v>8.4809999999999999</v>
      </c>
      <c r="D40" s="44">
        <v>7.5410000000000004</v>
      </c>
      <c r="E40" s="44">
        <v>6.7080000000000002</v>
      </c>
      <c r="F40" s="44">
        <v>5.97</v>
      </c>
      <c r="G40" s="44">
        <v>5.3179999999999996</v>
      </c>
      <c r="H40" s="44">
        <v>4.7409999999999997</v>
      </c>
      <c r="I40" s="44">
        <v>4.2320000000000002</v>
      </c>
      <c r="J40" s="44">
        <v>3.7829999999999999</v>
      </c>
      <c r="K40" s="44">
        <v>3.3860000000000001</v>
      </c>
      <c r="L40" s="44">
        <v>3.0350000000000001</v>
      </c>
    </row>
    <row r="41" spans="1:12" x14ac:dyDescent="0.25">
      <c r="A41" s="42">
        <v>59</v>
      </c>
      <c r="B41" s="44">
        <v>10.455</v>
      </c>
      <c r="C41" s="44">
        <v>9.2829999999999995</v>
      </c>
      <c r="D41" s="44">
        <v>8.2409999999999997</v>
      </c>
      <c r="E41" s="44">
        <v>7.3159999999999998</v>
      </c>
      <c r="F41" s="44">
        <v>6.4980000000000002</v>
      </c>
      <c r="G41" s="44">
        <v>5.7750000000000004</v>
      </c>
      <c r="H41" s="44">
        <v>5.1360000000000001</v>
      </c>
      <c r="I41" s="44">
        <v>4.5730000000000004</v>
      </c>
      <c r="J41" s="44">
        <v>4.077</v>
      </c>
      <c r="K41" s="44">
        <v>3.64</v>
      </c>
      <c r="L41" s="44">
        <v>3.2549999999999999</v>
      </c>
    </row>
    <row r="42" spans="1:12" x14ac:dyDescent="0.25">
      <c r="A42" s="42">
        <v>60</v>
      </c>
      <c r="B42" s="44">
        <v>11.486000000000001</v>
      </c>
      <c r="C42" s="44">
        <v>10.186</v>
      </c>
      <c r="D42" s="44">
        <v>9.0299999999999994</v>
      </c>
      <c r="E42" s="44">
        <v>8.0030000000000001</v>
      </c>
      <c r="F42" s="44">
        <v>7.0940000000000003</v>
      </c>
      <c r="G42" s="44">
        <v>6.2910000000000004</v>
      </c>
      <c r="H42" s="44">
        <v>5.5830000000000002</v>
      </c>
      <c r="I42" s="44">
        <v>4.9589999999999996</v>
      </c>
      <c r="J42" s="44">
        <v>4.41</v>
      </c>
      <c r="K42" s="44">
        <v>3.927</v>
      </c>
      <c r="L42" s="44">
        <v>3.5019999999999998</v>
      </c>
    </row>
    <row r="43" spans="1:12" x14ac:dyDescent="0.25">
      <c r="A43" s="42">
        <v>61</v>
      </c>
      <c r="B43" s="44">
        <v>12.648</v>
      </c>
      <c r="C43" s="44">
        <v>11.206</v>
      </c>
      <c r="D43" s="44">
        <v>9.92</v>
      </c>
      <c r="E43" s="44">
        <v>8.7789999999999999</v>
      </c>
      <c r="F43" s="44">
        <v>7.7679999999999998</v>
      </c>
      <c r="G43" s="44">
        <v>6.875</v>
      </c>
      <c r="H43" s="44">
        <v>6.0869999999999997</v>
      </c>
      <c r="I43" s="44">
        <v>5.3940000000000001</v>
      </c>
      <c r="J43" s="44">
        <v>4.7850000000000001</v>
      </c>
      <c r="K43" s="44">
        <v>4.25</v>
      </c>
      <c r="L43" s="44">
        <v>3.7810000000000001</v>
      </c>
    </row>
    <row r="44" spans="1:12" x14ac:dyDescent="0.25">
      <c r="A44" s="42">
        <v>62</v>
      </c>
      <c r="B44" s="44">
        <v>13.957000000000001</v>
      </c>
      <c r="C44" s="44">
        <v>12.356</v>
      </c>
      <c r="D44" s="44">
        <v>10.927</v>
      </c>
      <c r="E44" s="44">
        <v>9.657</v>
      </c>
      <c r="F44" s="44">
        <v>8.5310000000000006</v>
      </c>
      <c r="G44" s="44">
        <v>7.5359999999999996</v>
      </c>
      <c r="H44" s="44">
        <v>6.6589999999999998</v>
      </c>
      <c r="I44" s="44">
        <v>5.8869999999999996</v>
      </c>
      <c r="J44" s="44">
        <v>5.21</v>
      </c>
      <c r="K44" s="44">
        <v>4.6159999999999997</v>
      </c>
      <c r="L44" s="44">
        <v>4.0949999999999998</v>
      </c>
    </row>
    <row r="45" spans="1:12" x14ac:dyDescent="0.25">
      <c r="A45" s="42">
        <v>63</v>
      </c>
      <c r="B45" s="44">
        <v>15.433999999999999</v>
      </c>
      <c r="C45" s="44">
        <v>13.656000000000001</v>
      </c>
      <c r="D45" s="44">
        <v>12.066000000000001</v>
      </c>
      <c r="E45" s="44">
        <v>10.651</v>
      </c>
      <c r="F45" s="44">
        <v>9.3960000000000008</v>
      </c>
      <c r="G45" s="44">
        <v>8.2859999999999996</v>
      </c>
      <c r="H45" s="44">
        <v>7.3070000000000004</v>
      </c>
      <c r="I45" s="44">
        <v>6.4470000000000001</v>
      </c>
      <c r="J45" s="44">
        <v>5.6920000000000002</v>
      </c>
      <c r="K45" s="44">
        <v>5.0309999999999997</v>
      </c>
      <c r="L45" s="44">
        <v>4.452</v>
      </c>
    </row>
    <row r="46" spans="1:12" x14ac:dyDescent="0.25">
      <c r="A46" s="42">
        <v>64</v>
      </c>
      <c r="B46" s="44">
        <v>17.100999999999999</v>
      </c>
      <c r="C46" s="44">
        <v>15.125999999999999</v>
      </c>
      <c r="D46" s="44">
        <v>13.356</v>
      </c>
      <c r="E46" s="44">
        <v>11.779</v>
      </c>
      <c r="F46" s="44">
        <v>10.378</v>
      </c>
      <c r="G46" s="44">
        <v>9.1379999999999999</v>
      </c>
      <c r="H46" s="44">
        <v>8.0440000000000005</v>
      </c>
      <c r="I46" s="44">
        <v>7.0830000000000002</v>
      </c>
      <c r="J46" s="44">
        <v>6.24</v>
      </c>
      <c r="K46" s="44">
        <v>5.5019999999999998</v>
      </c>
      <c r="L46" s="44">
        <v>4.8570000000000002</v>
      </c>
    </row>
    <row r="47" spans="1:12" x14ac:dyDescent="0.25">
      <c r="A47" s="42">
        <v>65</v>
      </c>
      <c r="B47" s="44">
        <v>18.983000000000001</v>
      </c>
      <c r="C47" s="44">
        <v>16.788</v>
      </c>
      <c r="D47" s="44">
        <v>14.818</v>
      </c>
      <c r="E47" s="44">
        <v>13.058</v>
      </c>
      <c r="F47" s="44">
        <v>11.493</v>
      </c>
      <c r="G47" s="44">
        <v>10.106999999999999</v>
      </c>
      <c r="H47" s="44">
        <v>8.8829999999999991</v>
      </c>
      <c r="I47" s="44">
        <v>7.8070000000000004</v>
      </c>
      <c r="J47" s="44">
        <v>6.8639999999999999</v>
      </c>
      <c r="K47" s="44">
        <v>6.0389999999999997</v>
      </c>
      <c r="L47" s="44">
        <v>5.3179999999999996</v>
      </c>
    </row>
    <row r="48" spans="1:12" x14ac:dyDescent="0.25">
      <c r="A48" s="42">
        <v>66</v>
      </c>
      <c r="B48" s="44" t="s">
        <v>292</v>
      </c>
      <c r="C48" s="44">
        <v>18.672000000000001</v>
      </c>
      <c r="D48" s="44">
        <v>16.477</v>
      </c>
      <c r="E48" s="44">
        <v>14.512</v>
      </c>
      <c r="F48" s="44">
        <v>12.762</v>
      </c>
      <c r="G48" s="44">
        <v>11.21</v>
      </c>
      <c r="H48" s="44">
        <v>9.8390000000000004</v>
      </c>
      <c r="I48" s="44">
        <v>8.6329999999999991</v>
      </c>
      <c r="J48" s="44">
        <v>7.5750000000000002</v>
      </c>
      <c r="K48" s="44">
        <v>6.6509999999999998</v>
      </c>
      <c r="L48" s="44">
        <v>5.843</v>
      </c>
    </row>
    <row r="49" spans="1:12" x14ac:dyDescent="0.25">
      <c r="A49" s="42">
        <v>67</v>
      </c>
      <c r="B49" s="44" t="s">
        <v>292</v>
      </c>
      <c r="C49" s="44" t="s">
        <v>292</v>
      </c>
      <c r="D49" s="44">
        <v>18.363</v>
      </c>
      <c r="E49" s="44">
        <v>16.167999999999999</v>
      </c>
      <c r="F49" s="44">
        <v>14.209</v>
      </c>
      <c r="G49" s="44">
        <v>12.47</v>
      </c>
      <c r="H49" s="44">
        <v>10.930999999999999</v>
      </c>
      <c r="I49" s="44">
        <v>9.5760000000000005</v>
      </c>
      <c r="J49" s="44">
        <v>8.3889999999999993</v>
      </c>
      <c r="K49" s="44">
        <v>7.351</v>
      </c>
      <c r="L49" s="44">
        <v>6.444</v>
      </c>
    </row>
    <row r="50" spans="1:12" x14ac:dyDescent="0.25">
      <c r="A50" s="42">
        <v>68</v>
      </c>
      <c r="B50" s="44" t="s">
        <v>292</v>
      </c>
      <c r="C50" s="44" t="s">
        <v>292</v>
      </c>
      <c r="D50" s="44" t="s">
        <v>292</v>
      </c>
      <c r="E50" s="44">
        <v>18.055</v>
      </c>
      <c r="F50" s="44">
        <v>15.86</v>
      </c>
      <c r="G50" s="44">
        <v>13.907999999999999</v>
      </c>
      <c r="H50" s="44">
        <v>12.179</v>
      </c>
      <c r="I50" s="44">
        <v>10.656000000000001</v>
      </c>
      <c r="J50" s="44">
        <v>9.3209999999999997</v>
      </c>
      <c r="K50" s="44">
        <v>8.1519999999999992</v>
      </c>
      <c r="L50" s="44">
        <v>7.133</v>
      </c>
    </row>
    <row r="51" spans="1:12" x14ac:dyDescent="0.25">
      <c r="A51" s="42">
        <v>69</v>
      </c>
      <c r="B51" s="44" t="s">
        <v>292</v>
      </c>
      <c r="C51" s="44" t="s">
        <v>292</v>
      </c>
      <c r="D51" s="44" t="s">
        <v>292</v>
      </c>
      <c r="E51" s="44" t="s">
        <v>292</v>
      </c>
      <c r="F51" s="44">
        <v>17.748000000000001</v>
      </c>
      <c r="G51" s="44">
        <v>15.555999999999999</v>
      </c>
      <c r="H51" s="44">
        <v>13.61</v>
      </c>
      <c r="I51" s="44">
        <v>11.895</v>
      </c>
      <c r="J51" s="44">
        <v>10.39</v>
      </c>
      <c r="K51" s="44">
        <v>9.0730000000000004</v>
      </c>
      <c r="L51" s="44">
        <v>7.9240000000000004</v>
      </c>
    </row>
    <row r="52" spans="1:12" x14ac:dyDescent="0.25">
      <c r="A52" s="42">
        <v>70</v>
      </c>
      <c r="B52" s="44" t="s">
        <v>292</v>
      </c>
      <c r="C52" s="44" t="s">
        <v>292</v>
      </c>
      <c r="D52" s="44" t="s">
        <v>292</v>
      </c>
      <c r="E52" s="44" t="s">
        <v>292</v>
      </c>
      <c r="F52" s="44" t="s">
        <v>292</v>
      </c>
      <c r="G52" s="44">
        <v>17.445</v>
      </c>
      <c r="H52" s="44">
        <v>15.254</v>
      </c>
      <c r="I52" s="44">
        <v>13.32</v>
      </c>
      <c r="J52" s="44">
        <v>11.621</v>
      </c>
      <c r="K52" s="44">
        <v>10.132999999999999</v>
      </c>
      <c r="L52" s="44">
        <v>8.8350000000000009</v>
      </c>
    </row>
    <row r="53" spans="1:12" x14ac:dyDescent="0.25">
      <c r="A53" s="42">
        <v>71</v>
      </c>
      <c r="B53" s="44" t="s">
        <v>292</v>
      </c>
      <c r="C53" s="44" t="s">
        <v>292</v>
      </c>
      <c r="D53" s="44" t="s">
        <v>292</v>
      </c>
      <c r="E53" s="44" t="s">
        <v>292</v>
      </c>
      <c r="F53" s="44" t="s">
        <v>292</v>
      </c>
      <c r="G53" s="44" t="s">
        <v>292</v>
      </c>
      <c r="H53" s="44">
        <v>17.149000000000001</v>
      </c>
      <c r="I53" s="44">
        <v>14.962999999999999</v>
      </c>
      <c r="J53" s="44">
        <v>13.042</v>
      </c>
      <c r="K53" s="44">
        <v>11.358000000000001</v>
      </c>
      <c r="L53" s="44">
        <v>9.8879999999999999</v>
      </c>
    </row>
    <row r="54" spans="1:12" x14ac:dyDescent="0.25">
      <c r="A54" s="42">
        <v>72</v>
      </c>
      <c r="B54" s="44" t="s">
        <v>292</v>
      </c>
      <c r="C54" s="44" t="s">
        <v>292</v>
      </c>
      <c r="D54" s="44" t="s">
        <v>292</v>
      </c>
      <c r="E54" s="44" t="s">
        <v>292</v>
      </c>
      <c r="F54" s="44" t="s">
        <v>292</v>
      </c>
      <c r="G54" s="44" t="s">
        <v>292</v>
      </c>
      <c r="H54" s="44" t="s">
        <v>292</v>
      </c>
      <c r="I54" s="44">
        <v>16.850999999999999</v>
      </c>
      <c r="J54" s="44">
        <v>14.675000000000001</v>
      </c>
      <c r="K54" s="44">
        <v>12.766999999999999</v>
      </c>
      <c r="L54" s="44">
        <v>11.101000000000001</v>
      </c>
    </row>
    <row r="55" spans="1:12" x14ac:dyDescent="0.25">
      <c r="A55" s="42">
        <v>73</v>
      </c>
      <c r="B55" s="44" t="s">
        <v>292</v>
      </c>
      <c r="C55" s="44" t="s">
        <v>292</v>
      </c>
      <c r="D55" s="44" t="s">
        <v>292</v>
      </c>
      <c r="E55" s="44" t="s">
        <v>292</v>
      </c>
      <c r="F55" s="44" t="s">
        <v>292</v>
      </c>
      <c r="G55" s="44" t="s">
        <v>292</v>
      </c>
      <c r="H55" s="44" t="s">
        <v>292</v>
      </c>
      <c r="I55" s="44" t="s">
        <v>292</v>
      </c>
      <c r="J55" s="44">
        <v>16.562999999999999</v>
      </c>
      <c r="K55" s="44">
        <v>14.398</v>
      </c>
      <c r="L55" s="44">
        <v>12.505000000000001</v>
      </c>
    </row>
    <row r="56" spans="1:12" x14ac:dyDescent="0.25">
      <c r="A56" s="42">
        <v>74</v>
      </c>
      <c r="B56" s="44" t="s">
        <v>292</v>
      </c>
      <c r="C56" s="44" t="s">
        <v>292</v>
      </c>
      <c r="D56" s="44" t="s">
        <v>292</v>
      </c>
      <c r="E56" s="44" t="s">
        <v>292</v>
      </c>
      <c r="F56" s="44" t="s">
        <v>292</v>
      </c>
      <c r="G56" s="44" t="s">
        <v>292</v>
      </c>
      <c r="H56" s="44" t="s">
        <v>292</v>
      </c>
      <c r="I56" s="44" t="s">
        <v>292</v>
      </c>
      <c r="J56" s="44" t="s">
        <v>292</v>
      </c>
      <c r="K56" s="44">
        <v>16.289000000000001</v>
      </c>
      <c r="L56" s="44">
        <v>14.135</v>
      </c>
    </row>
    <row r="57" spans="1:12" x14ac:dyDescent="0.25">
      <c r="A57" s="42">
        <v>75</v>
      </c>
      <c r="B57" s="44" t="s">
        <v>292</v>
      </c>
      <c r="C57" s="44" t="s">
        <v>292</v>
      </c>
      <c r="D57" s="44" t="s">
        <v>292</v>
      </c>
      <c r="E57" s="44" t="s">
        <v>292</v>
      </c>
      <c r="F57" s="44" t="s">
        <v>292</v>
      </c>
      <c r="G57" s="44" t="s">
        <v>292</v>
      </c>
      <c r="H57" s="44" t="s">
        <v>292</v>
      </c>
      <c r="I57" s="44" t="s">
        <v>292</v>
      </c>
      <c r="J57" s="44" t="s">
        <v>292</v>
      </c>
      <c r="K57" s="44" t="s">
        <v>292</v>
      </c>
      <c r="L57" s="44">
        <v>16.033999999999999</v>
      </c>
    </row>
  </sheetData>
  <sheetProtection algorithmName="SHA-512" hashValue="ByCuDmq3K17wDbVM3htHA9ohhnDLKObPLpLm1pSKQOp7DklfxObYltiHt7Icpz+Xe+CAmQ5AgwOEZNiX0SbOFg==" saltValue="vHciEUeoj0tFTSmpQCAYNA==" spinCount="100000" sheet="1" objects="1" scenarios="1"/>
  <conditionalFormatting sqref="A6:A21">
    <cfRule type="expression" dxfId="29" priority="1" stopIfTrue="1">
      <formula>MOD(ROW(),2)=0</formula>
    </cfRule>
    <cfRule type="expression" dxfId="28" priority="2" stopIfTrue="1">
      <formula>MOD(ROW(),2)&lt;&gt;0</formula>
    </cfRule>
  </conditionalFormatting>
  <conditionalFormatting sqref="B6:L21">
    <cfRule type="expression" dxfId="27" priority="3" stopIfTrue="1">
      <formula>MOD(ROW(),2)=0</formula>
    </cfRule>
    <cfRule type="expression" dxfId="26" priority="4" stopIfTrue="1">
      <formula>MOD(ROW(),2)&lt;&gt;0</formula>
    </cfRule>
  </conditionalFormatting>
  <conditionalFormatting sqref="A26:A57">
    <cfRule type="expression" dxfId="25" priority="5" stopIfTrue="1">
      <formula>MOD(ROW(),2)=0</formula>
    </cfRule>
    <cfRule type="expression" dxfId="24" priority="6" stopIfTrue="1">
      <formula>MOD(ROW(),2)&lt;&gt;0</formula>
    </cfRule>
  </conditionalFormatting>
  <conditionalFormatting sqref="B26:L57">
    <cfRule type="expression" dxfId="23" priority="7" stopIfTrue="1">
      <formula>MOD(ROW(),2)=0</formula>
    </cfRule>
    <cfRule type="expression" dxfId="22" priority="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UKAEA - Consolidated Factor Spreadsheet</v>
      </c>
    </row>
    <row r="3" spans="1:2" s="1" customFormat="1" ht="15.5" x14ac:dyDescent="0.35">
      <c r="A3" s="30" t="s">
        <v>2</v>
      </c>
      <c r="B3" s="3" t="str">
        <f>TABLE_FACTOR_TYPE_1 &amp; " - x-" &amp; TABLE_SERIES_NUMBER_1</f>
        <v xml:space="preserve"> - x-</v>
      </c>
    </row>
    <row r="6" spans="1:2" x14ac:dyDescent="0.25">
      <c r="A6" t="s">
        <v>245</v>
      </c>
      <c r="B6" t="s">
        <v>246</v>
      </c>
    </row>
    <row r="7" spans="1:2" x14ac:dyDescent="0.25">
      <c r="A7" t="s">
        <v>247</v>
      </c>
    </row>
    <row r="8" spans="1:2" x14ac:dyDescent="0.25">
      <c r="A8" t="s">
        <v>129</v>
      </c>
    </row>
    <row r="9" spans="1:2" x14ac:dyDescent="0.25">
      <c r="A9" t="s">
        <v>130</v>
      </c>
    </row>
    <row r="10" spans="1:2" x14ac:dyDescent="0.25">
      <c r="A10" t="s">
        <v>6</v>
      </c>
    </row>
    <row r="11" spans="1:2" x14ac:dyDescent="0.25">
      <c r="A11" t="s">
        <v>131</v>
      </c>
    </row>
    <row r="12" spans="1:2" x14ac:dyDescent="0.25">
      <c r="A12" t="s">
        <v>132</v>
      </c>
    </row>
    <row r="13" spans="1:2" x14ac:dyDescent="0.25">
      <c r="A13" t="s">
        <v>248</v>
      </c>
    </row>
    <row r="14" spans="1:2" x14ac:dyDescent="0.25">
      <c r="A14" t="s">
        <v>134</v>
      </c>
    </row>
    <row r="15" spans="1:2" x14ac:dyDescent="0.25">
      <c r="A15" t="s">
        <v>249</v>
      </c>
    </row>
    <row r="16" spans="1:2" x14ac:dyDescent="0.25">
      <c r="A16" t="s">
        <v>136</v>
      </c>
    </row>
    <row r="17" spans="1:2" x14ac:dyDescent="0.25">
      <c r="A17" s="24" t="s">
        <v>250</v>
      </c>
    </row>
    <row r="18" spans="1:2" x14ac:dyDescent="0.25">
      <c r="A18" t="s">
        <v>138</v>
      </c>
    </row>
    <row r="19" spans="1:2" x14ac:dyDescent="0.25">
      <c r="A19" t="s">
        <v>139</v>
      </c>
    </row>
    <row r="20" spans="1:2" x14ac:dyDescent="0.25">
      <c r="A20" t="s">
        <v>140</v>
      </c>
    </row>
    <row r="21" spans="1:2" x14ac:dyDescent="0.25">
      <c r="A21" t="s">
        <v>252</v>
      </c>
    </row>
    <row r="23" spans="1:2" x14ac:dyDescent="0.25">
      <c r="A23" s="23" t="str">
        <f>HYPERLINK("#'Factor List'!A1", "Back to Factor List")</f>
        <v>Back to Factor List</v>
      </c>
      <c r="B23" s="23" t="str">
        <f>HYPERLINK("#'Assumptions'!A1", "Assumptions")</f>
        <v>Assumptions</v>
      </c>
    </row>
  </sheetData>
  <sheetProtection algorithmName="SHA-512" hashValue="pBKjCKDdW5MojX98JgFoqWLWoik/W7pR8yoieBarNR5GkDAO6iz8OqrN7bBn9ipp9WSMWRZom9mSc0MMzUFe8A==" saltValue="IyIhZyvQRDyDNJCZLJli6g=="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UKAEA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57</v>
      </c>
      <c r="B6" s="37" t="s">
        <v>58</v>
      </c>
      <c r="C6" s="37" t="s">
        <v>59</v>
      </c>
    </row>
    <row r="7" spans="1:3" s="32" customFormat="1" ht="12.5" x14ac:dyDescent="0.25">
      <c r="A7" s="35" t="s">
        <v>60</v>
      </c>
      <c r="B7" s="35" t="s">
        <v>61</v>
      </c>
      <c r="C7" s="35" t="s">
        <v>62</v>
      </c>
    </row>
    <row r="8" spans="1:3" s="32" customFormat="1" ht="12.5" x14ac:dyDescent="0.25">
      <c r="A8" s="35" t="s">
        <v>63</v>
      </c>
      <c r="B8" s="35" t="s">
        <v>64</v>
      </c>
      <c r="C8" s="35" t="s">
        <v>65</v>
      </c>
    </row>
    <row r="9" spans="1:3" s="32" customFormat="1" ht="12.5" x14ac:dyDescent="0.25">
      <c r="A9" s="35" t="s">
        <v>66</v>
      </c>
      <c r="B9" s="35" t="s">
        <v>67</v>
      </c>
      <c r="C9" s="35" t="s">
        <v>68</v>
      </c>
    </row>
    <row r="10" spans="1:3" s="32" customFormat="1" ht="12.5" x14ac:dyDescent="0.25">
      <c r="A10" s="35" t="s">
        <v>69</v>
      </c>
      <c r="B10" s="35" t="s">
        <v>61</v>
      </c>
      <c r="C10" s="35" t="s">
        <v>61</v>
      </c>
    </row>
    <row r="11" spans="1:3" s="32" customFormat="1" ht="12.5" x14ac:dyDescent="0.25">
      <c r="A11" s="35" t="s">
        <v>70</v>
      </c>
      <c r="B11" s="35" t="s">
        <v>71</v>
      </c>
      <c r="C11" s="35" t="s">
        <v>72</v>
      </c>
    </row>
    <row r="12" spans="1:3" s="32" customFormat="1" ht="25" x14ac:dyDescent="0.25">
      <c r="A12" s="35" t="s">
        <v>73</v>
      </c>
      <c r="B12" s="35" t="s">
        <v>74</v>
      </c>
      <c r="C12" s="35" t="s">
        <v>75</v>
      </c>
    </row>
    <row r="13" spans="1:3" s="32" customFormat="1" ht="12.5" x14ac:dyDescent="0.25">
      <c r="A13" s="35" t="s">
        <v>76</v>
      </c>
      <c r="B13" s="35" t="s">
        <v>77</v>
      </c>
      <c r="C13" s="35" t="s">
        <v>77</v>
      </c>
    </row>
    <row r="14" spans="1:3" s="32" customFormat="1" ht="12.5" x14ac:dyDescent="0.25">
      <c r="A14" s="35" t="s">
        <v>78</v>
      </c>
      <c r="B14" s="35" t="s">
        <v>79</v>
      </c>
      <c r="C14" s="35" t="s">
        <v>79</v>
      </c>
    </row>
    <row r="15" spans="1:3" s="32" customFormat="1" ht="12.5" x14ac:dyDescent="0.25">
      <c r="A15" s="35" t="s">
        <v>80</v>
      </c>
      <c r="B15" s="35" t="s">
        <v>81</v>
      </c>
      <c r="C15" s="35" t="s">
        <v>81</v>
      </c>
    </row>
    <row r="16" spans="1:3" s="32" customFormat="1" ht="12.5" x14ac:dyDescent="0.25">
      <c r="A16" s="35" t="s">
        <v>82</v>
      </c>
      <c r="B16" s="35" t="s">
        <v>77</v>
      </c>
      <c r="C16" s="35" t="s">
        <v>77</v>
      </c>
    </row>
    <row r="17" spans="1:3" s="32" customFormat="1" ht="12.5" x14ac:dyDescent="0.25">
      <c r="A17" s="35" t="s">
        <v>83</v>
      </c>
      <c r="B17" s="35" t="s">
        <v>84</v>
      </c>
      <c r="C17" s="35" t="s">
        <v>85</v>
      </c>
    </row>
    <row r="18" spans="1:3" s="32" customFormat="1" ht="12.5" x14ac:dyDescent="0.25">
      <c r="A18" s="35" t="s">
        <v>86</v>
      </c>
      <c r="B18" s="35" t="s">
        <v>87</v>
      </c>
      <c r="C18" s="35" t="s">
        <v>88</v>
      </c>
    </row>
    <row r="19" spans="1:3" s="32" customFormat="1" ht="12.5" x14ac:dyDescent="0.25">
      <c r="A19" s="35" t="s">
        <v>89</v>
      </c>
      <c r="B19" s="35" t="s">
        <v>90</v>
      </c>
      <c r="C19" s="35" t="s">
        <v>91</v>
      </c>
    </row>
    <row r="20" spans="1:3" s="32" customFormat="1" ht="12.5" x14ac:dyDescent="0.25">
      <c r="A20" s="35" t="s">
        <v>92</v>
      </c>
      <c r="B20" s="35" t="s">
        <v>93</v>
      </c>
      <c r="C20" s="35" t="s">
        <v>94</v>
      </c>
    </row>
    <row r="21" spans="1:3" s="32" customFormat="1" ht="12.5" x14ac:dyDescent="0.25">
      <c r="A21" s="35" t="s">
        <v>95</v>
      </c>
      <c r="B21" s="35" t="s">
        <v>96</v>
      </c>
      <c r="C21" s="35" t="s">
        <v>97</v>
      </c>
    </row>
    <row r="22" spans="1:3" s="32" customFormat="1" ht="12.5" x14ac:dyDescent="0.25">
      <c r="A22" s="35" t="s">
        <v>98</v>
      </c>
      <c r="B22" s="35" t="s">
        <v>99</v>
      </c>
      <c r="C22" s="35" t="s">
        <v>100</v>
      </c>
    </row>
    <row r="23" spans="1:3" s="32" customFormat="1" ht="25" x14ac:dyDescent="0.25">
      <c r="A23" s="35" t="s">
        <v>101</v>
      </c>
      <c r="B23" s="35" t="s">
        <v>102</v>
      </c>
      <c r="C23" s="35" t="s">
        <v>103</v>
      </c>
    </row>
    <row r="24" spans="1:3" s="32" customFormat="1" ht="62.5" x14ac:dyDescent="0.25">
      <c r="A24" s="35" t="s">
        <v>104</v>
      </c>
      <c r="B24" s="35">
        <v>2028</v>
      </c>
      <c r="C24" s="35" t="s">
        <v>105</v>
      </c>
    </row>
    <row r="25" spans="1:3" s="32" customFormat="1" ht="25" x14ac:dyDescent="0.25">
      <c r="A25" s="35" t="s">
        <v>106</v>
      </c>
      <c r="B25" s="35" t="s">
        <v>107</v>
      </c>
      <c r="C25" s="35" t="s">
        <v>107</v>
      </c>
    </row>
    <row r="26" spans="1:3" s="32" customFormat="1" ht="12.5" x14ac:dyDescent="0.25">
      <c r="A26" s="35" t="s">
        <v>108</v>
      </c>
      <c r="B26" s="35" t="s">
        <v>81</v>
      </c>
      <c r="C26" s="35" t="s">
        <v>81</v>
      </c>
    </row>
    <row r="27" spans="1:3" s="32" customFormat="1" ht="12.5" x14ac:dyDescent="0.25">
      <c r="A27" s="35" t="s">
        <v>109</v>
      </c>
      <c r="B27" s="35" t="s">
        <v>81</v>
      </c>
      <c r="C27" s="35" t="s">
        <v>81</v>
      </c>
    </row>
    <row r="28" spans="1:3" s="32" customFormat="1" ht="12.5" x14ac:dyDescent="0.25">
      <c r="A28" s="35" t="s">
        <v>110</v>
      </c>
      <c r="B28" s="35" t="s">
        <v>111</v>
      </c>
      <c r="C28" s="35" t="s">
        <v>111</v>
      </c>
    </row>
    <row r="29" spans="1:3" s="32" customFormat="1" ht="62.5" x14ac:dyDescent="0.25">
      <c r="A29" s="35" t="s">
        <v>112</v>
      </c>
      <c r="B29" s="35" t="s">
        <v>113</v>
      </c>
      <c r="C29" s="35" t="s">
        <v>114</v>
      </c>
    </row>
    <row r="30" spans="1:3" s="32" customFormat="1" ht="25" x14ac:dyDescent="0.25">
      <c r="A30" s="35" t="s">
        <v>115</v>
      </c>
      <c r="B30" s="35" t="s">
        <v>116</v>
      </c>
      <c r="C30" s="35" t="s">
        <v>116</v>
      </c>
    </row>
    <row r="31" spans="1:3" s="32" customFormat="1" ht="12.5" x14ac:dyDescent="0.25">
      <c r="A31" s="35" t="s">
        <v>117</v>
      </c>
      <c r="B31" s="35" t="s">
        <v>118</v>
      </c>
      <c r="C31" s="35" t="s">
        <v>119</v>
      </c>
    </row>
    <row r="32" spans="1:3" s="32" customFormat="1" ht="12.5" x14ac:dyDescent="0.25">
      <c r="A32" s="35" t="s">
        <v>120</v>
      </c>
      <c r="B32" s="35" t="s">
        <v>118</v>
      </c>
      <c r="C32" s="35" t="s">
        <v>119</v>
      </c>
    </row>
    <row r="33" spans="1:3" s="32" customFormat="1" ht="12.5" x14ac:dyDescent="0.25">
      <c r="A33" s="35" t="s">
        <v>121</v>
      </c>
      <c r="B33" s="35" t="s">
        <v>81</v>
      </c>
      <c r="C33" s="35" t="s">
        <v>81</v>
      </c>
    </row>
    <row r="34" spans="1:3" s="32" customFormat="1" ht="25" x14ac:dyDescent="0.25">
      <c r="A34" s="35" t="s">
        <v>122</v>
      </c>
      <c r="B34" s="35" t="s">
        <v>123</v>
      </c>
      <c r="C34" s="35" t="s">
        <v>123</v>
      </c>
    </row>
    <row r="35" spans="1:3" s="32" customFormat="1" ht="12.5" x14ac:dyDescent="0.25">
      <c r="A35" s="35" t="s">
        <v>124</v>
      </c>
      <c r="B35" s="35" t="s">
        <v>118</v>
      </c>
      <c r="C35" s="35" t="s">
        <v>119</v>
      </c>
    </row>
    <row r="36" spans="1:3" s="32" customFormat="1" ht="12.5" x14ac:dyDescent="0.25">
      <c r="A36" s="35" t="s">
        <v>125</v>
      </c>
      <c r="B36" s="35" t="s">
        <v>81</v>
      </c>
      <c r="C36" s="35" t="s">
        <v>81</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36"/>
  <sheetViews>
    <sheetView showGridLines="0" tabSelected="1" zoomScaleNormal="100" workbookViewId="0">
      <selection activeCell="A6" sqref="A6"/>
    </sheetView>
  </sheetViews>
  <sheetFormatPr defaultColWidth="9.26953125" defaultRowHeight="12.5" x14ac:dyDescent="0.25"/>
  <cols>
    <col min="1" max="4" width="12.54296875" style="32" customWidth="1"/>
    <col min="5" max="5" width="48.5429687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26953125" style="32"/>
  </cols>
  <sheetData>
    <row r="1" spans="1:16" s="1" customFormat="1" ht="20" x14ac:dyDescent="0.4">
      <c r="A1" s="2" t="s">
        <v>0</v>
      </c>
      <c r="M1" s="31"/>
      <c r="N1" s="31"/>
    </row>
    <row r="2" spans="1:16" s="1" customFormat="1" ht="15.5" x14ac:dyDescent="0.35">
      <c r="A2" s="30" t="s">
        <v>1</v>
      </c>
      <c r="B2" s="3" t="str">
        <f>wb_title</f>
        <v>UKAEA - Consolidated Factor Spreadsheet</v>
      </c>
      <c r="M2" s="31"/>
      <c r="N2" s="31"/>
    </row>
    <row r="3" spans="1:16" s="1" customFormat="1" ht="15.5" x14ac:dyDescent="0.35">
      <c r="A3" s="30" t="s">
        <v>2</v>
      </c>
      <c r="B3" s="3" t="s">
        <v>126</v>
      </c>
      <c r="M3" s="31"/>
      <c r="N3" s="31"/>
    </row>
    <row r="6" spans="1:16" ht="13" x14ac:dyDescent="0.3">
      <c r="A6" s="34" t="s">
        <v>126</v>
      </c>
    </row>
    <row r="7" spans="1:16" s="35" customFormat="1" ht="37.5" x14ac:dyDescent="0.25">
      <c r="A7" s="35" t="s">
        <v>127</v>
      </c>
      <c r="B7" s="35" t="s">
        <v>128</v>
      </c>
      <c r="C7" s="35" t="s">
        <v>129</v>
      </c>
      <c r="D7" s="35" t="s">
        <v>130</v>
      </c>
      <c r="E7" s="35" t="s">
        <v>6</v>
      </c>
      <c r="F7" s="35" t="s">
        <v>131</v>
      </c>
      <c r="G7" s="35" t="s">
        <v>132</v>
      </c>
      <c r="H7" s="35" t="s">
        <v>133</v>
      </c>
      <c r="I7" s="35" t="s">
        <v>134</v>
      </c>
      <c r="J7" s="35" t="s">
        <v>135</v>
      </c>
      <c r="K7" s="35" t="s">
        <v>136</v>
      </c>
      <c r="L7" s="35" t="s">
        <v>137</v>
      </c>
      <c r="M7" s="36" t="s">
        <v>138</v>
      </c>
      <c r="N7" s="36" t="s">
        <v>139</v>
      </c>
      <c r="O7" s="35" t="s">
        <v>140</v>
      </c>
      <c r="P7" s="35" t="s">
        <v>141</v>
      </c>
    </row>
    <row r="8" spans="1:16" ht="25" x14ac:dyDescent="0.25">
      <c r="A8" s="56" t="str">
        <f>HYPERLINK("#'x-" &amp; factor_list_table[[#This Row],[Series Number]] &amp; "'!A1", "x-" &amp; factor_list_table[[#This Row],[Series Number]])</f>
        <v>x-201</v>
      </c>
      <c r="B8" s="57" t="s">
        <v>31</v>
      </c>
      <c r="C8" s="57" t="s">
        <v>142</v>
      </c>
      <c r="D8" s="57" t="s">
        <v>143</v>
      </c>
      <c r="E8" s="57" t="s">
        <v>144</v>
      </c>
      <c r="F8" s="57" t="s">
        <v>145</v>
      </c>
      <c r="G8" s="57" t="s">
        <v>146</v>
      </c>
      <c r="H8" s="61">
        <v>0</v>
      </c>
      <c r="I8" s="61">
        <v>201</v>
      </c>
      <c r="J8" s="61" t="s">
        <v>147</v>
      </c>
      <c r="K8" s="61" t="s">
        <v>148</v>
      </c>
      <c r="L8" s="57"/>
      <c r="M8" s="58">
        <v>45106</v>
      </c>
      <c r="N8" s="58">
        <v>45014</v>
      </c>
      <c r="O8" s="57" t="s">
        <v>149</v>
      </c>
      <c r="P8" s="57" t="s">
        <v>59</v>
      </c>
    </row>
    <row r="9" spans="1:16" ht="25" x14ac:dyDescent="0.25">
      <c r="A9" s="56" t="str">
        <f>HYPERLINK("#'x-" &amp; factor_list_table[[#This Row],[Series Number]] &amp; "'!A1", "x-" &amp; factor_list_table[[#This Row],[Series Number]])</f>
        <v>x-202</v>
      </c>
      <c r="B9" s="57" t="s">
        <v>31</v>
      </c>
      <c r="C9" s="57" t="s">
        <v>142</v>
      </c>
      <c r="D9" s="57" t="s">
        <v>143</v>
      </c>
      <c r="E9" s="57" t="s">
        <v>150</v>
      </c>
      <c r="F9" s="57" t="s">
        <v>151</v>
      </c>
      <c r="G9" s="57" t="s">
        <v>146</v>
      </c>
      <c r="H9" s="61">
        <v>0</v>
      </c>
      <c r="I9" s="61">
        <v>202</v>
      </c>
      <c r="J9" s="61" t="s">
        <v>152</v>
      </c>
      <c r="K9" s="61" t="s">
        <v>153</v>
      </c>
      <c r="L9" s="57"/>
      <c r="M9" s="58">
        <v>45106</v>
      </c>
      <c r="N9" s="58">
        <v>45014</v>
      </c>
      <c r="O9" s="57" t="s">
        <v>149</v>
      </c>
      <c r="P9" s="57" t="s">
        <v>59</v>
      </c>
    </row>
    <row r="10" spans="1:16" ht="25" x14ac:dyDescent="0.25">
      <c r="A10" s="56" t="str">
        <f>HYPERLINK("#'x-" &amp; factor_list_table[[#This Row],[Series Number]] &amp; "'!A1", "x-" &amp; factor_list_table[[#This Row],[Series Number]])</f>
        <v>x-203</v>
      </c>
      <c r="B10" s="57" t="s">
        <v>31</v>
      </c>
      <c r="C10" s="57" t="s">
        <v>142</v>
      </c>
      <c r="D10" s="57" t="s">
        <v>154</v>
      </c>
      <c r="E10" s="57" t="s">
        <v>155</v>
      </c>
      <c r="F10" s="57" t="s">
        <v>145</v>
      </c>
      <c r="G10" s="57" t="s">
        <v>146</v>
      </c>
      <c r="H10" s="61">
        <v>0</v>
      </c>
      <c r="I10" s="61">
        <v>203</v>
      </c>
      <c r="J10" s="61" t="s">
        <v>156</v>
      </c>
      <c r="K10" s="61">
        <v>603</v>
      </c>
      <c r="L10" s="57"/>
      <c r="M10" s="58">
        <v>46174</v>
      </c>
      <c r="N10" s="58">
        <v>46161</v>
      </c>
      <c r="O10" s="57" t="s">
        <v>149</v>
      </c>
      <c r="P10" s="57" t="s">
        <v>157</v>
      </c>
    </row>
    <row r="11" spans="1:16" ht="25" x14ac:dyDescent="0.25">
      <c r="A11" s="56" t="str">
        <f>HYPERLINK("#'x-" &amp; factor_list_table[[#This Row],[Series Number]] &amp; "'!A1", "x-" &amp; factor_list_table[[#This Row],[Series Number]])</f>
        <v>x-204</v>
      </c>
      <c r="B11" s="57" t="s">
        <v>31</v>
      </c>
      <c r="C11" s="57" t="s">
        <v>142</v>
      </c>
      <c r="D11" s="57" t="s">
        <v>154</v>
      </c>
      <c r="E11" s="57" t="s">
        <v>158</v>
      </c>
      <c r="F11" s="57" t="s">
        <v>151</v>
      </c>
      <c r="G11" s="57" t="s">
        <v>146</v>
      </c>
      <c r="H11" s="61">
        <v>0</v>
      </c>
      <c r="I11" s="61">
        <v>204</v>
      </c>
      <c r="J11" s="61" t="s">
        <v>159</v>
      </c>
      <c r="K11" s="61">
        <v>613</v>
      </c>
      <c r="L11" s="57"/>
      <c r="M11" s="58">
        <v>46174</v>
      </c>
      <c r="N11" s="58">
        <v>46161</v>
      </c>
      <c r="O11" s="57" t="s">
        <v>149</v>
      </c>
      <c r="P11" s="57" t="s">
        <v>157</v>
      </c>
    </row>
    <row r="12" spans="1:16" ht="25" x14ac:dyDescent="0.25">
      <c r="A12" s="56" t="str">
        <f>HYPERLINK("#'x-" &amp; factor_list_table[[#This Row],[Series Number]] &amp; "'!A1", "x-" &amp; factor_list_table[[#This Row],[Series Number]])</f>
        <v>x-205</v>
      </c>
      <c r="B12" s="57" t="s">
        <v>31</v>
      </c>
      <c r="C12" s="57" t="s">
        <v>142</v>
      </c>
      <c r="D12" s="57" t="s">
        <v>154</v>
      </c>
      <c r="E12" s="57" t="s">
        <v>160</v>
      </c>
      <c r="F12" s="57" t="s">
        <v>145</v>
      </c>
      <c r="G12" s="57" t="s">
        <v>146</v>
      </c>
      <c r="H12" s="61">
        <v>0</v>
      </c>
      <c r="I12" s="61">
        <v>205</v>
      </c>
      <c r="J12" s="61" t="s">
        <v>161</v>
      </c>
      <c r="K12" s="61">
        <v>623</v>
      </c>
      <c r="L12" s="57"/>
      <c r="M12" s="58">
        <v>46174</v>
      </c>
      <c r="N12" s="58">
        <v>46161</v>
      </c>
      <c r="O12" s="57" t="s">
        <v>149</v>
      </c>
      <c r="P12" s="57" t="s">
        <v>157</v>
      </c>
    </row>
    <row r="13" spans="1:16" ht="25" x14ac:dyDescent="0.25">
      <c r="A13" s="56" t="str">
        <f>HYPERLINK("#'x-" &amp; factor_list_table[[#This Row],[Series Number]] &amp; "'!A1", "x-" &amp; factor_list_table[[#This Row],[Series Number]])</f>
        <v>x-206</v>
      </c>
      <c r="B13" s="57" t="s">
        <v>31</v>
      </c>
      <c r="C13" s="57" t="s">
        <v>142</v>
      </c>
      <c r="D13" s="57" t="s">
        <v>154</v>
      </c>
      <c r="E13" s="57" t="s">
        <v>162</v>
      </c>
      <c r="F13" s="57" t="s">
        <v>151</v>
      </c>
      <c r="G13" s="57" t="s">
        <v>146</v>
      </c>
      <c r="H13" s="61">
        <v>0</v>
      </c>
      <c r="I13" s="61">
        <v>206</v>
      </c>
      <c r="J13" s="61" t="s">
        <v>163</v>
      </c>
      <c r="K13" s="61">
        <v>633</v>
      </c>
      <c r="L13" s="57"/>
      <c r="M13" s="58">
        <v>46174</v>
      </c>
      <c r="N13" s="58">
        <v>46161</v>
      </c>
      <c r="O13" s="57" t="s">
        <v>149</v>
      </c>
      <c r="P13" s="57" t="s">
        <v>157</v>
      </c>
    </row>
    <row r="14" spans="1:16" ht="25" x14ac:dyDescent="0.25">
      <c r="A14" s="56" t="str">
        <f>HYPERLINK("#'x-" &amp; factor_list_table[[#This Row],[Series Number]] &amp; "'!A1", "x-" &amp; factor_list_table[[#This Row],[Series Number]])</f>
        <v>x-301</v>
      </c>
      <c r="B14" s="57" t="s">
        <v>31</v>
      </c>
      <c r="C14" s="57" t="s">
        <v>142</v>
      </c>
      <c r="D14" s="57" t="s">
        <v>164</v>
      </c>
      <c r="E14" s="57" t="s">
        <v>165</v>
      </c>
      <c r="F14" s="57" t="s">
        <v>145</v>
      </c>
      <c r="G14" s="57" t="s">
        <v>146</v>
      </c>
      <c r="H14" s="61">
        <v>0</v>
      </c>
      <c r="I14" s="61">
        <v>301</v>
      </c>
      <c r="J14" s="61" t="s">
        <v>166</v>
      </c>
      <c r="K14" s="61">
        <v>703</v>
      </c>
      <c r="L14" s="57"/>
      <c r="M14" s="58">
        <v>46174</v>
      </c>
      <c r="N14" s="58">
        <v>46161</v>
      </c>
      <c r="O14" s="57" t="s">
        <v>149</v>
      </c>
      <c r="P14" s="57" t="s">
        <v>157</v>
      </c>
    </row>
    <row r="15" spans="1:16" ht="25" x14ac:dyDescent="0.25">
      <c r="A15" s="56" t="str">
        <f>HYPERLINK("#'x-" &amp; factor_list_table[[#This Row],[Series Number]] &amp; "'!A1", "x-" &amp; factor_list_table[[#This Row],[Series Number]])</f>
        <v>x-302</v>
      </c>
      <c r="B15" s="57" t="s">
        <v>31</v>
      </c>
      <c r="C15" s="57" t="s">
        <v>142</v>
      </c>
      <c r="D15" s="57" t="s">
        <v>164</v>
      </c>
      <c r="E15" s="57" t="s">
        <v>167</v>
      </c>
      <c r="F15" s="57" t="s">
        <v>151</v>
      </c>
      <c r="G15" s="57" t="s">
        <v>146</v>
      </c>
      <c r="H15" s="61">
        <v>0</v>
      </c>
      <c r="I15" s="61">
        <v>302</v>
      </c>
      <c r="J15" s="61" t="s">
        <v>168</v>
      </c>
      <c r="K15" s="61">
        <v>713</v>
      </c>
      <c r="L15" s="57"/>
      <c r="M15" s="58">
        <v>46174</v>
      </c>
      <c r="N15" s="58">
        <v>46161</v>
      </c>
      <c r="O15" s="57" t="s">
        <v>149</v>
      </c>
      <c r="P15" s="57" t="s">
        <v>157</v>
      </c>
    </row>
    <row r="16" spans="1:16" ht="25" x14ac:dyDescent="0.25">
      <c r="A16" s="56" t="str">
        <f>HYPERLINK("#'x-" &amp; factor_list_table[[#This Row],[Series Number]] &amp; "'!A1", "x-" &amp; factor_list_table[[#This Row],[Series Number]])</f>
        <v>x-303</v>
      </c>
      <c r="B16" s="57" t="s">
        <v>31</v>
      </c>
      <c r="C16" s="57" t="s">
        <v>142</v>
      </c>
      <c r="D16" s="57" t="s">
        <v>164</v>
      </c>
      <c r="E16" s="57" t="s">
        <v>169</v>
      </c>
      <c r="F16" s="57" t="s">
        <v>145</v>
      </c>
      <c r="G16" s="57" t="s">
        <v>146</v>
      </c>
      <c r="H16" s="61">
        <v>0</v>
      </c>
      <c r="I16" s="61">
        <v>303</v>
      </c>
      <c r="J16" s="61" t="s">
        <v>170</v>
      </c>
      <c r="K16" s="61">
        <v>723</v>
      </c>
      <c r="L16" s="57"/>
      <c r="M16" s="58">
        <v>46174</v>
      </c>
      <c r="N16" s="58">
        <v>46161</v>
      </c>
      <c r="O16" s="57" t="s">
        <v>149</v>
      </c>
      <c r="P16" s="57" t="s">
        <v>157</v>
      </c>
    </row>
    <row r="17" spans="1:16" ht="25" x14ac:dyDescent="0.25">
      <c r="A17" s="56" t="str">
        <f>HYPERLINK("#'x-" &amp; factor_list_table[[#This Row],[Series Number]] &amp; "'!A1", "x-" &amp; factor_list_table[[#This Row],[Series Number]])</f>
        <v>x-304</v>
      </c>
      <c r="B17" s="57" t="s">
        <v>31</v>
      </c>
      <c r="C17" s="57" t="s">
        <v>142</v>
      </c>
      <c r="D17" s="57" t="s">
        <v>164</v>
      </c>
      <c r="E17" s="57" t="s">
        <v>171</v>
      </c>
      <c r="F17" s="57" t="s">
        <v>151</v>
      </c>
      <c r="G17" s="57" t="s">
        <v>146</v>
      </c>
      <c r="H17" s="61">
        <v>0</v>
      </c>
      <c r="I17" s="61">
        <v>304</v>
      </c>
      <c r="J17" s="61" t="s">
        <v>172</v>
      </c>
      <c r="K17" s="61">
        <v>733</v>
      </c>
      <c r="L17" s="57"/>
      <c r="M17" s="58">
        <v>46174</v>
      </c>
      <c r="N17" s="58">
        <v>46161</v>
      </c>
      <c r="O17" s="57" t="s">
        <v>149</v>
      </c>
      <c r="P17" s="57" t="s">
        <v>157</v>
      </c>
    </row>
    <row r="18" spans="1:16" ht="25" x14ac:dyDescent="0.25">
      <c r="A18" s="56" t="str">
        <f>HYPERLINK("#'x-" &amp; factor_list_table[[#This Row],[Series Number]] &amp; "'!A1", "x-" &amp; factor_list_table[[#This Row],[Series Number]])</f>
        <v>x-305</v>
      </c>
      <c r="B18" s="57" t="s">
        <v>31</v>
      </c>
      <c r="C18" s="57" t="s">
        <v>142</v>
      </c>
      <c r="D18" s="57" t="s">
        <v>164</v>
      </c>
      <c r="E18" s="57" t="s">
        <v>173</v>
      </c>
      <c r="F18" s="57" t="s">
        <v>174</v>
      </c>
      <c r="G18" s="57" t="s">
        <v>175</v>
      </c>
      <c r="H18" s="61">
        <v>0</v>
      </c>
      <c r="I18" s="61">
        <v>305</v>
      </c>
      <c r="J18" s="61" t="s">
        <v>176</v>
      </c>
      <c r="K18" s="61">
        <v>743</v>
      </c>
      <c r="L18" s="57"/>
      <c r="M18" s="58">
        <v>46174</v>
      </c>
      <c r="N18" s="58">
        <v>46161</v>
      </c>
      <c r="O18" s="57" t="s">
        <v>149</v>
      </c>
      <c r="P18" s="57" t="s">
        <v>157</v>
      </c>
    </row>
    <row r="19" spans="1:16" ht="25" x14ac:dyDescent="0.25">
      <c r="A19" s="56" t="str">
        <f>HYPERLINK("#'x-" &amp; factor_list_table[[#This Row],[Series Number]] &amp; "'!A1", "x-" &amp; factor_list_table[[#This Row],[Series Number]])</f>
        <v>x-305</v>
      </c>
      <c r="B19" s="57" t="s">
        <v>31</v>
      </c>
      <c r="C19" s="57" t="s">
        <v>142</v>
      </c>
      <c r="D19" s="57" t="s">
        <v>164</v>
      </c>
      <c r="E19" s="57" t="s">
        <v>173</v>
      </c>
      <c r="F19" s="57" t="s">
        <v>177</v>
      </c>
      <c r="G19" s="57" t="s">
        <v>175</v>
      </c>
      <c r="H19" s="61">
        <v>0</v>
      </c>
      <c r="I19" s="61">
        <v>305</v>
      </c>
      <c r="J19" s="61" t="s">
        <v>178</v>
      </c>
      <c r="K19" s="61" t="s">
        <v>179</v>
      </c>
      <c r="L19" s="57"/>
      <c r="M19" s="58">
        <v>46174</v>
      </c>
      <c r="N19" s="58">
        <v>46161</v>
      </c>
      <c r="O19" s="57" t="s">
        <v>149</v>
      </c>
      <c r="P19" s="57" t="s">
        <v>157</v>
      </c>
    </row>
    <row r="20" spans="1:16" ht="25" x14ac:dyDescent="0.25">
      <c r="A20" s="56" t="str">
        <f>HYPERLINK("#'x-" &amp; factor_list_table[[#This Row],[Series Number]] &amp; "'!A1", "x-" &amp; factor_list_table[[#This Row],[Series Number]])</f>
        <v>x-306</v>
      </c>
      <c r="B20" s="57" t="s">
        <v>31</v>
      </c>
      <c r="C20" s="57" t="s">
        <v>142</v>
      </c>
      <c r="D20" s="57" t="s">
        <v>180</v>
      </c>
      <c r="E20" s="57" t="s">
        <v>181</v>
      </c>
      <c r="F20" s="57" t="s">
        <v>145</v>
      </c>
      <c r="G20" s="57" t="s">
        <v>146</v>
      </c>
      <c r="H20" s="61">
        <v>0</v>
      </c>
      <c r="I20" s="61">
        <v>306</v>
      </c>
      <c r="J20" s="61" t="s">
        <v>182</v>
      </c>
      <c r="K20" s="61">
        <v>804</v>
      </c>
      <c r="L20" s="57"/>
      <c r="M20" s="58">
        <v>46174</v>
      </c>
      <c r="N20" s="58">
        <v>46161</v>
      </c>
      <c r="O20" s="57" t="s">
        <v>149</v>
      </c>
      <c r="P20" s="57" t="s">
        <v>157</v>
      </c>
    </row>
    <row r="21" spans="1:16" ht="25" x14ac:dyDescent="0.25">
      <c r="A21" s="56" t="str">
        <f>HYPERLINK("#'x-" &amp; factor_list_table[[#This Row],[Series Number]] &amp; "'!A1", "x-" &amp; factor_list_table[[#This Row],[Series Number]])</f>
        <v>x-307</v>
      </c>
      <c r="B21" s="57" t="s">
        <v>31</v>
      </c>
      <c r="C21" s="57" t="s">
        <v>142</v>
      </c>
      <c r="D21" s="57" t="s">
        <v>180</v>
      </c>
      <c r="E21" s="57" t="s">
        <v>183</v>
      </c>
      <c r="F21" s="57" t="s">
        <v>151</v>
      </c>
      <c r="G21" s="57" t="s">
        <v>146</v>
      </c>
      <c r="H21" s="61">
        <v>0</v>
      </c>
      <c r="I21" s="61">
        <v>307</v>
      </c>
      <c r="J21" s="61" t="s">
        <v>184</v>
      </c>
      <c r="K21" s="61">
        <v>814</v>
      </c>
      <c r="L21" s="57"/>
      <c r="M21" s="58">
        <v>46174</v>
      </c>
      <c r="N21" s="58">
        <v>46161</v>
      </c>
      <c r="O21" s="57" t="s">
        <v>149</v>
      </c>
      <c r="P21" s="57" t="s">
        <v>157</v>
      </c>
    </row>
    <row r="22" spans="1:16" ht="25" x14ac:dyDescent="0.25">
      <c r="A22" s="56" t="str">
        <f>HYPERLINK("#'x-" &amp; factor_list_table[[#This Row],[Series Number]] &amp; "'!A1", "x-" &amp; factor_list_table[[#This Row],[Series Number]])</f>
        <v>x-401</v>
      </c>
      <c r="B22" s="57" t="s">
        <v>31</v>
      </c>
      <c r="C22" s="57" t="s">
        <v>142</v>
      </c>
      <c r="D22" s="57" t="s">
        <v>185</v>
      </c>
      <c r="E22" s="57" t="s">
        <v>186</v>
      </c>
      <c r="F22" s="57" t="s">
        <v>174</v>
      </c>
      <c r="G22" s="57" t="s">
        <v>187</v>
      </c>
      <c r="H22" s="61">
        <v>0</v>
      </c>
      <c r="I22" s="61">
        <v>401</v>
      </c>
      <c r="J22" s="61" t="s">
        <v>188</v>
      </c>
      <c r="K22" s="61" t="s">
        <v>189</v>
      </c>
      <c r="L22" s="57"/>
      <c r="M22" s="58">
        <v>45106</v>
      </c>
      <c r="N22" s="58">
        <v>45170</v>
      </c>
      <c r="O22" s="57" t="s">
        <v>149</v>
      </c>
      <c r="P22" s="57" t="s">
        <v>59</v>
      </c>
    </row>
    <row r="23" spans="1:16" ht="25" x14ac:dyDescent="0.25">
      <c r="A23" s="56" t="str">
        <f>HYPERLINK("#'x-" &amp; factor_list_table[[#This Row],[Series Number]] &amp; "'!A1", "x-" &amp; factor_list_table[[#This Row],[Series Number]])</f>
        <v>x-501</v>
      </c>
      <c r="B23" s="57" t="s">
        <v>31</v>
      </c>
      <c r="C23" s="57" t="s">
        <v>142</v>
      </c>
      <c r="D23" s="57" t="s">
        <v>190</v>
      </c>
      <c r="E23" s="57" t="s">
        <v>191</v>
      </c>
      <c r="F23" s="57" t="s">
        <v>174</v>
      </c>
      <c r="G23" s="57" t="s">
        <v>192</v>
      </c>
      <c r="H23" s="61">
        <v>0</v>
      </c>
      <c r="I23" s="61">
        <v>501</v>
      </c>
      <c r="J23" s="61" t="s">
        <v>193</v>
      </c>
      <c r="K23" s="61" t="s">
        <v>194</v>
      </c>
      <c r="L23" s="57"/>
      <c r="M23" s="58">
        <v>45133</v>
      </c>
      <c r="N23" s="58">
        <v>45133</v>
      </c>
      <c r="O23" s="57" t="s">
        <v>149</v>
      </c>
      <c r="P23" s="57" t="s">
        <v>59</v>
      </c>
    </row>
    <row r="24" spans="1:16" ht="25" x14ac:dyDescent="0.25">
      <c r="A24" s="56" t="str">
        <f>HYPERLINK("#'x-" &amp; factor_list_table[[#This Row],[Series Number]] &amp; "'!A1", "x-" &amp; factor_list_table[[#This Row],[Series Number]])</f>
        <v>x-502</v>
      </c>
      <c r="B24" s="57" t="s">
        <v>31</v>
      </c>
      <c r="C24" s="57" t="s">
        <v>142</v>
      </c>
      <c r="D24" s="57" t="s">
        <v>190</v>
      </c>
      <c r="E24" s="57" t="s">
        <v>195</v>
      </c>
      <c r="F24" s="57" t="s">
        <v>174</v>
      </c>
      <c r="G24" s="57" t="s">
        <v>192</v>
      </c>
      <c r="H24" s="61">
        <v>0</v>
      </c>
      <c r="I24" s="61">
        <v>502</v>
      </c>
      <c r="J24" s="61" t="s">
        <v>196</v>
      </c>
      <c r="K24" s="61" t="s">
        <v>197</v>
      </c>
      <c r="L24" s="57"/>
      <c r="M24" s="58">
        <v>45133</v>
      </c>
      <c r="N24" s="58">
        <v>45133</v>
      </c>
      <c r="O24" s="57" t="s">
        <v>149</v>
      </c>
      <c r="P24" s="57" t="s">
        <v>59</v>
      </c>
    </row>
    <row r="25" spans="1:16" ht="25" x14ac:dyDescent="0.25">
      <c r="A25" s="56" t="str">
        <f>HYPERLINK("#'x-" &amp; factor_list_table[[#This Row],[Series Number]] &amp; "'!A1", "x-" &amp; factor_list_table[[#This Row],[Series Number]])</f>
        <v>x-503</v>
      </c>
      <c r="B25" s="57" t="s">
        <v>31</v>
      </c>
      <c r="C25" s="57" t="s">
        <v>142</v>
      </c>
      <c r="D25" s="57" t="s">
        <v>198</v>
      </c>
      <c r="E25" s="57" t="s">
        <v>199</v>
      </c>
      <c r="F25" s="57" t="s">
        <v>174</v>
      </c>
      <c r="G25" s="57" t="s">
        <v>200</v>
      </c>
      <c r="H25" s="61">
        <v>0</v>
      </c>
      <c r="I25" s="61">
        <v>503</v>
      </c>
      <c r="J25" s="61" t="s">
        <v>201</v>
      </c>
      <c r="K25" s="61" t="s">
        <v>202</v>
      </c>
      <c r="L25" s="57"/>
      <c r="M25" s="58">
        <v>45133</v>
      </c>
      <c r="N25" s="58">
        <v>45133</v>
      </c>
      <c r="O25" s="57" t="s">
        <v>149</v>
      </c>
      <c r="P25" s="57" t="s">
        <v>59</v>
      </c>
    </row>
    <row r="26" spans="1:16" ht="25" x14ac:dyDescent="0.25">
      <c r="A26" s="56" t="str">
        <f>HYPERLINK("#'x-" &amp; factor_list_table[[#This Row],[Series Number]] &amp; "'!A1", "x-" &amp; factor_list_table[[#This Row],[Series Number]])</f>
        <v>x-601</v>
      </c>
      <c r="B26" s="57" t="s">
        <v>31</v>
      </c>
      <c r="C26" s="57" t="s">
        <v>142</v>
      </c>
      <c r="D26" s="57" t="s">
        <v>203</v>
      </c>
      <c r="E26" s="57" t="s">
        <v>204</v>
      </c>
      <c r="F26" s="57" t="s">
        <v>177</v>
      </c>
      <c r="G26" s="57" t="s">
        <v>146</v>
      </c>
      <c r="H26" s="61">
        <v>0</v>
      </c>
      <c r="I26" s="61">
        <v>601</v>
      </c>
      <c r="J26" s="61" t="s">
        <v>205</v>
      </c>
      <c r="K26" s="61" t="s">
        <v>206</v>
      </c>
      <c r="L26" s="57"/>
      <c r="M26" s="58">
        <v>45133</v>
      </c>
      <c r="N26" s="58">
        <v>45170</v>
      </c>
      <c r="O26" s="57" t="s">
        <v>149</v>
      </c>
      <c r="P26" s="57" t="s">
        <v>59</v>
      </c>
    </row>
    <row r="27" spans="1:16" ht="25" x14ac:dyDescent="0.25">
      <c r="A27" s="56" t="str">
        <f>HYPERLINK("#'x-" &amp; factor_list_table[[#This Row],[Series Number]] &amp; "'!A1", "x-" &amp; factor_list_table[[#This Row],[Series Number]])</f>
        <v>x-602</v>
      </c>
      <c r="B27" s="57" t="s">
        <v>31</v>
      </c>
      <c r="C27" s="57" t="s">
        <v>142</v>
      </c>
      <c r="D27" s="57" t="s">
        <v>203</v>
      </c>
      <c r="E27" s="57" t="s">
        <v>207</v>
      </c>
      <c r="F27" s="57" t="s">
        <v>177</v>
      </c>
      <c r="G27" s="57" t="s">
        <v>146</v>
      </c>
      <c r="H27" s="61">
        <v>0</v>
      </c>
      <c r="I27" s="61">
        <v>602</v>
      </c>
      <c r="J27" s="61" t="s">
        <v>208</v>
      </c>
      <c r="K27" s="61" t="s">
        <v>209</v>
      </c>
      <c r="L27" s="57"/>
      <c r="M27" s="58">
        <v>45133</v>
      </c>
      <c r="N27" s="58">
        <v>45170</v>
      </c>
      <c r="O27" s="57" t="s">
        <v>149</v>
      </c>
      <c r="P27" s="57" t="s">
        <v>59</v>
      </c>
    </row>
    <row r="28" spans="1:16" ht="25" x14ac:dyDescent="0.25">
      <c r="A28" s="56" t="str">
        <f>HYPERLINK("#'x-" &amp; factor_list_table[[#This Row],[Series Number]] &amp; "'!A1", "x-" &amp; factor_list_table[[#This Row],[Series Number]])</f>
        <v>x-603</v>
      </c>
      <c r="B28" s="57" t="s">
        <v>31</v>
      </c>
      <c r="C28" s="57" t="s">
        <v>142</v>
      </c>
      <c r="D28" s="57" t="s">
        <v>203</v>
      </c>
      <c r="E28" s="57" t="s">
        <v>210</v>
      </c>
      <c r="F28" s="57" t="s">
        <v>174</v>
      </c>
      <c r="G28" s="57" t="s">
        <v>187</v>
      </c>
      <c r="H28" s="61">
        <v>0</v>
      </c>
      <c r="I28" s="61">
        <v>603</v>
      </c>
      <c r="J28" s="61" t="s">
        <v>211</v>
      </c>
      <c r="K28" s="61" t="s">
        <v>212</v>
      </c>
      <c r="L28" s="57"/>
      <c r="M28" s="58">
        <v>45133</v>
      </c>
      <c r="N28" s="58">
        <v>45170</v>
      </c>
      <c r="O28" s="57" t="s">
        <v>149</v>
      </c>
      <c r="P28" s="57" t="s">
        <v>59</v>
      </c>
    </row>
    <row r="29" spans="1:16" ht="25" x14ac:dyDescent="0.25">
      <c r="A29" s="56" t="str">
        <f>HYPERLINK("#'x-" &amp; factor_list_table[[#This Row],[Series Number]] &amp; "'!A1", "x-" &amp; factor_list_table[[#This Row],[Series Number]])</f>
        <v>x-604</v>
      </c>
      <c r="B29" s="57" t="s">
        <v>31</v>
      </c>
      <c r="C29" s="57" t="s">
        <v>142</v>
      </c>
      <c r="D29" s="57" t="s">
        <v>203</v>
      </c>
      <c r="E29" s="57" t="s">
        <v>213</v>
      </c>
      <c r="F29" s="57" t="s">
        <v>174</v>
      </c>
      <c r="G29" s="57" t="s">
        <v>214</v>
      </c>
      <c r="H29" s="61">
        <v>0</v>
      </c>
      <c r="I29" s="61">
        <v>604</v>
      </c>
      <c r="J29" s="61" t="s">
        <v>215</v>
      </c>
      <c r="K29" s="61" t="s">
        <v>216</v>
      </c>
      <c r="L29" s="57"/>
      <c r="M29" s="58">
        <v>45133</v>
      </c>
      <c r="N29" s="58">
        <v>45170</v>
      </c>
      <c r="O29" s="57" t="s">
        <v>149</v>
      </c>
      <c r="P29" s="57" t="s">
        <v>59</v>
      </c>
    </row>
    <row r="30" spans="1:16" ht="25" x14ac:dyDescent="0.25">
      <c r="A30" s="56" t="str">
        <f>HYPERLINK("#'x-" &amp; factor_list_table[[#This Row],[Series Number]] &amp; "'!A1", "x-" &amp; factor_list_table[[#This Row],[Series Number]])</f>
        <v>x-605</v>
      </c>
      <c r="B30" s="57" t="s">
        <v>31</v>
      </c>
      <c r="C30" s="57" t="s">
        <v>142</v>
      </c>
      <c r="D30" s="57" t="s">
        <v>203</v>
      </c>
      <c r="E30" s="57" t="s">
        <v>217</v>
      </c>
      <c r="F30" s="57" t="s">
        <v>174</v>
      </c>
      <c r="G30" s="57" t="s">
        <v>218</v>
      </c>
      <c r="H30" s="61">
        <v>0</v>
      </c>
      <c r="I30" s="61">
        <v>605</v>
      </c>
      <c r="J30" s="61" t="s">
        <v>219</v>
      </c>
      <c r="K30" s="61" t="s">
        <v>220</v>
      </c>
      <c r="L30" s="57"/>
      <c r="M30" s="58">
        <v>45133</v>
      </c>
      <c r="N30" s="58">
        <v>45170</v>
      </c>
      <c r="O30" s="57" t="s">
        <v>149</v>
      </c>
      <c r="P30" s="57" t="s">
        <v>59</v>
      </c>
    </row>
    <row r="31" spans="1:16" ht="25" x14ac:dyDescent="0.25">
      <c r="A31" s="56" t="str">
        <f>HYPERLINK("#'x-" &amp; factor_list_table[[#This Row],[Series Number]] &amp; "'!A1", "x-" &amp; factor_list_table[[#This Row],[Series Number]])</f>
        <v>x-606</v>
      </c>
      <c r="B31" s="57" t="s">
        <v>31</v>
      </c>
      <c r="C31" s="57" t="s">
        <v>142</v>
      </c>
      <c r="D31" s="57" t="s">
        <v>221</v>
      </c>
      <c r="E31" s="57" t="s">
        <v>222</v>
      </c>
      <c r="F31" s="57" t="s">
        <v>177</v>
      </c>
      <c r="G31" s="57" t="s">
        <v>146</v>
      </c>
      <c r="H31" s="61">
        <v>0</v>
      </c>
      <c r="I31" s="61">
        <v>606</v>
      </c>
      <c r="J31" s="61" t="s">
        <v>223</v>
      </c>
      <c r="K31" s="61" t="s">
        <v>224</v>
      </c>
      <c r="L31" s="57"/>
      <c r="M31" s="58">
        <v>45133</v>
      </c>
      <c r="N31" s="58">
        <v>45170</v>
      </c>
      <c r="O31" s="57" t="s">
        <v>225</v>
      </c>
      <c r="P31" s="57" t="s">
        <v>59</v>
      </c>
    </row>
    <row r="32" spans="1:16" ht="25" x14ac:dyDescent="0.25">
      <c r="A32" s="56" t="str">
        <f>HYPERLINK("#'x-" &amp; factor_list_table[[#This Row],[Series Number]] &amp; "'!A1", "x-" &amp; factor_list_table[[#This Row],[Series Number]])</f>
        <v>x-607</v>
      </c>
      <c r="B32" s="57" t="s">
        <v>31</v>
      </c>
      <c r="C32" s="57" t="s">
        <v>142</v>
      </c>
      <c r="D32" s="57" t="s">
        <v>221</v>
      </c>
      <c r="E32" s="57" t="s">
        <v>226</v>
      </c>
      <c r="F32" s="57" t="s">
        <v>177</v>
      </c>
      <c r="G32" s="57" t="s">
        <v>146</v>
      </c>
      <c r="H32" s="61">
        <v>0</v>
      </c>
      <c r="I32" s="61">
        <v>607</v>
      </c>
      <c r="J32" s="61" t="s">
        <v>227</v>
      </c>
      <c r="K32" s="61" t="s">
        <v>228</v>
      </c>
      <c r="L32" s="57"/>
      <c r="M32" s="58">
        <v>45133</v>
      </c>
      <c r="N32" s="58">
        <v>45170</v>
      </c>
      <c r="O32" s="57" t="s">
        <v>225</v>
      </c>
      <c r="P32" s="57" t="s">
        <v>59</v>
      </c>
    </row>
    <row r="33" spans="1:16" ht="25" x14ac:dyDescent="0.25">
      <c r="A33" s="56" t="str">
        <f>HYPERLINK("#'x-" &amp; factor_list_table[[#This Row],[Series Number]] &amp; "'!A1", "x-" &amp; factor_list_table[[#This Row],[Series Number]])</f>
        <v>x-701</v>
      </c>
      <c r="B33" s="57" t="s">
        <v>31</v>
      </c>
      <c r="C33" s="57" t="s">
        <v>142</v>
      </c>
      <c r="D33" s="57" t="s">
        <v>229</v>
      </c>
      <c r="E33" s="57" t="s">
        <v>230</v>
      </c>
      <c r="F33" s="57" t="s">
        <v>174</v>
      </c>
      <c r="G33" s="57" t="s">
        <v>231</v>
      </c>
      <c r="H33" s="61">
        <v>0</v>
      </c>
      <c r="I33" s="61">
        <v>701</v>
      </c>
      <c r="J33" s="61" t="s">
        <v>232</v>
      </c>
      <c r="K33" s="61" t="s">
        <v>233</v>
      </c>
      <c r="L33" s="57"/>
      <c r="M33" s="58">
        <v>45194</v>
      </c>
      <c r="N33" s="58">
        <v>45215</v>
      </c>
      <c r="O33" s="57" t="s">
        <v>149</v>
      </c>
      <c r="P33" s="57" t="s">
        <v>59</v>
      </c>
    </row>
    <row r="34" spans="1:16" ht="25" x14ac:dyDescent="0.25">
      <c r="A34" s="56" t="str">
        <f>HYPERLINK("#'x-" &amp; factor_list_table[[#This Row],[Series Number]] &amp; "'!A1", "x-" &amp; factor_list_table[[#This Row],[Series Number]])</f>
        <v>x-702</v>
      </c>
      <c r="B34" s="57" t="s">
        <v>31</v>
      </c>
      <c r="C34" s="57" t="s">
        <v>142</v>
      </c>
      <c r="D34" s="57" t="s">
        <v>229</v>
      </c>
      <c r="E34" s="57" t="s">
        <v>234</v>
      </c>
      <c r="F34" s="57" t="s">
        <v>174</v>
      </c>
      <c r="G34" s="57" t="s">
        <v>231</v>
      </c>
      <c r="H34" s="61">
        <v>0</v>
      </c>
      <c r="I34" s="61">
        <v>702</v>
      </c>
      <c r="J34" s="61" t="s">
        <v>235</v>
      </c>
      <c r="K34" s="61" t="s">
        <v>236</v>
      </c>
      <c r="L34" s="57"/>
      <c r="M34" s="58">
        <v>45194</v>
      </c>
      <c r="N34" s="58">
        <v>45215</v>
      </c>
      <c r="O34" s="57" t="s">
        <v>149</v>
      </c>
      <c r="P34" s="57" t="s">
        <v>59</v>
      </c>
    </row>
    <row r="35" spans="1:16" ht="25" x14ac:dyDescent="0.25">
      <c r="A35" s="56" t="str">
        <f>HYPERLINK("#'x-" &amp; factor_list_table[[#This Row],[Series Number]] &amp; "'!A1", "x-" &amp; factor_list_table[[#This Row],[Series Number]])</f>
        <v>x-801</v>
      </c>
      <c r="B35" s="57" t="s">
        <v>31</v>
      </c>
      <c r="C35" s="57" t="s">
        <v>142</v>
      </c>
      <c r="D35" s="57" t="s">
        <v>237</v>
      </c>
      <c r="E35" s="57" t="s">
        <v>238</v>
      </c>
      <c r="F35" s="57" t="s">
        <v>151</v>
      </c>
      <c r="G35" s="57" t="s">
        <v>239</v>
      </c>
      <c r="H35" s="61">
        <v>0</v>
      </c>
      <c r="I35" s="61">
        <v>801</v>
      </c>
      <c r="J35" s="61" t="s">
        <v>240</v>
      </c>
      <c r="K35" s="61" t="s">
        <v>241</v>
      </c>
      <c r="L35" s="57"/>
      <c r="M35" s="58">
        <v>45194</v>
      </c>
      <c r="N35" s="58">
        <v>45194</v>
      </c>
      <c r="O35" s="57" t="s">
        <v>149</v>
      </c>
      <c r="P35" s="57" t="s">
        <v>59</v>
      </c>
    </row>
    <row r="36" spans="1:16" ht="25" x14ac:dyDescent="0.25">
      <c r="A36" s="56" t="str">
        <f>HYPERLINK("#'x-" &amp; factor_list_table[[#This Row],[Series Number]] &amp; "'!A1", "x-" &amp; factor_list_table[[#This Row],[Series Number]])</f>
        <v>x-802</v>
      </c>
      <c r="B36" s="57" t="s">
        <v>31</v>
      </c>
      <c r="C36" s="57" t="s">
        <v>142</v>
      </c>
      <c r="D36" s="57" t="s">
        <v>237</v>
      </c>
      <c r="E36" s="57" t="s">
        <v>242</v>
      </c>
      <c r="F36" s="57" t="s">
        <v>145</v>
      </c>
      <c r="G36" s="57" t="s">
        <v>239</v>
      </c>
      <c r="H36" s="61">
        <v>0</v>
      </c>
      <c r="I36" s="61">
        <v>802</v>
      </c>
      <c r="J36" s="61" t="s">
        <v>243</v>
      </c>
      <c r="K36" s="61" t="s">
        <v>244</v>
      </c>
      <c r="L36" s="57"/>
      <c r="M36" s="58">
        <v>45194</v>
      </c>
      <c r="N36" s="58">
        <v>45194</v>
      </c>
      <c r="O36" s="57" t="s">
        <v>149</v>
      </c>
      <c r="P36" s="57" t="s">
        <v>59</v>
      </c>
    </row>
  </sheetData>
  <sheetProtection algorithmName="SHA-512" hashValue="BjDrmJMnAsiU/EGSV7CkdU86uBaWfpxmlsianheZBmvetX0s2pLpWaW1Hc9anCy0kwGTiAVbaWImmidAkGJ4Ew==" saltValue="3PZhgmfvpcPEn4LTdSx8Ow=="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0539-18DC-4FAE-ABC6-9591E0F9D529}">
  <sheetPr codeName="Sheet8"/>
  <dimension ref="A1:E70"/>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TV In (non-club) - x-201</v>
      </c>
    </row>
    <row r="6" spans="1:5" ht="13" x14ac:dyDescent="0.3">
      <c r="A6" s="40" t="s">
        <v>245</v>
      </c>
      <c r="B6" s="47" t="s">
        <v>246</v>
      </c>
      <c r="C6" s="47"/>
      <c r="D6" s="47"/>
      <c r="E6" s="47"/>
    </row>
    <row r="7" spans="1:5" x14ac:dyDescent="0.25">
      <c r="A7" s="40" t="s">
        <v>247</v>
      </c>
      <c r="B7" s="47" t="s">
        <v>31</v>
      </c>
      <c r="C7" s="47"/>
      <c r="D7" s="47"/>
      <c r="E7" s="47"/>
    </row>
    <row r="8" spans="1:5" x14ac:dyDescent="0.25">
      <c r="A8" s="40" t="s">
        <v>129</v>
      </c>
      <c r="B8" s="47" t="s">
        <v>142</v>
      </c>
      <c r="C8" s="47"/>
      <c r="D8" s="47"/>
      <c r="E8" s="47"/>
    </row>
    <row r="9" spans="1:5" x14ac:dyDescent="0.25">
      <c r="A9" s="40" t="s">
        <v>130</v>
      </c>
      <c r="B9" s="47" t="s">
        <v>143</v>
      </c>
      <c r="C9" s="47"/>
      <c r="D9" s="47"/>
      <c r="E9" s="47"/>
    </row>
    <row r="10" spans="1:5" x14ac:dyDescent="0.25">
      <c r="A10" s="40" t="s">
        <v>6</v>
      </c>
      <c r="B10" s="47" t="s">
        <v>144</v>
      </c>
      <c r="C10" s="47"/>
      <c r="D10" s="47"/>
      <c r="E10" s="47"/>
    </row>
    <row r="11" spans="1:5" x14ac:dyDescent="0.25">
      <c r="A11" s="40" t="s">
        <v>131</v>
      </c>
      <c r="B11" s="47" t="s">
        <v>145</v>
      </c>
      <c r="C11" s="47"/>
      <c r="D11" s="47"/>
      <c r="E11" s="47"/>
    </row>
    <row r="12" spans="1:5" x14ac:dyDescent="0.25">
      <c r="A12" s="40" t="s">
        <v>132</v>
      </c>
      <c r="B12" s="47" t="s">
        <v>146</v>
      </c>
      <c r="C12" s="47"/>
      <c r="D12" s="47"/>
      <c r="E12" s="47"/>
    </row>
    <row r="13" spans="1:5" x14ac:dyDescent="0.25">
      <c r="A13" s="40" t="s">
        <v>248</v>
      </c>
      <c r="B13" s="47">
        <v>0</v>
      </c>
      <c r="C13" s="47"/>
      <c r="D13" s="47"/>
      <c r="E13" s="47"/>
    </row>
    <row r="14" spans="1:5" x14ac:dyDescent="0.25">
      <c r="A14" s="40" t="s">
        <v>134</v>
      </c>
      <c r="B14" s="47">
        <v>201</v>
      </c>
      <c r="C14" s="47"/>
      <c r="D14" s="47"/>
      <c r="E14" s="47"/>
    </row>
    <row r="15" spans="1:5" x14ac:dyDescent="0.25">
      <c r="A15" s="40" t="s">
        <v>249</v>
      </c>
      <c r="B15" s="47" t="s">
        <v>147</v>
      </c>
      <c r="C15" s="47"/>
      <c r="D15" s="47"/>
      <c r="E15" s="47"/>
    </row>
    <row r="16" spans="1:5" x14ac:dyDescent="0.25">
      <c r="A16" s="40" t="s">
        <v>136</v>
      </c>
      <c r="B16" s="47" t="s">
        <v>148</v>
      </c>
      <c r="C16" s="47"/>
      <c r="D16" s="47"/>
      <c r="E16" s="47"/>
    </row>
    <row r="17" spans="1:5" x14ac:dyDescent="0.25">
      <c r="A17" s="41" t="s">
        <v>250</v>
      </c>
      <c r="B17" s="47"/>
      <c r="C17" s="47"/>
      <c r="D17" s="47"/>
      <c r="E17" s="47"/>
    </row>
    <row r="18" spans="1:5" x14ac:dyDescent="0.25">
      <c r="A18" s="40" t="s">
        <v>138</v>
      </c>
      <c r="B18" s="48">
        <v>45106</v>
      </c>
      <c r="C18" s="48"/>
      <c r="D18" s="48"/>
      <c r="E18" s="48"/>
    </row>
    <row r="19" spans="1:5" x14ac:dyDescent="0.25">
      <c r="A19" s="40" t="s">
        <v>139</v>
      </c>
      <c r="B19" s="48">
        <v>45014</v>
      </c>
      <c r="C19" s="48"/>
      <c r="D19" s="48"/>
      <c r="E19" s="48"/>
    </row>
    <row r="20" spans="1:5" x14ac:dyDescent="0.25">
      <c r="A20" s="40" t="s">
        <v>140</v>
      </c>
      <c r="B20" s="47" t="s">
        <v>251</v>
      </c>
      <c r="C20" s="47"/>
      <c r="D20" s="47"/>
      <c r="E20" s="47"/>
    </row>
    <row r="21" spans="1:5" x14ac:dyDescent="0.25">
      <c r="A21" s="40" t="s">
        <v>252</v>
      </c>
      <c r="B21" s="47" t="s">
        <v>59</v>
      </c>
      <c r="C21" s="47"/>
      <c r="D21" s="47"/>
      <c r="E21" s="47"/>
    </row>
    <row r="23" spans="1:5" x14ac:dyDescent="0.25">
      <c r="A23" s="23" t="str">
        <f>HYPERLINK("#'Factor List'!A1", "Back to Factor List")</f>
        <v>Back to Factor List</v>
      </c>
      <c r="B23" s="23" t="str">
        <f>HYPERLINK("#'Assumptions'!A1", "Assumptions")</f>
        <v>Assumptions</v>
      </c>
    </row>
    <row r="26" spans="1:5" s="60" customFormat="1" ht="39" x14ac:dyDescent="0.25">
      <c r="A26" s="59" t="s">
        <v>253</v>
      </c>
      <c r="B26" s="59" t="s">
        <v>254</v>
      </c>
      <c r="C26" s="59" t="s">
        <v>255</v>
      </c>
      <c r="D26" s="59" t="s">
        <v>256</v>
      </c>
      <c r="E26" s="59" t="s">
        <v>257</v>
      </c>
    </row>
    <row r="27" spans="1:5" x14ac:dyDescent="0.25">
      <c r="A27" s="42">
        <v>16</v>
      </c>
      <c r="B27" s="43">
        <v>109.06</v>
      </c>
      <c r="C27" s="43">
        <v>4.2699999999999996</v>
      </c>
      <c r="D27" s="43">
        <v>12.91</v>
      </c>
      <c r="E27" s="43">
        <v>12.91</v>
      </c>
    </row>
    <row r="28" spans="1:5" x14ac:dyDescent="0.25">
      <c r="A28" s="42">
        <v>17</v>
      </c>
      <c r="B28" s="43">
        <v>98.15</v>
      </c>
      <c r="C28" s="43">
        <v>3.85</v>
      </c>
      <c r="D28" s="43">
        <v>12.32</v>
      </c>
      <c r="E28" s="43">
        <v>12.32</v>
      </c>
    </row>
    <row r="29" spans="1:5" x14ac:dyDescent="0.25">
      <c r="A29" s="42">
        <v>18</v>
      </c>
      <c r="B29" s="43">
        <v>81.22</v>
      </c>
      <c r="C29" s="43">
        <v>3.19</v>
      </c>
      <c r="D29" s="43">
        <v>10.93</v>
      </c>
      <c r="E29" s="43">
        <v>10.93</v>
      </c>
    </row>
    <row r="30" spans="1:5" x14ac:dyDescent="0.25">
      <c r="A30" s="42">
        <v>19</v>
      </c>
      <c r="B30" s="43">
        <v>69.849999999999994</v>
      </c>
      <c r="C30" s="43">
        <v>2.75</v>
      </c>
      <c r="D30" s="43">
        <v>9.81</v>
      </c>
      <c r="E30" s="43">
        <v>9.81</v>
      </c>
    </row>
    <row r="31" spans="1:5" x14ac:dyDescent="0.25">
      <c r="A31" s="42">
        <v>20</v>
      </c>
      <c r="B31" s="43">
        <v>62.54</v>
      </c>
      <c r="C31" s="43">
        <v>2.4700000000000002</v>
      </c>
      <c r="D31" s="43">
        <v>8.81</v>
      </c>
      <c r="E31" s="43">
        <v>8.81</v>
      </c>
    </row>
    <row r="32" spans="1:5" x14ac:dyDescent="0.25">
      <c r="A32" s="42">
        <v>21</v>
      </c>
      <c r="B32" s="43">
        <v>57.54</v>
      </c>
      <c r="C32" s="43">
        <v>2.27</v>
      </c>
      <c r="D32" s="43">
        <v>8.1300000000000008</v>
      </c>
      <c r="E32" s="43">
        <v>8.1300000000000008</v>
      </c>
    </row>
    <row r="33" spans="1:5" x14ac:dyDescent="0.25">
      <c r="A33" s="42">
        <v>22</v>
      </c>
      <c r="B33" s="43">
        <v>53.49</v>
      </c>
      <c r="C33" s="43">
        <v>2.12</v>
      </c>
      <c r="D33" s="43">
        <v>7.57</v>
      </c>
      <c r="E33" s="43">
        <v>7.57</v>
      </c>
    </row>
    <row r="34" spans="1:5" x14ac:dyDescent="0.25">
      <c r="A34" s="42">
        <v>23</v>
      </c>
      <c r="B34" s="43">
        <v>50.01</v>
      </c>
      <c r="C34" s="43">
        <v>1.99</v>
      </c>
      <c r="D34" s="43">
        <v>7.1</v>
      </c>
      <c r="E34" s="43">
        <v>7.1</v>
      </c>
    </row>
    <row r="35" spans="1:5" x14ac:dyDescent="0.25">
      <c r="A35" s="42">
        <v>24</v>
      </c>
      <c r="B35" s="43">
        <v>46.87</v>
      </c>
      <c r="C35" s="43">
        <v>1.86</v>
      </c>
      <c r="D35" s="43">
        <v>6.67</v>
      </c>
      <c r="E35" s="43">
        <v>6.67</v>
      </c>
    </row>
    <row r="36" spans="1:5" x14ac:dyDescent="0.25">
      <c r="A36" s="42">
        <v>25</v>
      </c>
      <c r="B36" s="43">
        <v>44.03</v>
      </c>
      <c r="C36" s="43">
        <v>1.76</v>
      </c>
      <c r="D36" s="43">
        <v>6.28</v>
      </c>
      <c r="E36" s="43">
        <v>6.28</v>
      </c>
    </row>
    <row r="37" spans="1:5" x14ac:dyDescent="0.25">
      <c r="A37" s="42">
        <v>26</v>
      </c>
      <c r="B37" s="43">
        <v>41.6</v>
      </c>
      <c r="C37" s="43">
        <v>1.66</v>
      </c>
      <c r="D37" s="43">
        <v>5.95</v>
      </c>
      <c r="E37" s="43">
        <v>5.95</v>
      </c>
    </row>
    <row r="38" spans="1:5" x14ac:dyDescent="0.25">
      <c r="A38" s="42">
        <v>27</v>
      </c>
      <c r="B38" s="43">
        <v>39.869999999999997</v>
      </c>
      <c r="C38" s="43">
        <v>1.6</v>
      </c>
      <c r="D38" s="43">
        <v>5.72</v>
      </c>
      <c r="E38" s="43">
        <v>5.72</v>
      </c>
    </row>
    <row r="39" spans="1:5" x14ac:dyDescent="0.25">
      <c r="A39" s="42">
        <v>28</v>
      </c>
      <c r="B39" s="43">
        <v>38.630000000000003</v>
      </c>
      <c r="C39" s="43">
        <v>1.55</v>
      </c>
      <c r="D39" s="43">
        <v>5.55</v>
      </c>
      <c r="E39" s="43">
        <v>5.55</v>
      </c>
    </row>
    <row r="40" spans="1:5" x14ac:dyDescent="0.25">
      <c r="A40" s="42">
        <v>29</v>
      </c>
      <c r="B40" s="43">
        <v>37.450000000000003</v>
      </c>
      <c r="C40" s="43">
        <v>1.51</v>
      </c>
      <c r="D40" s="43">
        <v>5.4</v>
      </c>
      <c r="E40" s="43">
        <v>5.4</v>
      </c>
    </row>
    <row r="41" spans="1:5" x14ac:dyDescent="0.25">
      <c r="A41" s="42">
        <v>30</v>
      </c>
      <c r="B41" s="43">
        <v>36.340000000000003</v>
      </c>
      <c r="C41" s="43">
        <v>1.46</v>
      </c>
      <c r="D41" s="43">
        <v>5.25</v>
      </c>
      <c r="E41" s="43">
        <v>5.25</v>
      </c>
    </row>
    <row r="42" spans="1:5" x14ac:dyDescent="0.25">
      <c r="A42" s="42">
        <v>31</v>
      </c>
      <c r="B42" s="43">
        <v>35.299999999999997</v>
      </c>
      <c r="C42" s="43">
        <v>1.43</v>
      </c>
      <c r="D42" s="43">
        <v>5.1100000000000003</v>
      </c>
      <c r="E42" s="43">
        <v>5.1100000000000003</v>
      </c>
    </row>
    <row r="43" spans="1:5" x14ac:dyDescent="0.25">
      <c r="A43" s="42">
        <v>32</v>
      </c>
      <c r="B43" s="43">
        <v>34.33</v>
      </c>
      <c r="C43" s="43">
        <v>1.39</v>
      </c>
      <c r="D43" s="43">
        <v>4.9800000000000004</v>
      </c>
      <c r="E43" s="43">
        <v>4.9800000000000004</v>
      </c>
    </row>
    <row r="44" spans="1:5" x14ac:dyDescent="0.25">
      <c r="A44" s="42">
        <v>33</v>
      </c>
      <c r="B44" s="43">
        <v>33.409999999999997</v>
      </c>
      <c r="C44" s="43">
        <v>1.36</v>
      </c>
      <c r="D44" s="43">
        <v>4.8499999999999996</v>
      </c>
      <c r="E44" s="43">
        <v>4.8499999999999996</v>
      </c>
    </row>
    <row r="45" spans="1:5" x14ac:dyDescent="0.25">
      <c r="A45" s="42">
        <v>34</v>
      </c>
      <c r="B45" s="43">
        <v>32.53</v>
      </c>
      <c r="C45" s="43">
        <v>1.32</v>
      </c>
      <c r="D45" s="43">
        <v>4.7300000000000004</v>
      </c>
      <c r="E45" s="43">
        <v>4.7300000000000004</v>
      </c>
    </row>
    <row r="46" spans="1:5" x14ac:dyDescent="0.25">
      <c r="A46" s="42">
        <v>35</v>
      </c>
      <c r="B46" s="43">
        <v>31.71</v>
      </c>
      <c r="C46" s="43">
        <v>1.29</v>
      </c>
      <c r="D46" s="43">
        <v>4.62</v>
      </c>
      <c r="E46" s="43">
        <v>4.62</v>
      </c>
    </row>
    <row r="47" spans="1:5" x14ac:dyDescent="0.25">
      <c r="A47" s="42">
        <v>36</v>
      </c>
      <c r="B47" s="43">
        <v>30.92</v>
      </c>
      <c r="C47" s="43">
        <v>1.26</v>
      </c>
      <c r="D47" s="43">
        <v>4.51</v>
      </c>
      <c r="E47" s="43">
        <v>4.51</v>
      </c>
    </row>
    <row r="48" spans="1:5" x14ac:dyDescent="0.25">
      <c r="A48" s="42">
        <v>37</v>
      </c>
      <c r="B48" s="43">
        <v>30.17</v>
      </c>
      <c r="C48" s="43">
        <v>1.24</v>
      </c>
      <c r="D48" s="43">
        <v>4.41</v>
      </c>
      <c r="E48" s="43">
        <v>4.41</v>
      </c>
    </row>
    <row r="49" spans="1:5" x14ac:dyDescent="0.25">
      <c r="A49" s="42">
        <v>38</v>
      </c>
      <c r="B49" s="43">
        <v>29.46</v>
      </c>
      <c r="C49" s="43">
        <v>1.21</v>
      </c>
      <c r="D49" s="43">
        <v>4.3099999999999996</v>
      </c>
      <c r="E49" s="43">
        <v>4.3099999999999996</v>
      </c>
    </row>
    <row r="50" spans="1:5" x14ac:dyDescent="0.25">
      <c r="A50" s="42">
        <v>39</v>
      </c>
      <c r="B50" s="43">
        <v>28.78</v>
      </c>
      <c r="C50" s="43">
        <v>1.19</v>
      </c>
      <c r="D50" s="43">
        <v>4.21</v>
      </c>
      <c r="E50" s="43">
        <v>4.21</v>
      </c>
    </row>
    <row r="51" spans="1:5" x14ac:dyDescent="0.25">
      <c r="A51" s="42">
        <v>40</v>
      </c>
      <c r="B51" s="43">
        <v>28.14</v>
      </c>
      <c r="C51" s="43">
        <v>1.1599999999999999</v>
      </c>
      <c r="D51" s="43">
        <v>4.12</v>
      </c>
      <c r="E51" s="43">
        <v>4.12</v>
      </c>
    </row>
    <row r="52" spans="1:5" x14ac:dyDescent="0.25">
      <c r="A52" s="42">
        <v>41</v>
      </c>
      <c r="B52" s="43">
        <v>27.54</v>
      </c>
      <c r="C52" s="43">
        <v>1.1399999999999999</v>
      </c>
      <c r="D52" s="43">
        <v>4.03</v>
      </c>
      <c r="E52" s="43">
        <v>4.03</v>
      </c>
    </row>
    <row r="53" spans="1:5" x14ac:dyDescent="0.25">
      <c r="A53" s="42">
        <v>42</v>
      </c>
      <c r="B53" s="43">
        <v>26.97</v>
      </c>
      <c r="C53" s="43">
        <v>1.1200000000000001</v>
      </c>
      <c r="D53" s="43">
        <v>3.94</v>
      </c>
      <c r="E53" s="43">
        <v>3.94</v>
      </c>
    </row>
    <row r="54" spans="1:5" x14ac:dyDescent="0.25">
      <c r="A54" s="42">
        <v>43</v>
      </c>
      <c r="B54" s="43">
        <v>26.44</v>
      </c>
      <c r="C54" s="43">
        <v>1.1000000000000001</v>
      </c>
      <c r="D54" s="43">
        <v>3.87</v>
      </c>
      <c r="E54" s="43">
        <v>3.87</v>
      </c>
    </row>
    <row r="55" spans="1:5" x14ac:dyDescent="0.25">
      <c r="A55" s="42">
        <v>44</v>
      </c>
      <c r="B55" s="43">
        <v>25.95</v>
      </c>
      <c r="C55" s="43">
        <v>1.08</v>
      </c>
      <c r="D55" s="43">
        <v>3.79</v>
      </c>
      <c r="E55" s="43">
        <v>3.79</v>
      </c>
    </row>
    <row r="56" spans="1:5" x14ac:dyDescent="0.25">
      <c r="A56" s="42">
        <v>45</v>
      </c>
      <c r="B56" s="43">
        <v>25.49</v>
      </c>
      <c r="C56" s="43">
        <v>1.07</v>
      </c>
      <c r="D56" s="43">
        <v>3.72</v>
      </c>
      <c r="E56" s="43">
        <v>3.72</v>
      </c>
    </row>
    <row r="57" spans="1:5" x14ac:dyDescent="0.25">
      <c r="A57" s="42">
        <v>46</v>
      </c>
      <c r="B57" s="43">
        <v>25.06</v>
      </c>
      <c r="C57" s="43">
        <v>1.05</v>
      </c>
      <c r="D57" s="43">
        <v>3.65</v>
      </c>
      <c r="E57" s="43">
        <v>3.65</v>
      </c>
    </row>
    <row r="58" spans="1:5" x14ac:dyDescent="0.25">
      <c r="A58" s="42">
        <v>47</v>
      </c>
      <c r="B58" s="43">
        <v>24.66</v>
      </c>
      <c r="C58" s="43">
        <v>1.04</v>
      </c>
      <c r="D58" s="43">
        <v>3.58</v>
      </c>
      <c r="E58" s="43">
        <v>3.58</v>
      </c>
    </row>
    <row r="59" spans="1:5" x14ac:dyDescent="0.25">
      <c r="A59" s="42">
        <v>48</v>
      </c>
      <c r="B59" s="43">
        <v>24.28</v>
      </c>
      <c r="C59" s="43">
        <v>1.03</v>
      </c>
      <c r="D59" s="43">
        <v>3.52</v>
      </c>
      <c r="E59" s="43">
        <v>3.52</v>
      </c>
    </row>
    <row r="60" spans="1:5" x14ac:dyDescent="0.25">
      <c r="A60" s="42">
        <v>49</v>
      </c>
      <c r="B60" s="43">
        <v>23.94</v>
      </c>
      <c r="C60" s="43">
        <v>1.02</v>
      </c>
      <c r="D60" s="43">
        <v>3.46</v>
      </c>
      <c r="E60" s="43">
        <v>3.46</v>
      </c>
    </row>
    <row r="61" spans="1:5" x14ac:dyDescent="0.25">
      <c r="A61" s="42">
        <v>50</v>
      </c>
      <c r="B61" s="43">
        <v>23.63</v>
      </c>
      <c r="C61" s="43">
        <v>1.01</v>
      </c>
      <c r="D61" s="43">
        <v>3.4</v>
      </c>
      <c r="E61" s="43">
        <v>3.4</v>
      </c>
    </row>
    <row r="62" spans="1:5" x14ac:dyDescent="0.25">
      <c r="A62" s="42">
        <v>51</v>
      </c>
      <c r="B62" s="43">
        <v>23.34</v>
      </c>
      <c r="C62" s="43">
        <v>1</v>
      </c>
      <c r="D62" s="43">
        <v>3.35</v>
      </c>
      <c r="E62" s="43">
        <v>3.35</v>
      </c>
    </row>
    <row r="63" spans="1:5" x14ac:dyDescent="0.25">
      <c r="A63" s="42">
        <v>52</v>
      </c>
      <c r="B63" s="43">
        <v>23.08</v>
      </c>
      <c r="C63" s="43">
        <v>0.99</v>
      </c>
      <c r="D63" s="43">
        <v>3.3</v>
      </c>
      <c r="E63" s="43">
        <v>3.3</v>
      </c>
    </row>
    <row r="64" spans="1:5" x14ac:dyDescent="0.25">
      <c r="A64" s="42">
        <v>53</v>
      </c>
      <c r="B64" s="43">
        <v>22.84</v>
      </c>
      <c r="C64" s="43">
        <v>0.99</v>
      </c>
      <c r="D64" s="43">
        <v>3.24</v>
      </c>
      <c r="E64" s="43">
        <v>3.24</v>
      </c>
    </row>
    <row r="65" spans="1:5" x14ac:dyDescent="0.25">
      <c r="A65" s="42">
        <v>54</v>
      </c>
      <c r="B65" s="43">
        <v>22.63</v>
      </c>
      <c r="C65" s="43">
        <v>0.99</v>
      </c>
      <c r="D65" s="43">
        <v>3.19</v>
      </c>
      <c r="E65" s="43">
        <v>3.19</v>
      </c>
    </row>
    <row r="66" spans="1:5" x14ac:dyDescent="0.25">
      <c r="A66" s="42">
        <v>55</v>
      </c>
      <c r="B66" s="43">
        <v>22.45</v>
      </c>
      <c r="C66" s="43">
        <v>0.98</v>
      </c>
      <c r="D66" s="43">
        <v>3.14</v>
      </c>
      <c r="E66" s="43">
        <v>3.14</v>
      </c>
    </row>
    <row r="67" spans="1:5" x14ac:dyDescent="0.25">
      <c r="A67" s="42">
        <v>56</v>
      </c>
      <c r="B67" s="43">
        <v>22.3</v>
      </c>
      <c r="C67" s="43">
        <v>0.98</v>
      </c>
      <c r="D67" s="43">
        <v>3.09</v>
      </c>
      <c r="E67" s="43">
        <v>3.09</v>
      </c>
    </row>
    <row r="68" spans="1:5" x14ac:dyDescent="0.25">
      <c r="A68" s="42">
        <v>57</v>
      </c>
      <c r="B68" s="43">
        <v>22.17</v>
      </c>
      <c r="C68" s="43">
        <v>0.99</v>
      </c>
      <c r="D68" s="43">
        <v>3.04</v>
      </c>
      <c r="E68" s="43">
        <v>3.04</v>
      </c>
    </row>
    <row r="69" spans="1:5" x14ac:dyDescent="0.25">
      <c r="A69" s="42">
        <v>58</v>
      </c>
      <c r="B69" s="43">
        <v>22.07</v>
      </c>
      <c r="C69" s="43">
        <v>0.99</v>
      </c>
      <c r="D69" s="43">
        <v>2.98</v>
      </c>
      <c r="E69" s="43">
        <v>2.98</v>
      </c>
    </row>
    <row r="70" spans="1:5" x14ac:dyDescent="0.25">
      <c r="A70" s="42">
        <v>59</v>
      </c>
      <c r="B70" s="43">
        <v>22</v>
      </c>
      <c r="C70" s="43">
        <v>1</v>
      </c>
      <c r="D70" s="43">
        <v>2.93</v>
      </c>
      <c r="E70" s="43">
        <v>2.93</v>
      </c>
    </row>
  </sheetData>
  <sheetProtection algorithmName="SHA-512" hashValue="2SDLrJdrka8ok3outZKfhouXTbyrR/Lu2pComAvGEqWmsfhmSiTuo5vKZBjFpbXlpaHTExFK3ct7lvHFrOqb/g==" saltValue="IY2OvHMgjcBqfA8+2yIXKA==" spinCount="100000" sheet="1" objects="1" scenarios="1"/>
  <conditionalFormatting sqref="A6:A21">
    <cfRule type="expression" dxfId="261" priority="1" stopIfTrue="1">
      <formula>MOD(ROW(),2)=0</formula>
    </cfRule>
    <cfRule type="expression" dxfId="260" priority="2" stopIfTrue="1">
      <formula>MOD(ROW(),2)&lt;&gt;0</formula>
    </cfRule>
  </conditionalFormatting>
  <conditionalFormatting sqref="B6:E21">
    <cfRule type="expression" dxfId="259" priority="3" stopIfTrue="1">
      <formula>MOD(ROW(),2)=0</formula>
    </cfRule>
    <cfRule type="expression" dxfId="258" priority="4" stopIfTrue="1">
      <formula>MOD(ROW(),2)&lt;&gt;0</formula>
    </cfRule>
  </conditionalFormatting>
  <conditionalFormatting sqref="A26:A70">
    <cfRule type="expression" dxfId="257" priority="5" stopIfTrue="1">
      <formula>MOD(ROW(),2)=0</formula>
    </cfRule>
    <cfRule type="expression" dxfId="256" priority="6" stopIfTrue="1">
      <formula>MOD(ROW(),2)&lt;&gt;0</formula>
    </cfRule>
  </conditionalFormatting>
  <conditionalFormatting sqref="B26:E70">
    <cfRule type="expression" dxfId="255" priority="7" stopIfTrue="1">
      <formula>MOD(ROW(),2)=0</formula>
    </cfRule>
    <cfRule type="expression" dxfId="254"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13F7-6564-429D-A000-71D8E0229145}">
  <sheetPr codeName="Sheet9"/>
  <dimension ref="A1:E70"/>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TV In (non-club) - x-202</v>
      </c>
    </row>
    <row r="6" spans="1:5" ht="13" x14ac:dyDescent="0.3">
      <c r="A6" s="40" t="s">
        <v>245</v>
      </c>
      <c r="B6" s="47" t="s">
        <v>246</v>
      </c>
      <c r="C6" s="47"/>
      <c r="D6" s="47"/>
      <c r="E6" s="47"/>
    </row>
    <row r="7" spans="1:5" x14ac:dyDescent="0.25">
      <c r="A7" s="40" t="s">
        <v>247</v>
      </c>
      <c r="B7" s="47" t="s">
        <v>31</v>
      </c>
      <c r="C7" s="47"/>
      <c r="D7" s="47"/>
      <c r="E7" s="47"/>
    </row>
    <row r="8" spans="1:5" x14ac:dyDescent="0.25">
      <c r="A8" s="40" t="s">
        <v>129</v>
      </c>
      <c r="B8" s="47" t="s">
        <v>142</v>
      </c>
      <c r="C8" s="47"/>
      <c r="D8" s="47"/>
      <c r="E8" s="47"/>
    </row>
    <row r="9" spans="1:5" x14ac:dyDescent="0.25">
      <c r="A9" s="40" t="s">
        <v>130</v>
      </c>
      <c r="B9" s="47" t="s">
        <v>143</v>
      </c>
      <c r="C9" s="47"/>
      <c r="D9" s="47"/>
      <c r="E9" s="47"/>
    </row>
    <row r="10" spans="1:5" x14ac:dyDescent="0.25">
      <c r="A10" s="40" t="s">
        <v>6</v>
      </c>
      <c r="B10" s="47" t="s">
        <v>150</v>
      </c>
      <c r="C10" s="47"/>
      <c r="D10" s="47"/>
      <c r="E10" s="47"/>
    </row>
    <row r="11" spans="1:5" x14ac:dyDescent="0.25">
      <c r="A11" s="40" t="s">
        <v>131</v>
      </c>
      <c r="B11" s="47" t="s">
        <v>151</v>
      </c>
      <c r="C11" s="47"/>
      <c r="D11" s="47"/>
      <c r="E11" s="47"/>
    </row>
    <row r="12" spans="1:5" x14ac:dyDescent="0.25">
      <c r="A12" s="40" t="s">
        <v>132</v>
      </c>
      <c r="B12" s="47" t="s">
        <v>146</v>
      </c>
      <c r="C12" s="47"/>
      <c r="D12" s="47"/>
      <c r="E12" s="47"/>
    </row>
    <row r="13" spans="1:5" x14ac:dyDescent="0.25">
      <c r="A13" s="40" t="s">
        <v>248</v>
      </c>
      <c r="B13" s="47">
        <v>0</v>
      </c>
      <c r="C13" s="47"/>
      <c r="D13" s="47"/>
      <c r="E13" s="47"/>
    </row>
    <row r="14" spans="1:5" x14ac:dyDescent="0.25">
      <c r="A14" s="40" t="s">
        <v>134</v>
      </c>
      <c r="B14" s="47">
        <v>202</v>
      </c>
      <c r="C14" s="47"/>
      <c r="D14" s="47"/>
      <c r="E14" s="47"/>
    </row>
    <row r="15" spans="1:5" x14ac:dyDescent="0.25">
      <c r="A15" s="40" t="s">
        <v>249</v>
      </c>
      <c r="B15" s="47" t="s">
        <v>152</v>
      </c>
      <c r="C15" s="47"/>
      <c r="D15" s="47"/>
      <c r="E15" s="47"/>
    </row>
    <row r="16" spans="1:5" x14ac:dyDescent="0.25">
      <c r="A16" s="40" t="s">
        <v>136</v>
      </c>
      <c r="B16" s="47" t="s">
        <v>153</v>
      </c>
      <c r="C16" s="47"/>
      <c r="D16" s="47"/>
      <c r="E16" s="47"/>
    </row>
    <row r="17" spans="1:5" x14ac:dyDescent="0.25">
      <c r="A17" s="41" t="s">
        <v>250</v>
      </c>
      <c r="B17" s="47"/>
      <c r="C17" s="47"/>
      <c r="D17" s="47"/>
      <c r="E17" s="47"/>
    </row>
    <row r="18" spans="1:5" x14ac:dyDescent="0.25">
      <c r="A18" s="40" t="s">
        <v>138</v>
      </c>
      <c r="B18" s="48">
        <v>45106</v>
      </c>
      <c r="C18" s="48"/>
      <c r="D18" s="48"/>
      <c r="E18" s="48"/>
    </row>
    <row r="19" spans="1:5" x14ac:dyDescent="0.25">
      <c r="A19" s="40" t="s">
        <v>139</v>
      </c>
      <c r="B19" s="48">
        <v>45014</v>
      </c>
      <c r="C19" s="48"/>
      <c r="D19" s="48"/>
      <c r="E19" s="48"/>
    </row>
    <row r="20" spans="1:5" x14ac:dyDescent="0.25">
      <c r="A20" s="40" t="s">
        <v>140</v>
      </c>
      <c r="B20" s="47" t="s">
        <v>251</v>
      </c>
      <c r="C20" s="47"/>
      <c r="D20" s="47"/>
      <c r="E20" s="47"/>
    </row>
    <row r="21" spans="1:5" x14ac:dyDescent="0.25">
      <c r="A21" s="40" t="s">
        <v>252</v>
      </c>
      <c r="B21" s="47" t="s">
        <v>59</v>
      </c>
      <c r="C21" s="47"/>
      <c r="D21" s="47"/>
      <c r="E21" s="47"/>
    </row>
    <row r="23" spans="1:5" x14ac:dyDescent="0.25">
      <c r="A23" s="23" t="str">
        <f>HYPERLINK("#'Factor List'!A1", "Back to Factor List")</f>
        <v>Back to Factor List</v>
      </c>
      <c r="B23" s="23" t="str">
        <f>HYPERLINK("#'Assumptions'!A1", "Assumptions")</f>
        <v>Assumptions</v>
      </c>
    </row>
    <row r="26" spans="1:5" s="60" customFormat="1" ht="39" x14ac:dyDescent="0.25">
      <c r="A26" s="59" t="s">
        <v>253</v>
      </c>
      <c r="B26" s="59" t="s">
        <v>254</v>
      </c>
      <c r="C26" s="59" t="s">
        <v>255</v>
      </c>
      <c r="D26" s="59" t="s">
        <v>256</v>
      </c>
      <c r="E26" s="59" t="s">
        <v>257</v>
      </c>
    </row>
    <row r="27" spans="1:5" x14ac:dyDescent="0.25">
      <c r="A27" s="42">
        <v>16</v>
      </c>
      <c r="B27" s="43">
        <v>109.06</v>
      </c>
      <c r="C27" s="43">
        <v>4.2699999999999996</v>
      </c>
      <c r="D27" s="43">
        <v>12.91</v>
      </c>
      <c r="E27" s="43">
        <v>12.91</v>
      </c>
    </row>
    <row r="28" spans="1:5" x14ac:dyDescent="0.25">
      <c r="A28" s="42">
        <v>17</v>
      </c>
      <c r="B28" s="43">
        <v>98.15</v>
      </c>
      <c r="C28" s="43">
        <v>3.85</v>
      </c>
      <c r="D28" s="43">
        <v>12.32</v>
      </c>
      <c r="E28" s="43">
        <v>12.32</v>
      </c>
    </row>
    <row r="29" spans="1:5" x14ac:dyDescent="0.25">
      <c r="A29" s="42">
        <v>18</v>
      </c>
      <c r="B29" s="43">
        <v>81.22</v>
      </c>
      <c r="C29" s="43">
        <v>3.19</v>
      </c>
      <c r="D29" s="43">
        <v>10.93</v>
      </c>
      <c r="E29" s="43">
        <v>10.93</v>
      </c>
    </row>
    <row r="30" spans="1:5" x14ac:dyDescent="0.25">
      <c r="A30" s="42">
        <v>19</v>
      </c>
      <c r="B30" s="43">
        <v>69.849999999999994</v>
      </c>
      <c r="C30" s="43">
        <v>2.75</v>
      </c>
      <c r="D30" s="43">
        <v>9.81</v>
      </c>
      <c r="E30" s="43">
        <v>9.81</v>
      </c>
    </row>
    <row r="31" spans="1:5" x14ac:dyDescent="0.25">
      <c r="A31" s="42">
        <v>20</v>
      </c>
      <c r="B31" s="43">
        <v>62.54</v>
      </c>
      <c r="C31" s="43">
        <v>2.4700000000000002</v>
      </c>
      <c r="D31" s="43">
        <v>8.81</v>
      </c>
      <c r="E31" s="43">
        <v>8.81</v>
      </c>
    </row>
    <row r="32" spans="1:5" x14ac:dyDescent="0.25">
      <c r="A32" s="42">
        <v>21</v>
      </c>
      <c r="B32" s="43">
        <v>57.54</v>
      </c>
      <c r="C32" s="43">
        <v>2.27</v>
      </c>
      <c r="D32" s="43">
        <v>8.1300000000000008</v>
      </c>
      <c r="E32" s="43">
        <v>8.1300000000000008</v>
      </c>
    </row>
    <row r="33" spans="1:5" x14ac:dyDescent="0.25">
      <c r="A33" s="42">
        <v>22</v>
      </c>
      <c r="B33" s="43">
        <v>53.49</v>
      </c>
      <c r="C33" s="43">
        <v>2.12</v>
      </c>
      <c r="D33" s="43">
        <v>7.57</v>
      </c>
      <c r="E33" s="43">
        <v>7.57</v>
      </c>
    </row>
    <row r="34" spans="1:5" x14ac:dyDescent="0.25">
      <c r="A34" s="42">
        <v>23</v>
      </c>
      <c r="B34" s="43">
        <v>50.01</v>
      </c>
      <c r="C34" s="43">
        <v>1.99</v>
      </c>
      <c r="D34" s="43">
        <v>7.1</v>
      </c>
      <c r="E34" s="43">
        <v>7.1</v>
      </c>
    </row>
    <row r="35" spans="1:5" x14ac:dyDescent="0.25">
      <c r="A35" s="42">
        <v>24</v>
      </c>
      <c r="B35" s="43">
        <v>46.87</v>
      </c>
      <c r="C35" s="43">
        <v>1.86</v>
      </c>
      <c r="D35" s="43">
        <v>6.67</v>
      </c>
      <c r="E35" s="43">
        <v>6.67</v>
      </c>
    </row>
    <row r="36" spans="1:5" x14ac:dyDescent="0.25">
      <c r="A36" s="42">
        <v>25</v>
      </c>
      <c r="B36" s="43">
        <v>44.03</v>
      </c>
      <c r="C36" s="43">
        <v>1.76</v>
      </c>
      <c r="D36" s="43">
        <v>6.28</v>
      </c>
      <c r="E36" s="43">
        <v>6.28</v>
      </c>
    </row>
    <row r="37" spans="1:5" x14ac:dyDescent="0.25">
      <c r="A37" s="42">
        <v>26</v>
      </c>
      <c r="B37" s="43">
        <v>41.6</v>
      </c>
      <c r="C37" s="43">
        <v>1.66</v>
      </c>
      <c r="D37" s="43">
        <v>5.95</v>
      </c>
      <c r="E37" s="43">
        <v>5.95</v>
      </c>
    </row>
    <row r="38" spans="1:5" x14ac:dyDescent="0.25">
      <c r="A38" s="42">
        <v>27</v>
      </c>
      <c r="B38" s="43">
        <v>39.869999999999997</v>
      </c>
      <c r="C38" s="43">
        <v>1.6</v>
      </c>
      <c r="D38" s="43">
        <v>5.72</v>
      </c>
      <c r="E38" s="43">
        <v>5.72</v>
      </c>
    </row>
    <row r="39" spans="1:5" x14ac:dyDescent="0.25">
      <c r="A39" s="42">
        <v>28</v>
      </c>
      <c r="B39" s="43">
        <v>38.630000000000003</v>
      </c>
      <c r="C39" s="43">
        <v>1.55</v>
      </c>
      <c r="D39" s="43">
        <v>5.55</v>
      </c>
      <c r="E39" s="43">
        <v>5.55</v>
      </c>
    </row>
    <row r="40" spans="1:5" x14ac:dyDescent="0.25">
      <c r="A40" s="42">
        <v>29</v>
      </c>
      <c r="B40" s="43">
        <v>37.450000000000003</v>
      </c>
      <c r="C40" s="43">
        <v>1.51</v>
      </c>
      <c r="D40" s="43">
        <v>5.4</v>
      </c>
      <c r="E40" s="43">
        <v>5.4</v>
      </c>
    </row>
    <row r="41" spans="1:5" x14ac:dyDescent="0.25">
      <c r="A41" s="42">
        <v>30</v>
      </c>
      <c r="B41" s="43">
        <v>36.340000000000003</v>
      </c>
      <c r="C41" s="43">
        <v>1.46</v>
      </c>
      <c r="D41" s="43">
        <v>5.25</v>
      </c>
      <c r="E41" s="43">
        <v>5.25</v>
      </c>
    </row>
    <row r="42" spans="1:5" x14ac:dyDescent="0.25">
      <c r="A42" s="42">
        <v>31</v>
      </c>
      <c r="B42" s="43">
        <v>35.299999999999997</v>
      </c>
      <c r="C42" s="43">
        <v>1.43</v>
      </c>
      <c r="D42" s="43">
        <v>5.1100000000000003</v>
      </c>
      <c r="E42" s="43">
        <v>5.1100000000000003</v>
      </c>
    </row>
    <row r="43" spans="1:5" x14ac:dyDescent="0.25">
      <c r="A43" s="42">
        <v>32</v>
      </c>
      <c r="B43" s="43">
        <v>34.33</v>
      </c>
      <c r="C43" s="43">
        <v>1.39</v>
      </c>
      <c r="D43" s="43">
        <v>4.9800000000000004</v>
      </c>
      <c r="E43" s="43">
        <v>4.9800000000000004</v>
      </c>
    </row>
    <row r="44" spans="1:5" x14ac:dyDescent="0.25">
      <c r="A44" s="42">
        <v>33</v>
      </c>
      <c r="B44" s="43">
        <v>33.409999999999997</v>
      </c>
      <c r="C44" s="43">
        <v>1.36</v>
      </c>
      <c r="D44" s="43">
        <v>4.8499999999999996</v>
      </c>
      <c r="E44" s="43">
        <v>4.8499999999999996</v>
      </c>
    </row>
    <row r="45" spans="1:5" x14ac:dyDescent="0.25">
      <c r="A45" s="42">
        <v>34</v>
      </c>
      <c r="B45" s="43">
        <v>32.53</v>
      </c>
      <c r="C45" s="43">
        <v>1.32</v>
      </c>
      <c r="D45" s="43">
        <v>4.7300000000000004</v>
      </c>
      <c r="E45" s="43">
        <v>4.7300000000000004</v>
      </c>
    </row>
    <row r="46" spans="1:5" x14ac:dyDescent="0.25">
      <c r="A46" s="42">
        <v>35</v>
      </c>
      <c r="B46" s="43">
        <v>31.71</v>
      </c>
      <c r="C46" s="43">
        <v>1.29</v>
      </c>
      <c r="D46" s="43">
        <v>4.62</v>
      </c>
      <c r="E46" s="43">
        <v>4.62</v>
      </c>
    </row>
    <row r="47" spans="1:5" x14ac:dyDescent="0.25">
      <c r="A47" s="42">
        <v>36</v>
      </c>
      <c r="B47" s="43">
        <v>30.92</v>
      </c>
      <c r="C47" s="43">
        <v>1.26</v>
      </c>
      <c r="D47" s="43">
        <v>4.51</v>
      </c>
      <c r="E47" s="43">
        <v>4.51</v>
      </c>
    </row>
    <row r="48" spans="1:5" x14ac:dyDescent="0.25">
      <c r="A48" s="42">
        <v>37</v>
      </c>
      <c r="B48" s="43">
        <v>30.17</v>
      </c>
      <c r="C48" s="43">
        <v>1.24</v>
      </c>
      <c r="D48" s="43">
        <v>4.41</v>
      </c>
      <c r="E48" s="43">
        <v>4.41</v>
      </c>
    </row>
    <row r="49" spans="1:5" x14ac:dyDescent="0.25">
      <c r="A49" s="42">
        <v>38</v>
      </c>
      <c r="B49" s="43">
        <v>29.46</v>
      </c>
      <c r="C49" s="43">
        <v>1.21</v>
      </c>
      <c r="D49" s="43">
        <v>4.3099999999999996</v>
      </c>
      <c r="E49" s="43">
        <v>4.3099999999999996</v>
      </c>
    </row>
    <row r="50" spans="1:5" x14ac:dyDescent="0.25">
      <c r="A50" s="42">
        <v>39</v>
      </c>
      <c r="B50" s="43">
        <v>28.78</v>
      </c>
      <c r="C50" s="43">
        <v>1.19</v>
      </c>
      <c r="D50" s="43">
        <v>4.21</v>
      </c>
      <c r="E50" s="43">
        <v>4.21</v>
      </c>
    </row>
    <row r="51" spans="1:5" x14ac:dyDescent="0.25">
      <c r="A51" s="42">
        <v>40</v>
      </c>
      <c r="B51" s="43">
        <v>28.14</v>
      </c>
      <c r="C51" s="43">
        <v>1.1599999999999999</v>
      </c>
      <c r="D51" s="43">
        <v>4.12</v>
      </c>
      <c r="E51" s="43">
        <v>4.12</v>
      </c>
    </row>
    <row r="52" spans="1:5" x14ac:dyDescent="0.25">
      <c r="A52" s="42">
        <v>41</v>
      </c>
      <c r="B52" s="43">
        <v>27.54</v>
      </c>
      <c r="C52" s="43">
        <v>1.1399999999999999</v>
      </c>
      <c r="D52" s="43">
        <v>4.03</v>
      </c>
      <c r="E52" s="43">
        <v>4.03</v>
      </c>
    </row>
    <row r="53" spans="1:5" x14ac:dyDescent="0.25">
      <c r="A53" s="42">
        <v>42</v>
      </c>
      <c r="B53" s="43">
        <v>26.97</v>
      </c>
      <c r="C53" s="43">
        <v>1.1200000000000001</v>
      </c>
      <c r="D53" s="43">
        <v>3.94</v>
      </c>
      <c r="E53" s="43">
        <v>3.94</v>
      </c>
    </row>
    <row r="54" spans="1:5" x14ac:dyDescent="0.25">
      <c r="A54" s="42">
        <v>43</v>
      </c>
      <c r="B54" s="43">
        <v>26.44</v>
      </c>
      <c r="C54" s="43">
        <v>1.1000000000000001</v>
      </c>
      <c r="D54" s="43">
        <v>3.87</v>
      </c>
      <c r="E54" s="43">
        <v>3.87</v>
      </c>
    </row>
    <row r="55" spans="1:5" x14ac:dyDescent="0.25">
      <c r="A55" s="42">
        <v>44</v>
      </c>
      <c r="B55" s="43">
        <v>25.95</v>
      </c>
      <c r="C55" s="43">
        <v>1.08</v>
      </c>
      <c r="D55" s="43">
        <v>3.79</v>
      </c>
      <c r="E55" s="43">
        <v>3.79</v>
      </c>
    </row>
    <row r="56" spans="1:5" x14ac:dyDescent="0.25">
      <c r="A56" s="42">
        <v>45</v>
      </c>
      <c r="B56" s="43">
        <v>25.49</v>
      </c>
      <c r="C56" s="43">
        <v>1.07</v>
      </c>
      <c r="D56" s="43">
        <v>3.72</v>
      </c>
      <c r="E56" s="43">
        <v>3.72</v>
      </c>
    </row>
    <row r="57" spans="1:5" x14ac:dyDescent="0.25">
      <c r="A57" s="42">
        <v>46</v>
      </c>
      <c r="B57" s="43">
        <v>25.06</v>
      </c>
      <c r="C57" s="43">
        <v>1.05</v>
      </c>
      <c r="D57" s="43">
        <v>3.65</v>
      </c>
      <c r="E57" s="43">
        <v>3.65</v>
      </c>
    </row>
    <row r="58" spans="1:5" x14ac:dyDescent="0.25">
      <c r="A58" s="42">
        <v>47</v>
      </c>
      <c r="B58" s="43">
        <v>24.66</v>
      </c>
      <c r="C58" s="43">
        <v>1.04</v>
      </c>
      <c r="D58" s="43">
        <v>3.58</v>
      </c>
      <c r="E58" s="43">
        <v>3.58</v>
      </c>
    </row>
    <row r="59" spans="1:5" x14ac:dyDescent="0.25">
      <c r="A59" s="42">
        <v>48</v>
      </c>
      <c r="B59" s="43">
        <v>24.28</v>
      </c>
      <c r="C59" s="43">
        <v>1.03</v>
      </c>
      <c r="D59" s="43">
        <v>3.52</v>
      </c>
      <c r="E59" s="43">
        <v>3.52</v>
      </c>
    </row>
    <row r="60" spans="1:5" x14ac:dyDescent="0.25">
      <c r="A60" s="42">
        <v>49</v>
      </c>
      <c r="B60" s="43">
        <v>23.94</v>
      </c>
      <c r="C60" s="43">
        <v>1.02</v>
      </c>
      <c r="D60" s="43">
        <v>3.46</v>
      </c>
      <c r="E60" s="43">
        <v>3.46</v>
      </c>
    </row>
    <row r="61" spans="1:5" x14ac:dyDescent="0.25">
      <c r="A61" s="42">
        <v>50</v>
      </c>
      <c r="B61" s="43">
        <v>23.63</v>
      </c>
      <c r="C61" s="43">
        <v>1.01</v>
      </c>
      <c r="D61" s="43">
        <v>3.4</v>
      </c>
      <c r="E61" s="43">
        <v>3.4</v>
      </c>
    </row>
    <row r="62" spans="1:5" x14ac:dyDescent="0.25">
      <c r="A62" s="42">
        <v>51</v>
      </c>
      <c r="B62" s="43">
        <v>23.34</v>
      </c>
      <c r="C62" s="43">
        <v>1</v>
      </c>
      <c r="D62" s="43">
        <v>3.35</v>
      </c>
      <c r="E62" s="43">
        <v>3.35</v>
      </c>
    </row>
    <row r="63" spans="1:5" x14ac:dyDescent="0.25">
      <c r="A63" s="42">
        <v>52</v>
      </c>
      <c r="B63" s="43">
        <v>23.08</v>
      </c>
      <c r="C63" s="43">
        <v>0.99</v>
      </c>
      <c r="D63" s="43">
        <v>3.3</v>
      </c>
      <c r="E63" s="43">
        <v>3.3</v>
      </c>
    </row>
    <row r="64" spans="1:5" x14ac:dyDescent="0.25">
      <c r="A64" s="42">
        <v>53</v>
      </c>
      <c r="B64" s="43">
        <v>22.84</v>
      </c>
      <c r="C64" s="43">
        <v>0.99</v>
      </c>
      <c r="D64" s="43">
        <v>3.24</v>
      </c>
      <c r="E64" s="43">
        <v>3.24</v>
      </c>
    </row>
    <row r="65" spans="1:5" x14ac:dyDescent="0.25">
      <c r="A65" s="42">
        <v>54</v>
      </c>
      <c r="B65" s="43">
        <v>22.63</v>
      </c>
      <c r="C65" s="43">
        <v>0.99</v>
      </c>
      <c r="D65" s="43">
        <v>3.19</v>
      </c>
      <c r="E65" s="43">
        <v>3.19</v>
      </c>
    </row>
    <row r="66" spans="1:5" x14ac:dyDescent="0.25">
      <c r="A66" s="42">
        <v>55</v>
      </c>
      <c r="B66" s="43">
        <v>22.45</v>
      </c>
      <c r="C66" s="43">
        <v>0.98</v>
      </c>
      <c r="D66" s="43">
        <v>3.14</v>
      </c>
      <c r="E66" s="43">
        <v>3.14</v>
      </c>
    </row>
    <row r="67" spans="1:5" x14ac:dyDescent="0.25">
      <c r="A67" s="42">
        <v>56</v>
      </c>
      <c r="B67" s="43">
        <v>22.3</v>
      </c>
      <c r="C67" s="43">
        <v>0.98</v>
      </c>
      <c r="D67" s="43">
        <v>3.09</v>
      </c>
      <c r="E67" s="43">
        <v>3.09</v>
      </c>
    </row>
    <row r="68" spans="1:5" x14ac:dyDescent="0.25">
      <c r="A68" s="42">
        <v>57</v>
      </c>
      <c r="B68" s="43">
        <v>22.17</v>
      </c>
      <c r="C68" s="43">
        <v>0.99</v>
      </c>
      <c r="D68" s="43">
        <v>3.04</v>
      </c>
      <c r="E68" s="43">
        <v>3.04</v>
      </c>
    </row>
    <row r="69" spans="1:5" x14ac:dyDescent="0.25">
      <c r="A69" s="42">
        <v>58</v>
      </c>
      <c r="B69" s="43">
        <v>22.07</v>
      </c>
      <c r="C69" s="43">
        <v>0.99</v>
      </c>
      <c r="D69" s="43">
        <v>2.98</v>
      </c>
      <c r="E69" s="43">
        <v>2.98</v>
      </c>
    </row>
    <row r="70" spans="1:5" x14ac:dyDescent="0.25">
      <c r="A70" s="42">
        <v>59</v>
      </c>
      <c r="B70" s="43">
        <v>22</v>
      </c>
      <c r="C70" s="43">
        <v>1</v>
      </c>
      <c r="D70" s="43">
        <v>2.93</v>
      </c>
      <c r="E70" s="43">
        <v>2.93</v>
      </c>
    </row>
  </sheetData>
  <sheetProtection algorithmName="SHA-512" hashValue="9NGPhjHLekYL/4Y8naFKprKFG5++TU2wQ8n4KacW2oMQ5hMaXBpSAm9GqMRwJ8/Zoq0yzebmuuue5kYGOOXv7Q==" saltValue="oPIa/JbPUHo7FNlWZ3Gd8Q==" spinCount="100000" sheet="1" objects="1" scenarios="1"/>
  <conditionalFormatting sqref="A6:A21">
    <cfRule type="expression" dxfId="253" priority="1" stopIfTrue="1">
      <formula>MOD(ROW(),2)=0</formula>
    </cfRule>
    <cfRule type="expression" dxfId="252" priority="2" stopIfTrue="1">
      <formula>MOD(ROW(),2)&lt;&gt;0</formula>
    </cfRule>
  </conditionalFormatting>
  <conditionalFormatting sqref="B6:E21">
    <cfRule type="expression" dxfId="251" priority="3" stopIfTrue="1">
      <formula>MOD(ROW(),2)=0</formula>
    </cfRule>
    <cfRule type="expression" dxfId="250" priority="4" stopIfTrue="1">
      <formula>MOD(ROW(),2)&lt;&gt;0</formula>
    </cfRule>
  </conditionalFormatting>
  <conditionalFormatting sqref="A26:A70">
    <cfRule type="expression" dxfId="249" priority="5" stopIfTrue="1">
      <formula>MOD(ROW(),2)=0</formula>
    </cfRule>
    <cfRule type="expression" dxfId="248" priority="6" stopIfTrue="1">
      <formula>MOD(ROW(),2)&lt;&gt;0</formula>
    </cfRule>
  </conditionalFormatting>
  <conditionalFormatting sqref="B26:E70">
    <cfRule type="expression" dxfId="247" priority="7" stopIfTrue="1">
      <formula>MOD(ROW(),2)=0</formula>
    </cfRule>
    <cfRule type="expression" dxfId="246"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30F3-ADE8-474B-822E-3C6A8B3C5025}">
  <sheetPr codeName="Sheet10"/>
  <dimension ref="A1:E70"/>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CETV - x-203</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154</v>
      </c>
      <c r="C9" s="47"/>
      <c r="D9" s="47"/>
      <c r="E9" s="51"/>
    </row>
    <row r="10" spans="1:5" x14ac:dyDescent="0.25">
      <c r="A10" s="40" t="s">
        <v>6</v>
      </c>
      <c r="B10" s="47" t="s">
        <v>155</v>
      </c>
      <c r="C10" s="47"/>
      <c r="D10" s="47"/>
      <c r="E10" s="51"/>
    </row>
    <row r="11" spans="1:5" x14ac:dyDescent="0.25">
      <c r="A11" s="40" t="s">
        <v>131</v>
      </c>
      <c r="B11" s="47" t="s">
        <v>145</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203</v>
      </c>
      <c r="C14" s="47"/>
      <c r="D14" s="47"/>
      <c r="E14" s="51"/>
    </row>
    <row r="15" spans="1:5" x14ac:dyDescent="0.25">
      <c r="A15" s="40" t="s">
        <v>249</v>
      </c>
      <c r="B15" s="47" t="s">
        <v>156</v>
      </c>
      <c r="C15" s="47"/>
      <c r="D15" s="47"/>
      <c r="E15" s="51"/>
    </row>
    <row r="16" spans="1:5" x14ac:dyDescent="0.25">
      <c r="A16" s="40" t="s">
        <v>136</v>
      </c>
      <c r="B16" s="47">
        <v>603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258</v>
      </c>
      <c r="C26" s="59" t="s">
        <v>259</v>
      </c>
      <c r="D26" s="59" t="s">
        <v>260</v>
      </c>
      <c r="E26" s="59" t="s">
        <v>261</v>
      </c>
    </row>
    <row r="27" spans="1:5" x14ac:dyDescent="0.25">
      <c r="A27" s="42">
        <v>16</v>
      </c>
      <c r="B27" s="43">
        <v>9.44</v>
      </c>
      <c r="C27" s="43">
        <v>0.42</v>
      </c>
      <c r="D27" s="43">
        <v>1.3</v>
      </c>
      <c r="E27" s="43">
        <v>0</v>
      </c>
    </row>
    <row r="28" spans="1:5" x14ac:dyDescent="0.25">
      <c r="A28" s="42">
        <v>17</v>
      </c>
      <c r="B28" s="43">
        <v>9.61</v>
      </c>
      <c r="C28" s="43">
        <v>0.43</v>
      </c>
      <c r="D28" s="43">
        <v>1.4</v>
      </c>
      <c r="E28" s="43">
        <v>0</v>
      </c>
    </row>
    <row r="29" spans="1:5" x14ac:dyDescent="0.25">
      <c r="A29" s="42">
        <v>18</v>
      </c>
      <c r="B29" s="43">
        <v>9.7799999999999994</v>
      </c>
      <c r="C29" s="43">
        <v>0.44</v>
      </c>
      <c r="D29" s="43">
        <v>1.51</v>
      </c>
      <c r="E29" s="43">
        <v>0</v>
      </c>
    </row>
    <row r="30" spans="1:5" x14ac:dyDescent="0.25">
      <c r="A30" s="42">
        <v>19</v>
      </c>
      <c r="B30" s="43">
        <v>9.9600000000000009</v>
      </c>
      <c r="C30" s="43">
        <v>0.45</v>
      </c>
      <c r="D30" s="43">
        <v>1.58</v>
      </c>
      <c r="E30" s="43">
        <v>0</v>
      </c>
    </row>
    <row r="31" spans="1:5" x14ac:dyDescent="0.25">
      <c r="A31" s="42">
        <v>20</v>
      </c>
      <c r="B31" s="43">
        <v>10.14</v>
      </c>
      <c r="C31" s="43">
        <v>0.46</v>
      </c>
      <c r="D31" s="43">
        <v>1.61</v>
      </c>
      <c r="E31" s="43">
        <v>0</v>
      </c>
    </row>
    <row r="32" spans="1:5" x14ac:dyDescent="0.25">
      <c r="A32" s="42">
        <v>21</v>
      </c>
      <c r="B32" s="43">
        <v>10.33</v>
      </c>
      <c r="C32" s="43">
        <v>0.47</v>
      </c>
      <c r="D32" s="43">
        <v>1.63</v>
      </c>
      <c r="E32" s="43">
        <v>0</v>
      </c>
    </row>
    <row r="33" spans="1:5" x14ac:dyDescent="0.25">
      <c r="A33" s="42">
        <v>22</v>
      </c>
      <c r="B33" s="43">
        <v>10.52</v>
      </c>
      <c r="C33" s="43">
        <v>0.48</v>
      </c>
      <c r="D33" s="43">
        <v>1.66</v>
      </c>
      <c r="E33" s="43">
        <v>0</v>
      </c>
    </row>
    <row r="34" spans="1:5" x14ac:dyDescent="0.25">
      <c r="A34" s="42">
        <v>23</v>
      </c>
      <c r="B34" s="43">
        <v>10.71</v>
      </c>
      <c r="C34" s="43">
        <v>0.49</v>
      </c>
      <c r="D34" s="43">
        <v>1.69</v>
      </c>
      <c r="E34" s="43">
        <v>0</v>
      </c>
    </row>
    <row r="35" spans="1:5" x14ac:dyDescent="0.25">
      <c r="A35" s="42">
        <v>24</v>
      </c>
      <c r="B35" s="43">
        <v>10.9</v>
      </c>
      <c r="C35" s="43">
        <v>0.5</v>
      </c>
      <c r="D35" s="43">
        <v>1.72</v>
      </c>
      <c r="E35" s="43">
        <v>0</v>
      </c>
    </row>
    <row r="36" spans="1:5" x14ac:dyDescent="0.25">
      <c r="A36" s="42">
        <v>25</v>
      </c>
      <c r="B36" s="43">
        <v>11.1</v>
      </c>
      <c r="C36" s="43">
        <v>0.51</v>
      </c>
      <c r="D36" s="43">
        <v>1.75</v>
      </c>
      <c r="E36" s="43">
        <v>0</v>
      </c>
    </row>
    <row r="37" spans="1:5" x14ac:dyDescent="0.25">
      <c r="A37" s="42">
        <v>26</v>
      </c>
      <c r="B37" s="43">
        <v>11.3</v>
      </c>
      <c r="C37" s="43">
        <v>0.52</v>
      </c>
      <c r="D37" s="43">
        <v>1.78</v>
      </c>
      <c r="E37" s="43">
        <v>0</v>
      </c>
    </row>
    <row r="38" spans="1:5" x14ac:dyDescent="0.25">
      <c r="A38" s="42">
        <v>27</v>
      </c>
      <c r="B38" s="43">
        <v>11.51</v>
      </c>
      <c r="C38" s="43">
        <v>0.53</v>
      </c>
      <c r="D38" s="43">
        <v>1.81</v>
      </c>
      <c r="E38" s="43">
        <v>0</v>
      </c>
    </row>
    <row r="39" spans="1:5" x14ac:dyDescent="0.25">
      <c r="A39" s="42">
        <v>28</v>
      </c>
      <c r="B39" s="43">
        <v>11.72</v>
      </c>
      <c r="C39" s="43">
        <v>0.54</v>
      </c>
      <c r="D39" s="43">
        <v>1.85</v>
      </c>
      <c r="E39" s="43">
        <v>0</v>
      </c>
    </row>
    <row r="40" spans="1:5" x14ac:dyDescent="0.25">
      <c r="A40" s="42">
        <v>29</v>
      </c>
      <c r="B40" s="43">
        <v>11.93</v>
      </c>
      <c r="C40" s="43">
        <v>0.55000000000000004</v>
      </c>
      <c r="D40" s="43">
        <v>1.88</v>
      </c>
      <c r="E40" s="43">
        <v>0</v>
      </c>
    </row>
    <row r="41" spans="1:5" x14ac:dyDescent="0.25">
      <c r="A41" s="42">
        <v>30</v>
      </c>
      <c r="B41" s="43">
        <v>12.15</v>
      </c>
      <c r="C41" s="43">
        <v>0.56000000000000005</v>
      </c>
      <c r="D41" s="43">
        <v>1.91</v>
      </c>
      <c r="E41" s="43">
        <v>0</v>
      </c>
    </row>
    <row r="42" spans="1:5" x14ac:dyDescent="0.25">
      <c r="A42" s="42">
        <v>31</v>
      </c>
      <c r="B42" s="43">
        <v>12.37</v>
      </c>
      <c r="C42" s="43">
        <v>0.56999999999999995</v>
      </c>
      <c r="D42" s="43">
        <v>1.94</v>
      </c>
      <c r="E42" s="43">
        <v>0</v>
      </c>
    </row>
    <row r="43" spans="1:5" x14ac:dyDescent="0.25">
      <c r="A43" s="42">
        <v>32</v>
      </c>
      <c r="B43" s="43">
        <v>12.6</v>
      </c>
      <c r="C43" s="43">
        <v>0.57999999999999996</v>
      </c>
      <c r="D43" s="43">
        <v>1.98</v>
      </c>
      <c r="E43" s="43">
        <v>0</v>
      </c>
    </row>
    <row r="44" spans="1:5" x14ac:dyDescent="0.25">
      <c r="A44" s="42">
        <v>33</v>
      </c>
      <c r="B44" s="43">
        <v>12.83</v>
      </c>
      <c r="C44" s="43">
        <v>0.59</v>
      </c>
      <c r="D44" s="43">
        <v>2.0099999999999998</v>
      </c>
      <c r="E44" s="43">
        <v>0</v>
      </c>
    </row>
    <row r="45" spans="1:5" x14ac:dyDescent="0.25">
      <c r="A45" s="42">
        <v>34</v>
      </c>
      <c r="B45" s="43">
        <v>13.06</v>
      </c>
      <c r="C45" s="43">
        <v>0.6</v>
      </c>
      <c r="D45" s="43">
        <v>2.0499999999999998</v>
      </c>
      <c r="E45" s="43">
        <v>0</v>
      </c>
    </row>
    <row r="46" spans="1:5" x14ac:dyDescent="0.25">
      <c r="A46" s="42">
        <v>35</v>
      </c>
      <c r="B46" s="43">
        <v>13.3</v>
      </c>
      <c r="C46" s="43">
        <v>0.62</v>
      </c>
      <c r="D46" s="43">
        <v>2.08</v>
      </c>
      <c r="E46" s="43">
        <v>0</v>
      </c>
    </row>
    <row r="47" spans="1:5" x14ac:dyDescent="0.25">
      <c r="A47" s="42">
        <v>36</v>
      </c>
      <c r="B47" s="43">
        <v>13.54</v>
      </c>
      <c r="C47" s="43">
        <v>0.63</v>
      </c>
      <c r="D47" s="43">
        <v>2.12</v>
      </c>
      <c r="E47" s="43">
        <v>0</v>
      </c>
    </row>
    <row r="48" spans="1:5" x14ac:dyDescent="0.25">
      <c r="A48" s="42">
        <v>37</v>
      </c>
      <c r="B48" s="43">
        <v>13.79</v>
      </c>
      <c r="C48" s="43">
        <v>0.64</v>
      </c>
      <c r="D48" s="43">
        <v>2.15</v>
      </c>
      <c r="E48" s="43">
        <v>0</v>
      </c>
    </row>
    <row r="49" spans="1:5" x14ac:dyDescent="0.25">
      <c r="A49" s="42">
        <v>38</v>
      </c>
      <c r="B49" s="43">
        <v>14.04</v>
      </c>
      <c r="C49" s="43">
        <v>0.65</v>
      </c>
      <c r="D49" s="43">
        <v>2.19</v>
      </c>
      <c r="E49" s="43">
        <v>0</v>
      </c>
    </row>
    <row r="50" spans="1:5" x14ac:dyDescent="0.25">
      <c r="A50" s="42">
        <v>39</v>
      </c>
      <c r="B50" s="43">
        <v>14.3</v>
      </c>
      <c r="C50" s="43">
        <v>0.67</v>
      </c>
      <c r="D50" s="43">
        <v>2.23</v>
      </c>
      <c r="E50" s="43">
        <v>0</v>
      </c>
    </row>
    <row r="51" spans="1:5" x14ac:dyDescent="0.25">
      <c r="A51" s="42">
        <v>40</v>
      </c>
      <c r="B51" s="43">
        <v>14.57</v>
      </c>
      <c r="C51" s="43">
        <v>0.68</v>
      </c>
      <c r="D51" s="43">
        <v>2.2599999999999998</v>
      </c>
      <c r="E51" s="43">
        <v>0</v>
      </c>
    </row>
    <row r="52" spans="1:5" x14ac:dyDescent="0.25">
      <c r="A52" s="42">
        <v>41</v>
      </c>
      <c r="B52" s="43">
        <v>14.84</v>
      </c>
      <c r="C52" s="43">
        <v>0.69</v>
      </c>
      <c r="D52" s="43">
        <v>2.29</v>
      </c>
      <c r="E52" s="43">
        <v>0</v>
      </c>
    </row>
    <row r="53" spans="1:5" x14ac:dyDescent="0.25">
      <c r="A53" s="42">
        <v>42</v>
      </c>
      <c r="B53" s="43">
        <v>15.11</v>
      </c>
      <c r="C53" s="43">
        <v>0.71</v>
      </c>
      <c r="D53" s="43">
        <v>2.33</v>
      </c>
      <c r="E53" s="43">
        <v>0</v>
      </c>
    </row>
    <row r="54" spans="1:5" x14ac:dyDescent="0.25">
      <c r="A54" s="42">
        <v>43</v>
      </c>
      <c r="B54" s="43">
        <v>15.39</v>
      </c>
      <c r="C54" s="43">
        <v>0.72</v>
      </c>
      <c r="D54" s="43">
        <v>2.36</v>
      </c>
      <c r="E54" s="43">
        <v>0</v>
      </c>
    </row>
    <row r="55" spans="1:5" x14ac:dyDescent="0.25">
      <c r="A55" s="42">
        <v>44</v>
      </c>
      <c r="B55" s="43">
        <v>15.68</v>
      </c>
      <c r="C55" s="43">
        <v>0.74</v>
      </c>
      <c r="D55" s="43">
        <v>2.4</v>
      </c>
      <c r="E55" s="43">
        <v>0</v>
      </c>
    </row>
    <row r="56" spans="1:5" x14ac:dyDescent="0.25">
      <c r="A56" s="42">
        <v>45</v>
      </c>
      <c r="B56" s="43">
        <v>15.97</v>
      </c>
      <c r="C56" s="43">
        <v>0.75</v>
      </c>
      <c r="D56" s="43">
        <v>2.4300000000000002</v>
      </c>
      <c r="E56" s="43">
        <v>0</v>
      </c>
    </row>
    <row r="57" spans="1:5" x14ac:dyDescent="0.25">
      <c r="A57" s="42">
        <v>46</v>
      </c>
      <c r="B57" s="43">
        <v>16.27</v>
      </c>
      <c r="C57" s="43">
        <v>0.77</v>
      </c>
      <c r="D57" s="43">
        <v>2.4700000000000002</v>
      </c>
      <c r="E57" s="43">
        <v>0</v>
      </c>
    </row>
    <row r="58" spans="1:5" x14ac:dyDescent="0.25">
      <c r="A58" s="42">
        <v>47</v>
      </c>
      <c r="B58" s="43">
        <v>16.579999999999998</v>
      </c>
      <c r="C58" s="43">
        <v>0.78</v>
      </c>
      <c r="D58" s="43">
        <v>2.5</v>
      </c>
      <c r="E58" s="43">
        <v>0</v>
      </c>
    </row>
    <row r="59" spans="1:5" x14ac:dyDescent="0.25">
      <c r="A59" s="42">
        <v>48</v>
      </c>
      <c r="B59" s="43">
        <v>16.899999999999999</v>
      </c>
      <c r="C59" s="43">
        <v>0.8</v>
      </c>
      <c r="D59" s="43">
        <v>2.5299999999999998</v>
      </c>
      <c r="E59" s="43">
        <v>0</v>
      </c>
    </row>
    <row r="60" spans="1:5" x14ac:dyDescent="0.25">
      <c r="A60" s="42">
        <v>49</v>
      </c>
      <c r="B60" s="43">
        <v>17.22</v>
      </c>
      <c r="C60" s="43">
        <v>0.81</v>
      </c>
      <c r="D60" s="43">
        <v>2.56</v>
      </c>
      <c r="E60" s="43">
        <v>0</v>
      </c>
    </row>
    <row r="61" spans="1:5" x14ac:dyDescent="0.25">
      <c r="A61" s="42">
        <v>50</v>
      </c>
      <c r="B61" s="43">
        <v>17.55</v>
      </c>
      <c r="C61" s="43">
        <v>0.83</v>
      </c>
      <c r="D61" s="43">
        <v>2.59</v>
      </c>
      <c r="E61" s="43">
        <v>0</v>
      </c>
    </row>
    <row r="62" spans="1:5" x14ac:dyDescent="0.25">
      <c r="A62" s="42">
        <v>51</v>
      </c>
      <c r="B62" s="43">
        <v>17.89</v>
      </c>
      <c r="C62" s="43">
        <v>0.85</v>
      </c>
      <c r="D62" s="43">
        <v>2.62</v>
      </c>
      <c r="E62" s="43">
        <v>0</v>
      </c>
    </row>
    <row r="63" spans="1:5" x14ac:dyDescent="0.25">
      <c r="A63" s="42">
        <v>52</v>
      </c>
      <c r="B63" s="43">
        <v>18.23</v>
      </c>
      <c r="C63" s="43">
        <v>0.86</v>
      </c>
      <c r="D63" s="43">
        <v>2.65</v>
      </c>
      <c r="E63" s="43">
        <v>0</v>
      </c>
    </row>
    <row r="64" spans="1:5" x14ac:dyDescent="0.25">
      <c r="A64" s="42">
        <v>53</v>
      </c>
      <c r="B64" s="43">
        <v>18.59</v>
      </c>
      <c r="C64" s="43">
        <v>0.88</v>
      </c>
      <c r="D64" s="43">
        <v>2.68</v>
      </c>
      <c r="E64" s="43">
        <v>0</v>
      </c>
    </row>
    <row r="65" spans="1:5" x14ac:dyDescent="0.25">
      <c r="A65" s="42">
        <v>54</v>
      </c>
      <c r="B65" s="43">
        <v>18.96</v>
      </c>
      <c r="C65" s="43">
        <v>0.9</v>
      </c>
      <c r="D65" s="43">
        <v>2.7</v>
      </c>
      <c r="E65" s="43">
        <v>0</v>
      </c>
    </row>
    <row r="66" spans="1:5" x14ac:dyDescent="0.25">
      <c r="A66" s="42">
        <v>55</v>
      </c>
      <c r="B66" s="43">
        <v>19.350000000000001</v>
      </c>
      <c r="C66" s="43">
        <v>0.91</v>
      </c>
      <c r="D66" s="43">
        <v>2.72</v>
      </c>
      <c r="E66" s="43">
        <v>0</v>
      </c>
    </row>
    <row r="67" spans="1:5" x14ac:dyDescent="0.25">
      <c r="A67" s="42">
        <v>56</v>
      </c>
      <c r="B67" s="43">
        <v>19.739999999999998</v>
      </c>
      <c r="C67" s="43">
        <v>0.93</v>
      </c>
      <c r="D67" s="43">
        <v>2.74</v>
      </c>
      <c r="E67" s="43">
        <v>0</v>
      </c>
    </row>
    <row r="68" spans="1:5" x14ac:dyDescent="0.25">
      <c r="A68" s="42">
        <v>57</v>
      </c>
      <c r="B68" s="43">
        <v>20.149999999999999</v>
      </c>
      <c r="C68" s="43">
        <v>0.95</v>
      </c>
      <c r="D68" s="43">
        <v>2.76</v>
      </c>
      <c r="E68" s="43">
        <v>0</v>
      </c>
    </row>
    <row r="69" spans="1:5" x14ac:dyDescent="0.25">
      <c r="A69" s="42">
        <v>58</v>
      </c>
      <c r="B69" s="43">
        <v>20.58</v>
      </c>
      <c r="C69" s="43">
        <v>0.97</v>
      </c>
      <c r="D69" s="43">
        <v>2.77</v>
      </c>
      <c r="E69" s="43">
        <v>0</v>
      </c>
    </row>
    <row r="70" spans="1:5" x14ac:dyDescent="0.25">
      <c r="A70" s="42">
        <v>59</v>
      </c>
      <c r="B70" s="43">
        <v>21.01</v>
      </c>
      <c r="C70" s="43">
        <v>0.99</v>
      </c>
      <c r="D70" s="43">
        <v>2.79</v>
      </c>
      <c r="E70" s="43">
        <v>0</v>
      </c>
    </row>
  </sheetData>
  <sheetProtection algorithmName="SHA-512" hashValue="H1dU3BNTcapJFP+kDnCOOwNu1lvZv/jj0fBRygSLVW+1UlRXvNx+yv5dkTfOSCA3HxDZB/+GljQ0jilfcLu64g==" saltValue="4z/NhCILBCfYH0xd32ZDTg==" spinCount="100000" sheet="1" objects="1" scenarios="1"/>
  <conditionalFormatting sqref="E26:E70">
    <cfRule type="expression" dxfId="245" priority="7" stopIfTrue="1">
      <formula>MOD(ROW(),2)=0</formula>
    </cfRule>
    <cfRule type="expression" dxfId="244" priority="8" stopIfTrue="1">
      <formula>MOD(ROW(),2)&lt;&gt;0</formula>
    </cfRule>
  </conditionalFormatting>
  <conditionalFormatting sqref="A6:A21">
    <cfRule type="expression" dxfId="243" priority="9" stopIfTrue="1">
      <formula>MOD(ROW(),2)=0</formula>
    </cfRule>
    <cfRule type="expression" dxfId="242" priority="10" stopIfTrue="1">
      <formula>MOD(ROW(),2)&lt;&gt;0</formula>
    </cfRule>
  </conditionalFormatting>
  <conditionalFormatting sqref="B6:E21">
    <cfRule type="expression" dxfId="241" priority="11" stopIfTrue="1">
      <formula>MOD(ROW(),2)=0</formula>
    </cfRule>
    <cfRule type="expression" dxfId="240" priority="12" stopIfTrue="1">
      <formula>MOD(ROW(),2)&lt;&gt;0</formula>
    </cfRule>
  </conditionalFormatting>
  <conditionalFormatting sqref="A26:A70">
    <cfRule type="expression" dxfId="239" priority="13" stopIfTrue="1">
      <formula>MOD(ROW(),2)=0</formula>
    </cfRule>
    <cfRule type="expression" dxfId="238" priority="14" stopIfTrue="1">
      <formula>MOD(ROW(),2)&lt;&gt;0</formula>
    </cfRule>
  </conditionalFormatting>
  <conditionalFormatting sqref="B26:D70">
    <cfRule type="expression" dxfId="237" priority="15" stopIfTrue="1">
      <formula>MOD(ROW(),2)=0</formula>
    </cfRule>
    <cfRule type="expression" dxfId="236" priority="16"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ADAC-993C-4C1C-A052-86969F70B353}">
  <sheetPr codeName="Sheet11"/>
  <dimension ref="A1:E70"/>
  <sheetViews>
    <sheetView showGridLines="0" workbookViewId="0">
      <selection activeCell="A6" sqref="A6"/>
    </sheetView>
  </sheetViews>
  <sheetFormatPr defaultRowHeight="12.5" x14ac:dyDescent="0.25"/>
  <cols>
    <col min="1" max="1" width="31.7265625" customWidth="1"/>
    <col min="2" max="4" width="22.7265625" customWidth="1"/>
    <col min="5" max="5" width="22.54296875" customWidth="1"/>
  </cols>
  <sheetData>
    <row r="1" spans="1:5" s="1" customFormat="1" ht="20" x14ac:dyDescent="0.4">
      <c r="A1" s="2" t="s">
        <v>0</v>
      </c>
    </row>
    <row r="2" spans="1:5" s="1" customFormat="1" ht="15.5" x14ac:dyDescent="0.35">
      <c r="A2" s="30" t="s">
        <v>1</v>
      </c>
      <c r="B2" s="3" t="str">
        <f>wb_title</f>
        <v>UKAEA - Consolidated Factor Spreadsheet</v>
      </c>
    </row>
    <row r="3" spans="1:5" s="1" customFormat="1" ht="15.5" x14ac:dyDescent="0.35">
      <c r="A3" s="30" t="s">
        <v>2</v>
      </c>
      <c r="B3" s="3" t="str">
        <f>TABLE_FACTOR_TYPE_1 &amp; " - x-" &amp; TABLE_SERIES_NUMBER_1</f>
        <v>CETV - x-204</v>
      </c>
    </row>
    <row r="6" spans="1:5" ht="13" x14ac:dyDescent="0.3">
      <c r="A6" s="40" t="s">
        <v>245</v>
      </c>
      <c r="B6" s="47" t="s">
        <v>246</v>
      </c>
      <c r="C6" s="47"/>
      <c r="D6" s="47"/>
      <c r="E6" s="51"/>
    </row>
    <row r="7" spans="1:5" x14ac:dyDescent="0.25">
      <c r="A7" s="40" t="s">
        <v>247</v>
      </c>
      <c r="B7" s="47" t="s">
        <v>31</v>
      </c>
      <c r="C7" s="47"/>
      <c r="D7" s="47"/>
      <c r="E7" s="51"/>
    </row>
    <row r="8" spans="1:5" x14ac:dyDescent="0.25">
      <c r="A8" s="40" t="s">
        <v>129</v>
      </c>
      <c r="B8" s="47" t="s">
        <v>142</v>
      </c>
      <c r="C8" s="47"/>
      <c r="D8" s="47"/>
      <c r="E8" s="51"/>
    </row>
    <row r="9" spans="1:5" x14ac:dyDescent="0.25">
      <c r="A9" s="40" t="s">
        <v>130</v>
      </c>
      <c r="B9" s="47" t="s">
        <v>154</v>
      </c>
      <c r="C9" s="47"/>
      <c r="D9" s="47"/>
      <c r="E9" s="51"/>
    </row>
    <row r="10" spans="1:5" x14ac:dyDescent="0.25">
      <c r="A10" s="40" t="s">
        <v>6</v>
      </c>
      <c r="B10" s="47" t="s">
        <v>158</v>
      </c>
      <c r="C10" s="47"/>
      <c r="D10" s="47"/>
      <c r="E10" s="51"/>
    </row>
    <row r="11" spans="1:5" x14ac:dyDescent="0.25">
      <c r="A11" s="40" t="s">
        <v>131</v>
      </c>
      <c r="B11" s="47" t="s">
        <v>151</v>
      </c>
      <c r="C11" s="47"/>
      <c r="D11" s="47"/>
      <c r="E11" s="51"/>
    </row>
    <row r="12" spans="1:5" x14ac:dyDescent="0.25">
      <c r="A12" s="40" t="s">
        <v>132</v>
      </c>
      <c r="B12" s="47" t="s">
        <v>146</v>
      </c>
      <c r="C12" s="47"/>
      <c r="D12" s="47"/>
      <c r="E12" s="51"/>
    </row>
    <row r="13" spans="1:5" x14ac:dyDescent="0.25">
      <c r="A13" s="40" t="s">
        <v>248</v>
      </c>
      <c r="B13" s="47">
        <v>0</v>
      </c>
      <c r="C13" s="47"/>
      <c r="D13" s="47"/>
      <c r="E13" s="51"/>
    </row>
    <row r="14" spans="1:5" x14ac:dyDescent="0.25">
      <c r="A14" s="40" t="s">
        <v>134</v>
      </c>
      <c r="B14" s="47">
        <v>204</v>
      </c>
      <c r="C14" s="47"/>
      <c r="D14" s="47"/>
      <c r="E14" s="51"/>
    </row>
    <row r="15" spans="1:5" x14ac:dyDescent="0.25">
      <c r="A15" s="40" t="s">
        <v>249</v>
      </c>
      <c r="B15" s="47" t="s">
        <v>159</v>
      </c>
      <c r="C15" s="47"/>
      <c r="D15" s="47"/>
      <c r="E15" s="51"/>
    </row>
    <row r="16" spans="1:5" x14ac:dyDescent="0.25">
      <c r="A16" s="40" t="s">
        <v>136</v>
      </c>
      <c r="B16" s="47">
        <v>613</v>
      </c>
      <c r="C16" s="47"/>
      <c r="D16" s="47"/>
      <c r="E16" s="51"/>
    </row>
    <row r="17" spans="1:5" x14ac:dyDescent="0.25">
      <c r="A17" s="41" t="s">
        <v>250</v>
      </c>
      <c r="B17" s="47"/>
      <c r="C17" s="47"/>
      <c r="D17" s="47"/>
      <c r="E17" s="51"/>
    </row>
    <row r="18" spans="1:5" x14ac:dyDescent="0.25">
      <c r="A18" s="40" t="s">
        <v>138</v>
      </c>
      <c r="B18" s="48">
        <v>46174</v>
      </c>
      <c r="C18" s="48"/>
      <c r="D18" s="48"/>
      <c r="E18" s="52"/>
    </row>
    <row r="19" spans="1:5" x14ac:dyDescent="0.25">
      <c r="A19" s="40" t="s">
        <v>139</v>
      </c>
      <c r="B19" s="48">
        <v>46161</v>
      </c>
      <c r="C19" s="48"/>
      <c r="D19" s="48"/>
      <c r="E19" s="52"/>
    </row>
    <row r="20" spans="1:5" x14ac:dyDescent="0.25">
      <c r="A20" s="40" t="s">
        <v>140</v>
      </c>
      <c r="B20" s="47" t="s">
        <v>251</v>
      </c>
      <c r="C20" s="47"/>
      <c r="D20" s="47"/>
      <c r="E20" s="51"/>
    </row>
    <row r="21" spans="1:5" x14ac:dyDescent="0.25">
      <c r="A21" s="40" t="s">
        <v>252</v>
      </c>
      <c r="B21" s="47" t="s">
        <v>58</v>
      </c>
      <c r="C21" s="47"/>
      <c r="D21" s="47"/>
      <c r="E21" s="51"/>
    </row>
    <row r="23" spans="1:5" x14ac:dyDescent="0.25">
      <c r="A23" s="23" t="str">
        <f>HYPERLINK("#'Factor List'!A1", "Back to Factor List")</f>
        <v>Back to Factor List</v>
      </c>
      <c r="B23" s="23" t="str">
        <f>HYPERLINK("#'Assumptions'!A1", "Assumptions")</f>
        <v>Assumptions</v>
      </c>
    </row>
    <row r="26" spans="1:5" s="60" customFormat="1" ht="26" x14ac:dyDescent="0.25">
      <c r="A26" s="59" t="s">
        <v>253</v>
      </c>
      <c r="B26" s="59" t="s">
        <v>258</v>
      </c>
      <c r="C26" s="59" t="s">
        <v>259</v>
      </c>
      <c r="D26" s="59" t="s">
        <v>260</v>
      </c>
      <c r="E26" s="59" t="s">
        <v>261</v>
      </c>
    </row>
    <row r="27" spans="1:5" x14ac:dyDescent="0.25">
      <c r="A27" s="42">
        <v>16</v>
      </c>
      <c r="B27" s="43">
        <v>9.44</v>
      </c>
      <c r="C27" s="43">
        <v>0.42</v>
      </c>
      <c r="D27" s="43">
        <v>1.3</v>
      </c>
      <c r="E27" s="43">
        <v>0</v>
      </c>
    </row>
    <row r="28" spans="1:5" x14ac:dyDescent="0.25">
      <c r="A28" s="42">
        <v>17</v>
      </c>
      <c r="B28" s="43">
        <v>9.61</v>
      </c>
      <c r="C28" s="43">
        <v>0.43</v>
      </c>
      <c r="D28" s="43">
        <v>1.4</v>
      </c>
      <c r="E28" s="43">
        <v>0</v>
      </c>
    </row>
    <row r="29" spans="1:5" x14ac:dyDescent="0.25">
      <c r="A29" s="42">
        <v>18</v>
      </c>
      <c r="B29" s="43">
        <v>9.7799999999999994</v>
      </c>
      <c r="C29" s="43">
        <v>0.44</v>
      </c>
      <c r="D29" s="43">
        <v>1.51</v>
      </c>
      <c r="E29" s="43">
        <v>0</v>
      </c>
    </row>
    <row r="30" spans="1:5" x14ac:dyDescent="0.25">
      <c r="A30" s="42">
        <v>19</v>
      </c>
      <c r="B30" s="43">
        <v>9.9600000000000009</v>
      </c>
      <c r="C30" s="43">
        <v>0.45</v>
      </c>
      <c r="D30" s="43">
        <v>1.58</v>
      </c>
      <c r="E30" s="43">
        <v>0</v>
      </c>
    </row>
    <row r="31" spans="1:5" x14ac:dyDescent="0.25">
      <c r="A31" s="42">
        <v>20</v>
      </c>
      <c r="B31" s="43">
        <v>10.14</v>
      </c>
      <c r="C31" s="43">
        <v>0.46</v>
      </c>
      <c r="D31" s="43">
        <v>1.61</v>
      </c>
      <c r="E31" s="43">
        <v>0</v>
      </c>
    </row>
    <row r="32" spans="1:5" x14ac:dyDescent="0.25">
      <c r="A32" s="42">
        <v>21</v>
      </c>
      <c r="B32" s="43">
        <v>10.33</v>
      </c>
      <c r="C32" s="43">
        <v>0.47</v>
      </c>
      <c r="D32" s="43">
        <v>1.63</v>
      </c>
      <c r="E32" s="43">
        <v>0</v>
      </c>
    </row>
    <row r="33" spans="1:5" x14ac:dyDescent="0.25">
      <c r="A33" s="42">
        <v>22</v>
      </c>
      <c r="B33" s="43">
        <v>10.52</v>
      </c>
      <c r="C33" s="43">
        <v>0.48</v>
      </c>
      <c r="D33" s="43">
        <v>1.66</v>
      </c>
      <c r="E33" s="43">
        <v>0</v>
      </c>
    </row>
    <row r="34" spans="1:5" x14ac:dyDescent="0.25">
      <c r="A34" s="42">
        <v>23</v>
      </c>
      <c r="B34" s="43">
        <v>10.71</v>
      </c>
      <c r="C34" s="43">
        <v>0.49</v>
      </c>
      <c r="D34" s="43">
        <v>1.69</v>
      </c>
      <c r="E34" s="43">
        <v>0</v>
      </c>
    </row>
    <row r="35" spans="1:5" x14ac:dyDescent="0.25">
      <c r="A35" s="42">
        <v>24</v>
      </c>
      <c r="B35" s="43">
        <v>10.9</v>
      </c>
      <c r="C35" s="43">
        <v>0.5</v>
      </c>
      <c r="D35" s="43">
        <v>1.72</v>
      </c>
      <c r="E35" s="43">
        <v>0</v>
      </c>
    </row>
    <row r="36" spans="1:5" x14ac:dyDescent="0.25">
      <c r="A36" s="42">
        <v>25</v>
      </c>
      <c r="B36" s="43">
        <v>11.1</v>
      </c>
      <c r="C36" s="43">
        <v>0.51</v>
      </c>
      <c r="D36" s="43">
        <v>1.75</v>
      </c>
      <c r="E36" s="43">
        <v>0</v>
      </c>
    </row>
    <row r="37" spans="1:5" x14ac:dyDescent="0.25">
      <c r="A37" s="42">
        <v>26</v>
      </c>
      <c r="B37" s="43">
        <v>11.3</v>
      </c>
      <c r="C37" s="43">
        <v>0.52</v>
      </c>
      <c r="D37" s="43">
        <v>1.78</v>
      </c>
      <c r="E37" s="43">
        <v>0</v>
      </c>
    </row>
    <row r="38" spans="1:5" x14ac:dyDescent="0.25">
      <c r="A38" s="42">
        <v>27</v>
      </c>
      <c r="B38" s="43">
        <v>11.51</v>
      </c>
      <c r="C38" s="43">
        <v>0.53</v>
      </c>
      <c r="D38" s="43">
        <v>1.81</v>
      </c>
      <c r="E38" s="43">
        <v>0</v>
      </c>
    </row>
    <row r="39" spans="1:5" x14ac:dyDescent="0.25">
      <c r="A39" s="42">
        <v>28</v>
      </c>
      <c r="B39" s="43">
        <v>11.72</v>
      </c>
      <c r="C39" s="43">
        <v>0.54</v>
      </c>
      <c r="D39" s="43">
        <v>1.85</v>
      </c>
      <c r="E39" s="43">
        <v>0</v>
      </c>
    </row>
    <row r="40" spans="1:5" x14ac:dyDescent="0.25">
      <c r="A40" s="42">
        <v>29</v>
      </c>
      <c r="B40" s="43">
        <v>11.93</v>
      </c>
      <c r="C40" s="43">
        <v>0.55000000000000004</v>
      </c>
      <c r="D40" s="43">
        <v>1.88</v>
      </c>
      <c r="E40" s="43">
        <v>0</v>
      </c>
    </row>
    <row r="41" spans="1:5" x14ac:dyDescent="0.25">
      <c r="A41" s="42">
        <v>30</v>
      </c>
      <c r="B41" s="43">
        <v>12.15</v>
      </c>
      <c r="C41" s="43">
        <v>0.56000000000000005</v>
      </c>
      <c r="D41" s="43">
        <v>1.91</v>
      </c>
      <c r="E41" s="43">
        <v>0</v>
      </c>
    </row>
    <row r="42" spans="1:5" x14ac:dyDescent="0.25">
      <c r="A42" s="42">
        <v>31</v>
      </c>
      <c r="B42" s="43">
        <v>12.37</v>
      </c>
      <c r="C42" s="43">
        <v>0.56999999999999995</v>
      </c>
      <c r="D42" s="43">
        <v>1.94</v>
      </c>
      <c r="E42" s="43">
        <v>0</v>
      </c>
    </row>
    <row r="43" spans="1:5" x14ac:dyDescent="0.25">
      <c r="A43" s="42">
        <v>32</v>
      </c>
      <c r="B43" s="43">
        <v>12.6</v>
      </c>
      <c r="C43" s="43">
        <v>0.57999999999999996</v>
      </c>
      <c r="D43" s="43">
        <v>1.98</v>
      </c>
      <c r="E43" s="43">
        <v>0</v>
      </c>
    </row>
    <row r="44" spans="1:5" x14ac:dyDescent="0.25">
      <c r="A44" s="42">
        <v>33</v>
      </c>
      <c r="B44" s="43">
        <v>12.83</v>
      </c>
      <c r="C44" s="43">
        <v>0.59</v>
      </c>
      <c r="D44" s="43">
        <v>2.0099999999999998</v>
      </c>
      <c r="E44" s="43">
        <v>0</v>
      </c>
    </row>
    <row r="45" spans="1:5" x14ac:dyDescent="0.25">
      <c r="A45" s="42">
        <v>34</v>
      </c>
      <c r="B45" s="43">
        <v>13.06</v>
      </c>
      <c r="C45" s="43">
        <v>0.6</v>
      </c>
      <c r="D45" s="43">
        <v>2.0499999999999998</v>
      </c>
      <c r="E45" s="43">
        <v>0</v>
      </c>
    </row>
    <row r="46" spans="1:5" x14ac:dyDescent="0.25">
      <c r="A46" s="42">
        <v>35</v>
      </c>
      <c r="B46" s="43">
        <v>13.3</v>
      </c>
      <c r="C46" s="43">
        <v>0.62</v>
      </c>
      <c r="D46" s="43">
        <v>2.08</v>
      </c>
      <c r="E46" s="43">
        <v>0</v>
      </c>
    </row>
    <row r="47" spans="1:5" x14ac:dyDescent="0.25">
      <c r="A47" s="42">
        <v>36</v>
      </c>
      <c r="B47" s="43">
        <v>13.54</v>
      </c>
      <c r="C47" s="43">
        <v>0.63</v>
      </c>
      <c r="D47" s="43">
        <v>2.12</v>
      </c>
      <c r="E47" s="43">
        <v>0</v>
      </c>
    </row>
    <row r="48" spans="1:5" x14ac:dyDescent="0.25">
      <c r="A48" s="42">
        <v>37</v>
      </c>
      <c r="B48" s="43">
        <v>13.79</v>
      </c>
      <c r="C48" s="43">
        <v>0.64</v>
      </c>
      <c r="D48" s="43">
        <v>2.15</v>
      </c>
      <c r="E48" s="43">
        <v>0</v>
      </c>
    </row>
    <row r="49" spans="1:5" x14ac:dyDescent="0.25">
      <c r="A49" s="42">
        <v>38</v>
      </c>
      <c r="B49" s="43">
        <v>14.04</v>
      </c>
      <c r="C49" s="43">
        <v>0.65</v>
      </c>
      <c r="D49" s="43">
        <v>2.19</v>
      </c>
      <c r="E49" s="43">
        <v>0</v>
      </c>
    </row>
    <row r="50" spans="1:5" x14ac:dyDescent="0.25">
      <c r="A50" s="42">
        <v>39</v>
      </c>
      <c r="B50" s="43">
        <v>14.3</v>
      </c>
      <c r="C50" s="43">
        <v>0.67</v>
      </c>
      <c r="D50" s="43">
        <v>2.23</v>
      </c>
      <c r="E50" s="43">
        <v>0</v>
      </c>
    </row>
    <row r="51" spans="1:5" x14ac:dyDescent="0.25">
      <c r="A51" s="42">
        <v>40</v>
      </c>
      <c r="B51" s="43">
        <v>14.57</v>
      </c>
      <c r="C51" s="43">
        <v>0.68</v>
      </c>
      <c r="D51" s="43">
        <v>2.2599999999999998</v>
      </c>
      <c r="E51" s="43">
        <v>0</v>
      </c>
    </row>
    <row r="52" spans="1:5" x14ac:dyDescent="0.25">
      <c r="A52" s="42">
        <v>41</v>
      </c>
      <c r="B52" s="43">
        <v>14.84</v>
      </c>
      <c r="C52" s="43">
        <v>0.69</v>
      </c>
      <c r="D52" s="43">
        <v>2.29</v>
      </c>
      <c r="E52" s="43">
        <v>0</v>
      </c>
    </row>
    <row r="53" spans="1:5" x14ac:dyDescent="0.25">
      <c r="A53" s="42">
        <v>42</v>
      </c>
      <c r="B53" s="43">
        <v>15.11</v>
      </c>
      <c r="C53" s="43">
        <v>0.71</v>
      </c>
      <c r="D53" s="43">
        <v>2.33</v>
      </c>
      <c r="E53" s="43">
        <v>0</v>
      </c>
    </row>
    <row r="54" spans="1:5" x14ac:dyDescent="0.25">
      <c r="A54" s="42">
        <v>43</v>
      </c>
      <c r="B54" s="43">
        <v>15.39</v>
      </c>
      <c r="C54" s="43">
        <v>0.72</v>
      </c>
      <c r="D54" s="43">
        <v>2.36</v>
      </c>
      <c r="E54" s="43">
        <v>0</v>
      </c>
    </row>
    <row r="55" spans="1:5" x14ac:dyDescent="0.25">
      <c r="A55" s="42">
        <v>44</v>
      </c>
      <c r="B55" s="43">
        <v>15.68</v>
      </c>
      <c r="C55" s="43">
        <v>0.74</v>
      </c>
      <c r="D55" s="43">
        <v>2.4</v>
      </c>
      <c r="E55" s="43">
        <v>0</v>
      </c>
    </row>
    <row r="56" spans="1:5" x14ac:dyDescent="0.25">
      <c r="A56" s="42">
        <v>45</v>
      </c>
      <c r="B56" s="43">
        <v>15.97</v>
      </c>
      <c r="C56" s="43">
        <v>0.75</v>
      </c>
      <c r="D56" s="43">
        <v>2.4300000000000002</v>
      </c>
      <c r="E56" s="43">
        <v>0</v>
      </c>
    </row>
    <row r="57" spans="1:5" x14ac:dyDescent="0.25">
      <c r="A57" s="42">
        <v>46</v>
      </c>
      <c r="B57" s="43">
        <v>16.27</v>
      </c>
      <c r="C57" s="43">
        <v>0.77</v>
      </c>
      <c r="D57" s="43">
        <v>2.4700000000000002</v>
      </c>
      <c r="E57" s="43">
        <v>0</v>
      </c>
    </row>
    <row r="58" spans="1:5" x14ac:dyDescent="0.25">
      <c r="A58" s="42">
        <v>47</v>
      </c>
      <c r="B58" s="43">
        <v>16.579999999999998</v>
      </c>
      <c r="C58" s="43">
        <v>0.78</v>
      </c>
      <c r="D58" s="43">
        <v>2.5</v>
      </c>
      <c r="E58" s="43">
        <v>0</v>
      </c>
    </row>
    <row r="59" spans="1:5" x14ac:dyDescent="0.25">
      <c r="A59" s="42">
        <v>48</v>
      </c>
      <c r="B59" s="43">
        <v>16.899999999999999</v>
      </c>
      <c r="C59" s="43">
        <v>0.8</v>
      </c>
      <c r="D59" s="43">
        <v>2.5299999999999998</v>
      </c>
      <c r="E59" s="43">
        <v>0</v>
      </c>
    </row>
    <row r="60" spans="1:5" x14ac:dyDescent="0.25">
      <c r="A60" s="42">
        <v>49</v>
      </c>
      <c r="B60" s="43">
        <v>17.22</v>
      </c>
      <c r="C60" s="43">
        <v>0.81</v>
      </c>
      <c r="D60" s="43">
        <v>2.56</v>
      </c>
      <c r="E60" s="43">
        <v>0</v>
      </c>
    </row>
    <row r="61" spans="1:5" x14ac:dyDescent="0.25">
      <c r="A61" s="42">
        <v>50</v>
      </c>
      <c r="B61" s="43">
        <v>17.55</v>
      </c>
      <c r="C61" s="43">
        <v>0.83</v>
      </c>
      <c r="D61" s="43">
        <v>2.59</v>
      </c>
      <c r="E61" s="43">
        <v>0</v>
      </c>
    </row>
    <row r="62" spans="1:5" x14ac:dyDescent="0.25">
      <c r="A62" s="42">
        <v>51</v>
      </c>
      <c r="B62" s="43">
        <v>17.89</v>
      </c>
      <c r="C62" s="43">
        <v>0.85</v>
      </c>
      <c r="D62" s="43">
        <v>2.62</v>
      </c>
      <c r="E62" s="43">
        <v>0</v>
      </c>
    </row>
    <row r="63" spans="1:5" x14ac:dyDescent="0.25">
      <c r="A63" s="42">
        <v>52</v>
      </c>
      <c r="B63" s="43">
        <v>18.23</v>
      </c>
      <c r="C63" s="43">
        <v>0.86</v>
      </c>
      <c r="D63" s="43">
        <v>2.65</v>
      </c>
      <c r="E63" s="43">
        <v>0</v>
      </c>
    </row>
    <row r="64" spans="1:5" x14ac:dyDescent="0.25">
      <c r="A64" s="42">
        <v>53</v>
      </c>
      <c r="B64" s="43">
        <v>18.59</v>
      </c>
      <c r="C64" s="43">
        <v>0.88</v>
      </c>
      <c r="D64" s="43">
        <v>2.68</v>
      </c>
      <c r="E64" s="43">
        <v>0</v>
      </c>
    </row>
    <row r="65" spans="1:5" x14ac:dyDescent="0.25">
      <c r="A65" s="42">
        <v>54</v>
      </c>
      <c r="B65" s="43">
        <v>18.96</v>
      </c>
      <c r="C65" s="43">
        <v>0.9</v>
      </c>
      <c r="D65" s="43">
        <v>2.7</v>
      </c>
      <c r="E65" s="43">
        <v>0</v>
      </c>
    </row>
    <row r="66" spans="1:5" x14ac:dyDescent="0.25">
      <c r="A66" s="42">
        <v>55</v>
      </c>
      <c r="B66" s="43">
        <v>19.350000000000001</v>
      </c>
      <c r="C66" s="43">
        <v>0.91</v>
      </c>
      <c r="D66" s="43">
        <v>2.72</v>
      </c>
      <c r="E66" s="43">
        <v>0</v>
      </c>
    </row>
    <row r="67" spans="1:5" x14ac:dyDescent="0.25">
      <c r="A67" s="42">
        <v>56</v>
      </c>
      <c r="B67" s="43">
        <v>19.739999999999998</v>
      </c>
      <c r="C67" s="43">
        <v>0.93</v>
      </c>
      <c r="D67" s="43">
        <v>2.74</v>
      </c>
      <c r="E67" s="43">
        <v>0</v>
      </c>
    </row>
    <row r="68" spans="1:5" x14ac:dyDescent="0.25">
      <c r="A68" s="42">
        <v>57</v>
      </c>
      <c r="B68" s="43">
        <v>20.149999999999999</v>
      </c>
      <c r="C68" s="43">
        <v>0.95</v>
      </c>
      <c r="D68" s="43">
        <v>2.76</v>
      </c>
      <c r="E68" s="43">
        <v>0</v>
      </c>
    </row>
    <row r="69" spans="1:5" x14ac:dyDescent="0.25">
      <c r="A69" s="42">
        <v>58</v>
      </c>
      <c r="B69" s="43">
        <v>20.58</v>
      </c>
      <c r="C69" s="43">
        <v>0.97</v>
      </c>
      <c r="D69" s="43">
        <v>2.77</v>
      </c>
      <c r="E69" s="43">
        <v>0</v>
      </c>
    </row>
    <row r="70" spans="1:5" x14ac:dyDescent="0.25">
      <c r="A70" s="42">
        <v>59</v>
      </c>
      <c r="B70" s="43">
        <v>21.01</v>
      </c>
      <c r="C70" s="43">
        <v>0.99</v>
      </c>
      <c r="D70" s="43">
        <v>2.79</v>
      </c>
      <c r="E70" s="43">
        <v>0</v>
      </c>
    </row>
  </sheetData>
  <sheetProtection algorithmName="SHA-512" hashValue="nYOORdEBIUJfQ1KG2ogsaZqQTKLtZCptQn1r5qChsFqv+afyxHgANGzvRFiJ5QxKbIXeHYgOe2Ecjhh3mx/Ipw==" saltValue="xNGaqQnxEQuxX8+exmpFlg==" spinCount="100000" sheet="1" objects="1" scenarios="1"/>
  <conditionalFormatting sqref="E26:E70">
    <cfRule type="expression" dxfId="235" priority="9" stopIfTrue="1">
      <formula>MOD(ROW(),2)=0</formula>
    </cfRule>
    <cfRule type="expression" dxfId="234" priority="10" stopIfTrue="1">
      <formula>MOD(ROW(),2)&lt;&gt;0</formula>
    </cfRule>
  </conditionalFormatting>
  <conditionalFormatting sqref="A6:A21">
    <cfRule type="expression" dxfId="233" priority="11" stopIfTrue="1">
      <formula>MOD(ROW(),2)=0</formula>
    </cfRule>
    <cfRule type="expression" dxfId="232" priority="12" stopIfTrue="1">
      <formula>MOD(ROW(),2)&lt;&gt;0</formula>
    </cfRule>
  </conditionalFormatting>
  <conditionalFormatting sqref="B6:E17 B20:E21 C18:E19">
    <cfRule type="expression" dxfId="231" priority="13" stopIfTrue="1">
      <formula>MOD(ROW(),2)=0</formula>
    </cfRule>
    <cfRule type="expression" dxfId="230" priority="14" stopIfTrue="1">
      <formula>MOD(ROW(),2)&lt;&gt;0</formula>
    </cfRule>
  </conditionalFormatting>
  <conditionalFormatting sqref="A26:A70">
    <cfRule type="expression" dxfId="229" priority="15" stopIfTrue="1">
      <formula>MOD(ROW(),2)=0</formula>
    </cfRule>
    <cfRule type="expression" dxfId="228" priority="16" stopIfTrue="1">
      <formula>MOD(ROW(),2)&lt;&gt;0</formula>
    </cfRule>
  </conditionalFormatting>
  <conditionalFormatting sqref="B26:D70">
    <cfRule type="expression" dxfId="227" priority="17" stopIfTrue="1">
      <formula>MOD(ROW(),2)=0</formula>
    </cfRule>
    <cfRule type="expression" dxfId="226" priority="18" stopIfTrue="1">
      <formula>MOD(ROW(),2)&lt;&gt;0</formula>
    </cfRule>
  </conditionalFormatting>
  <conditionalFormatting sqref="B18:B19">
    <cfRule type="expression" dxfId="21" priority="1" stopIfTrue="1">
      <formula>MOD(ROW(),2)=0</formula>
    </cfRule>
    <cfRule type="expression" dxfId="20" priority="2"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GADWRKGRPACTUA-1580777631-154741</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https://tris42.sharepoint.com/sites/gad_wrkgrp_actuarial/_layouts/15/DocIdRedir.aspx?ID=GADWRKGRPACTUA-1580777631-154741</Url>
      <Description>GADWRKGRPACTUA-1580777631-154741</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916034-1F6C-4F77-8BD7-86BC07B18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F32A91F8-47F2-4E1B-9942-1F23C02D827D}">
  <ds:schemaRefs>
    <ds:schemaRef ds:uri="http://purl.org/dc/dcmitype/"/>
    <ds:schemaRef ds:uri="http://schemas.microsoft.com/sharepoint/v3"/>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62c7038d-3aec-4dd4-8afa-8b92667eb25d"/>
    <ds:schemaRef ds:uri="f69fd3ce-e1df-49de-b78d-1d800e75d0a3"/>
  </ds:schemaRefs>
</ds:datastoreItem>
</file>

<file path=customXml/itemProps4.xml><?xml version="1.0" encoding="utf-8"?>
<ds:datastoreItem xmlns:ds="http://schemas.openxmlformats.org/officeDocument/2006/customXml" ds:itemID="{EEF46BC2-CD3C-4240-A76C-9095DD37B3C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34</vt:i4>
      </vt:variant>
      <vt:variant>
        <vt:lpstr>Named Ranges</vt:lpstr>
      </vt:variant>
      <vt:variant>
        <vt:i4>523</vt:i4>
      </vt:variant>
    </vt:vector>
  </HeadingPairs>
  <TitlesOfParts>
    <vt:vector size="557" baseType="lpstr">
      <vt:lpstr>Cover</vt:lpstr>
      <vt:lpstr>Purpose of spreadsheet</vt:lpstr>
      <vt:lpstr>Version control</vt:lpstr>
      <vt:lpstr>Assumptions</vt:lpstr>
      <vt:lpstr>Factor List</vt:lpstr>
      <vt:lpstr>x-201</vt:lpstr>
      <vt:lpstr>x-202</vt:lpstr>
      <vt:lpstr>x-203</vt:lpstr>
      <vt:lpstr>x-204</vt:lpstr>
      <vt:lpstr>x-205</vt:lpstr>
      <vt:lpstr>x-206</vt:lpstr>
      <vt:lpstr>x-301</vt:lpstr>
      <vt:lpstr>x-302</vt:lpstr>
      <vt:lpstr>x-303</vt:lpstr>
      <vt:lpstr>x-304</vt:lpstr>
      <vt:lpstr>x-305</vt:lpstr>
      <vt:lpstr>x-306</vt:lpstr>
      <vt:lpstr>x-307</vt:lpstr>
      <vt:lpstr>x-401</vt:lpstr>
      <vt:lpstr>x-501</vt:lpstr>
      <vt:lpstr>x-502</vt:lpstr>
      <vt:lpstr>x-503</vt:lpstr>
      <vt:lpstr>x-601</vt:lpstr>
      <vt:lpstr>x-602</vt:lpstr>
      <vt:lpstr>x-603</vt:lpstr>
      <vt:lpstr>x-604</vt:lpstr>
      <vt:lpstr>x-605</vt:lpstr>
      <vt:lpstr>x-606</vt:lpstr>
      <vt:lpstr>x-607</vt:lpstr>
      <vt:lpstr>x-701</vt:lpstr>
      <vt:lpstr>x-702</vt:lpstr>
      <vt:lpstr>x-801</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'x-501'!TABLE_AGE_DEF_1</vt:lpstr>
      <vt:lpstr>'x-502'!TABLE_AGE_DEF_1</vt:lpstr>
      <vt:lpstr>'x-503'!TABLE_AGE_DEF_1</vt:lpstr>
      <vt:lpstr>'x-601'!TABLE_AGE_DEF_1</vt:lpstr>
      <vt:lpstr>'x-602'!TABLE_AGE_DEF_1</vt:lpstr>
      <vt:lpstr>'x-603'!TABLE_AGE_DEF_1</vt:lpstr>
      <vt:lpstr>'x-604'!TABLE_AGE_DEF_1</vt:lpstr>
      <vt:lpstr>'x-605'!TABLE_AGE_DEF_1</vt:lpstr>
      <vt:lpstr>'x-606'!TABLE_AGE_DEF_1</vt:lpstr>
      <vt:lpstr>'x-607'!TABLE_AGE_DEF_1</vt:lpstr>
      <vt:lpstr>'x-701'!TABLE_AGE_DEF_1</vt:lpstr>
      <vt:lpstr>'x-702'!TABLE_AGE_DEF_1</vt:lpstr>
      <vt:lpstr>'x-801'!TABLE_AGE_DEF_1</vt:lpstr>
      <vt:lpstr>'x-802'!TABLE_AGE_DEF_1</vt:lpstr>
      <vt:lpstr>'x-template'!TABLE_AGE_DEF_1</vt:lpstr>
      <vt:lpstr>'x-305'!TABLE_AGE_DEF_2</vt:lpstr>
      <vt:lpstr>'x-201'!TABLE_AREA_1</vt:lpstr>
      <vt:lpstr>'x-202'!TABLE_AREA_1</vt:lpstr>
      <vt:lpstr>'x-203'!TABLE_AREA_1</vt:lpstr>
      <vt:lpstr>'x-204'!TABLE_AREA_1</vt:lpstr>
      <vt:lpstr>'x-205'!TABLE_AREA_1</vt:lpstr>
      <vt:lpstr>'x-206'!TABLE_AREA_1</vt:lpstr>
      <vt:lpstr>'x-301'!TABLE_AREA_1</vt:lpstr>
      <vt:lpstr>'x-302'!TABLE_AREA_1</vt:lpstr>
      <vt:lpstr>'x-303'!TABLE_AREA_1</vt:lpstr>
      <vt:lpstr>'x-304'!TABLE_AREA_1</vt:lpstr>
      <vt:lpstr>'x-305'!TABLE_AREA_1</vt:lpstr>
      <vt:lpstr>'x-306'!TABLE_AREA_1</vt:lpstr>
      <vt:lpstr>'x-307'!TABLE_AREA_1</vt:lpstr>
      <vt:lpstr>'x-401'!TABLE_AREA_1</vt:lpstr>
      <vt:lpstr>'x-501'!TABLE_AREA_1</vt:lpstr>
      <vt:lpstr>'x-502'!TABLE_AREA_1</vt:lpstr>
      <vt:lpstr>'x-503'!TABLE_AREA_1</vt:lpstr>
      <vt:lpstr>'x-601'!TABLE_AREA_1</vt:lpstr>
      <vt:lpstr>'x-602'!TABLE_AREA_1</vt:lpstr>
      <vt:lpstr>'x-603'!TABLE_AREA_1</vt:lpstr>
      <vt:lpstr>'x-604'!TABLE_AREA_1</vt:lpstr>
      <vt:lpstr>'x-605'!TABLE_AREA_1</vt:lpstr>
      <vt:lpstr>'x-701'!TABLE_AREA_1</vt:lpstr>
      <vt:lpstr>'x-702'!TABLE_AREA_1</vt:lpstr>
      <vt:lpstr>'x-801'!TABLE_AREA_1</vt:lpstr>
      <vt:lpstr>'x-802'!TABLE_AREA_1</vt:lpstr>
      <vt:lpstr>'x-305'!TABLE_AREA_2</vt:lpstr>
      <vt:lpstr>'x-201'!TABLE_ASSUMPTION_SET_1</vt:lpstr>
      <vt:lpstr>'x-202'!TABLE_ASSUMPTION_SET_1</vt:lpstr>
      <vt:lpstr>'x-203'!TABLE_ASSUMPTION_SET_1</vt:lpstr>
      <vt:lpstr>'x-204'!TABLE_ASSUMPTION_SET_1</vt:lpstr>
      <vt:lpstr>'x-205'!TABLE_ASSUMPTION_SET_1</vt:lpstr>
      <vt:lpstr>'x-206'!TABLE_ASSUMPTION_SET_1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'x-401'!TABLE_ASSUMPTION_SET_1</vt:lpstr>
      <vt:lpstr>'x-501'!TABLE_ASSUMPTION_SET_1</vt:lpstr>
      <vt:lpstr>'x-502'!TABLE_ASSUMPTION_SET_1</vt:lpstr>
      <vt:lpstr>'x-503'!TABLE_ASSUMPTION_SET_1</vt:lpstr>
      <vt:lpstr>'x-601'!TABLE_ASSUMPTION_SET_1</vt:lpstr>
      <vt:lpstr>'x-602'!TABLE_ASSUMPTION_SET_1</vt:lpstr>
      <vt:lpstr>'x-603'!TABLE_ASSUMPTION_SET_1</vt:lpstr>
      <vt:lpstr>'x-604'!TABLE_ASSUMPTION_SET_1</vt:lpstr>
      <vt:lpstr>'x-605'!TABLE_ASSUMPTION_SET_1</vt:lpstr>
      <vt:lpstr>'x-606'!TABLE_ASSUMPTION_SET_1</vt:lpstr>
      <vt:lpstr>'x-607'!TABLE_ASSUMPTION_SET_1</vt:lpstr>
      <vt:lpstr>'x-701'!TABLE_ASSUMPTION_SET_1</vt:lpstr>
      <vt:lpstr>'x-702'!TABLE_ASSUMPTION_SET_1</vt:lpstr>
      <vt:lpstr>'x-801'!TABLE_ASSUMPTION_SET_1</vt:lpstr>
      <vt:lpstr>'x-802'!TABLE_ASSUMPTION_SET_1</vt:lpstr>
      <vt:lpstr>'x-template'!TABLE_ASSUMPTION_SET_1</vt:lpstr>
      <vt:lpstr>'x-305'!TABLE_ASSUMPTION_SET_2</vt:lpstr>
      <vt:lpstr>'x-201'!TABLE_CLIENT_1</vt:lpstr>
      <vt:lpstr>'x-202'!TABLE_CLIENT_1</vt:lpstr>
      <vt:lpstr>'x-203'!TABLE_CLIENT_1</vt:lpstr>
      <vt:lpstr>'x-204'!TABLE_CLIENT_1</vt:lpstr>
      <vt:lpstr>'x-205'!TABLE_CLIENT_1</vt:lpstr>
      <vt:lpstr>'x-206'!TABLE_CLIENT_1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'x-501'!TABLE_CLIENT_1</vt:lpstr>
      <vt:lpstr>'x-502'!TABLE_CLIENT_1</vt:lpstr>
      <vt:lpstr>'x-503'!TABLE_CLIENT_1</vt:lpstr>
      <vt:lpstr>'x-601'!TABLE_CLIENT_1</vt:lpstr>
      <vt:lpstr>'x-602'!TABLE_CLIENT_1</vt:lpstr>
      <vt:lpstr>'x-603'!TABLE_CLIENT_1</vt:lpstr>
      <vt:lpstr>'x-604'!TABLE_CLIENT_1</vt:lpstr>
      <vt:lpstr>'x-605'!TABLE_CLIENT_1</vt:lpstr>
      <vt:lpstr>'x-606'!TABLE_CLIENT_1</vt:lpstr>
      <vt:lpstr>'x-607'!TABLE_CLIENT_1</vt:lpstr>
      <vt:lpstr>'x-701'!TABLE_CLIENT_1</vt:lpstr>
      <vt:lpstr>'x-702'!TABLE_CLIENT_1</vt:lpstr>
      <vt:lpstr>'x-801'!TABLE_CLIENT_1</vt:lpstr>
      <vt:lpstr>'x-802'!TABLE_CLIENT_1</vt:lpstr>
      <vt:lpstr>'x-template'!TABLE_CLIENT_1</vt:lpstr>
      <vt:lpstr>'x-305'!TABLE_CLIENT_2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'x-701'!TABLE_DATE_IMPLEMENTED_1</vt:lpstr>
      <vt:lpstr>'x-702'!TABLE_DATE_IMPLEMENTED_1</vt:lpstr>
      <vt:lpstr>'x-801'!TABLE_DATE_IMPLEMENTED_1</vt:lpstr>
      <vt:lpstr>'x-802'!TABLE_DATE_IMPLEMENTED_1</vt:lpstr>
      <vt:lpstr>'x-template'!TABLE_DATE_IMPLEMENTED_1</vt:lpstr>
      <vt:lpstr>'x-305'!TABLE_DATE_IMPLEMENTED_2</vt:lpstr>
      <vt:lpstr>'x-201'!TABLE_DATE_ISSUED_1</vt:lpstr>
      <vt:lpstr>'x-202'!TABLE_DATE_ISSUED_1</vt:lpstr>
      <vt:lpstr>'x-203'!TABLE_DATE_ISSUED_1</vt:lpstr>
      <vt:lpstr>'x-204'!TABLE_DATE_ISSUED_1</vt:lpstr>
      <vt:lpstr>'x-205'!TABLE_DATE_ISSUED_1</vt:lpstr>
      <vt:lpstr>'x-206'!TABLE_DATE_ISSUED_1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'x-501'!TABLE_DATE_ISSUED_1</vt:lpstr>
      <vt:lpstr>'x-502'!TABLE_DATE_ISSUED_1</vt:lpstr>
      <vt:lpstr>'x-503'!TABLE_DATE_ISSUED_1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'x-701'!TABLE_DATE_ISSUED_1</vt:lpstr>
      <vt:lpstr>'x-702'!TABLE_DATE_ISSUED_1</vt:lpstr>
      <vt:lpstr>'x-801'!TABLE_DATE_ISSUED_1</vt:lpstr>
      <vt:lpstr>'x-802'!TABLE_DATE_ISSUED_1</vt:lpstr>
      <vt:lpstr>'x-template'!TABLE_DATE_ISSUED_1</vt:lpstr>
      <vt:lpstr>'x-305'!TABLE_DATE_ISSUED_2</vt:lpstr>
      <vt:lpstr>'x-201'!TABLE_DESCRIPTION_1</vt:lpstr>
      <vt:lpstr>'x-202'!TABLE_DESCRIPTION_1</vt:lpstr>
      <vt:lpstr>'x-203'!TABLE_DESCRIPTION_1</vt:lpstr>
      <vt:lpstr>'x-204'!TABLE_DESCRIPTION_1</vt:lpstr>
      <vt:lpstr>'x-205'!TABLE_DESCRIPTION_1</vt:lpstr>
      <vt:lpstr>'x-206'!TABLE_DESCRIPTION_1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'x-501'!TABLE_DESCRIPTION_1</vt:lpstr>
      <vt:lpstr>'x-502'!TABLE_DESCRIPTION_1</vt:lpstr>
      <vt:lpstr>'x-503'!TABLE_DESCRIPTION_1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'x-701'!TABLE_DESCRIPTION_1</vt:lpstr>
      <vt:lpstr>'x-702'!TABLE_DESCRIPTION_1</vt:lpstr>
      <vt:lpstr>'x-801'!TABLE_DESCRIPTION_1</vt:lpstr>
      <vt:lpstr>'x-802'!TABLE_DESCRIPTION_1</vt:lpstr>
      <vt:lpstr>'x-template'!TABLE_DESCRIPTION_1</vt:lpstr>
      <vt:lpstr>'x-305'!TABLE_DESCRIPTION_2</vt:lpstr>
      <vt:lpstr>'x-201'!TABLE_FACTOR_STATUS_1</vt:lpstr>
      <vt:lpstr>'x-202'!TABLE_FACTOR_STATUS_1</vt:lpstr>
      <vt:lpstr>'x-203'!TABLE_FACTOR_STATUS_1</vt:lpstr>
      <vt:lpstr>'x-204'!TABLE_FACTOR_STATUS_1</vt:lpstr>
      <vt:lpstr>'x-205'!TABLE_FACTOR_STATUS_1</vt:lpstr>
      <vt:lpstr>'x-206'!TABLE_FACTOR_STATUS_1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'x-501'!TABLE_FACTOR_STATUS_1</vt:lpstr>
      <vt:lpstr>'x-502'!TABLE_FACTOR_STATUS_1</vt:lpstr>
      <vt:lpstr>'x-503'!TABLE_FACTOR_STATUS_1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'x-701'!TABLE_FACTOR_STATUS_1</vt:lpstr>
      <vt:lpstr>'x-702'!TABLE_FACTOR_STATUS_1</vt:lpstr>
      <vt:lpstr>'x-801'!TABLE_FACTOR_STATUS_1</vt:lpstr>
      <vt:lpstr>'x-802'!TABLE_FACTOR_STATUS_1</vt:lpstr>
      <vt:lpstr>'x-template'!TABLE_FACTOR_STATUS_1</vt:lpstr>
      <vt:lpstr>'x-305'!TABLE_FACTOR_STATUS_2</vt:lpstr>
      <vt:lpstr>'x-201'!TABLE_FACTOR_TYPE_1</vt:lpstr>
      <vt:lpstr>'x-202'!TABLE_FACTOR_TYPE_1</vt:lpstr>
      <vt:lpstr>'x-203'!TABLE_FACTOR_TYPE_1</vt:lpstr>
      <vt:lpstr>'x-204'!TABLE_FACTOR_TYPE_1</vt:lpstr>
      <vt:lpstr>'x-205'!TABLE_FACTOR_TYPE_1</vt:lpstr>
      <vt:lpstr>'x-206'!TABLE_FACTOR_TYPE_1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'x-501'!TABLE_FACTOR_TYPE_1</vt:lpstr>
      <vt:lpstr>'x-502'!TABLE_FACTOR_TYPE_1</vt:lpstr>
      <vt:lpstr>'x-503'!TABLE_FACTOR_TYPE_1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'x-701'!TABLE_FACTOR_TYPE_1</vt:lpstr>
      <vt:lpstr>'x-702'!TABLE_FACTOR_TYPE_1</vt:lpstr>
      <vt:lpstr>'x-801'!TABLE_FACTOR_TYPE_1</vt:lpstr>
      <vt:lpstr>'x-802'!TABLE_FACTOR_TYPE_1</vt:lpstr>
      <vt:lpstr>'x-template'!TABLE_FACTOR_TYPE_1</vt:lpstr>
      <vt:lpstr>'x-305'!TABLE_FACTOR_TYPE_2</vt:lpstr>
      <vt:lpstr>'x-201'!TABLE_GENDER_1</vt:lpstr>
      <vt:lpstr>'x-202'!TABLE_GENDER_1</vt:lpstr>
      <vt:lpstr>'x-203'!TABLE_GENDER_1</vt:lpstr>
      <vt:lpstr>'x-204'!TABLE_GENDER_1</vt:lpstr>
      <vt:lpstr>'x-205'!TABLE_GENDER_1</vt:lpstr>
      <vt:lpstr>'x-206'!TABLE_GENDER_1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'x-501'!TABLE_GENDER_1</vt:lpstr>
      <vt:lpstr>'x-502'!TABLE_GENDER_1</vt:lpstr>
      <vt:lpstr>'x-503'!TABLE_GENDER_1</vt:lpstr>
      <vt:lpstr>'x-601'!TABLE_GENDER_1</vt:lpstr>
      <vt:lpstr>'x-602'!TABLE_GENDER_1</vt:lpstr>
      <vt:lpstr>'x-603'!TABLE_GENDER_1</vt:lpstr>
      <vt:lpstr>'x-604'!TABLE_GENDER_1</vt:lpstr>
      <vt:lpstr>'x-605'!TABLE_GENDER_1</vt:lpstr>
      <vt:lpstr>'x-606'!TABLE_GENDER_1</vt:lpstr>
      <vt:lpstr>'x-607'!TABLE_GENDER_1</vt:lpstr>
      <vt:lpstr>'x-701'!TABLE_GENDER_1</vt:lpstr>
      <vt:lpstr>'x-702'!TABLE_GENDER_1</vt:lpstr>
      <vt:lpstr>'x-801'!TABLE_GENDER_1</vt:lpstr>
      <vt:lpstr>'x-802'!TABLE_GENDER_1</vt:lpstr>
      <vt:lpstr>'x-template'!TABLE_GENDER_1</vt:lpstr>
      <vt:lpstr>'x-305'!TABLE_GENDER_2</vt:lpstr>
      <vt:lpstr>'x-201'!TABLE_INFO_1</vt:lpstr>
      <vt:lpstr>'x-202'!TABLE_INFO_1</vt:lpstr>
      <vt:lpstr>'x-203'!TABLE_INFO_1</vt:lpstr>
      <vt:lpstr>'x-204'!TABLE_INFO_1</vt:lpstr>
      <vt:lpstr>'x-205'!TABLE_INFO_1</vt:lpstr>
      <vt:lpstr>'x-206'!TABLE_INFO_1</vt:lpstr>
      <vt:lpstr>'x-301'!TABLE_INFO_1</vt:lpstr>
      <vt:lpstr>'x-302'!TABLE_INFO_1</vt:lpstr>
      <vt:lpstr>'x-303'!TABLE_INFO_1</vt:lpstr>
      <vt:lpstr>'x-304'!TABLE_INFO_1</vt:lpstr>
      <vt:lpstr>'x-305'!TABLE_INFO_1</vt:lpstr>
      <vt:lpstr>'x-306'!TABLE_INFO_1</vt:lpstr>
      <vt:lpstr>'x-307'!TABLE_INFO_1</vt:lpstr>
      <vt:lpstr>'x-401'!TABLE_INFO_1</vt:lpstr>
      <vt:lpstr>'x-501'!TABLE_INFO_1</vt:lpstr>
      <vt:lpstr>'x-502'!TABLE_INFO_1</vt:lpstr>
      <vt:lpstr>'x-503'!TABLE_INFO_1</vt:lpstr>
      <vt:lpstr>'x-601'!TABLE_INFO_1</vt:lpstr>
      <vt:lpstr>'x-602'!TABLE_INFO_1</vt:lpstr>
      <vt:lpstr>'x-603'!TABLE_INFO_1</vt:lpstr>
      <vt:lpstr>'x-604'!TABLE_INFO_1</vt:lpstr>
      <vt:lpstr>'x-605'!TABLE_INFO_1</vt:lpstr>
      <vt:lpstr>'x-606'!TABLE_INFO_1</vt:lpstr>
      <vt:lpstr>'x-607'!TABLE_INFO_1</vt:lpstr>
      <vt:lpstr>'x-701'!TABLE_INFO_1</vt:lpstr>
      <vt:lpstr>'x-702'!TABLE_INFO_1</vt:lpstr>
      <vt:lpstr>'x-801'!TABLE_INFO_1</vt:lpstr>
      <vt:lpstr>'x-802'!TABLE_INFO_1</vt:lpstr>
      <vt:lpstr>'x-template'!TABLE_INFO_1</vt:lpstr>
      <vt:lpstr>'x-305'!TABLE_INFO_2</vt:lpstr>
      <vt:lpstr>'x-201'!TABLE_REFERENCE_1</vt:lpstr>
      <vt:lpstr>'x-202'!TABLE_REFERENCE_1</vt:lpstr>
      <vt:lpstr>'x-203'!TABLE_REFERENCE_1</vt:lpstr>
      <vt:lpstr>'x-204'!TABLE_REFERENCE_1</vt:lpstr>
      <vt:lpstr>'x-205'!TABLE_REFERENCE_1</vt:lpstr>
      <vt:lpstr>'x-206'!TABLE_REFERENCE_1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'x-501'!TABLE_REFERENCE_1</vt:lpstr>
      <vt:lpstr>'x-502'!TABLE_REFERENCE_1</vt:lpstr>
      <vt:lpstr>'x-503'!TABLE_REFERENCE_1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'x-701'!TABLE_REFERENCE_1</vt:lpstr>
      <vt:lpstr>'x-702'!TABLE_REFERENCE_1</vt:lpstr>
      <vt:lpstr>'x-801'!TABLE_REFERENCE_1</vt:lpstr>
      <vt:lpstr>'x-802'!TABLE_REFERENCE_1</vt:lpstr>
      <vt:lpstr>'x-template'!TABLE_REFERENCE_1</vt:lpstr>
      <vt:lpstr>'x-305'!TABLE_REFERENCE_2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'x-701'!TABLE_REFERENCE_GUIDANCE_1</vt:lpstr>
      <vt:lpstr>'x-702'!TABLE_REFERENCE_GUIDANCE_1</vt:lpstr>
      <vt:lpstr>'x-801'!TABLE_REFERENCE_GUIDANCE_1</vt:lpstr>
      <vt:lpstr>'x-802'!TABLE_REFERENCE_GUIDANCE_1</vt:lpstr>
      <vt:lpstr>'x-template'!TABLE_REFERENCE_GUIDANCE_1</vt:lpstr>
      <vt:lpstr>'x-305'!TABLE_REFERENCE_GUIDANCE_2</vt:lpstr>
      <vt:lpstr>'x-201'!TABLE_RELATED_1</vt:lpstr>
      <vt:lpstr>'x-202'!TABLE_RELATED_1</vt:lpstr>
      <vt:lpstr>'x-203'!TABLE_RELATED_1</vt:lpstr>
      <vt:lpstr>'x-204'!TABLE_RELATED_1</vt:lpstr>
      <vt:lpstr>'x-205'!TABLE_RELATED_1</vt:lpstr>
      <vt:lpstr>'x-206'!TABLE_RELATED_1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'x-501'!TABLE_RELATED_1</vt:lpstr>
      <vt:lpstr>'x-502'!TABLE_RELATED_1</vt:lpstr>
      <vt:lpstr>'x-503'!TABLE_RELATED_1</vt:lpstr>
      <vt:lpstr>'x-601'!TABLE_RELATED_1</vt:lpstr>
      <vt:lpstr>'x-602'!TABLE_RELATED_1</vt:lpstr>
      <vt:lpstr>'x-603'!TABLE_RELATED_1</vt:lpstr>
      <vt:lpstr>'x-604'!TABLE_RELATED_1</vt:lpstr>
      <vt:lpstr>'x-605'!TABLE_RELATED_1</vt:lpstr>
      <vt:lpstr>'x-606'!TABLE_RELATED_1</vt:lpstr>
      <vt:lpstr>'x-607'!TABLE_RELATED_1</vt:lpstr>
      <vt:lpstr>'x-701'!TABLE_RELATED_1</vt:lpstr>
      <vt:lpstr>'x-702'!TABLE_RELATED_1</vt:lpstr>
      <vt:lpstr>'x-801'!TABLE_RELATED_1</vt:lpstr>
      <vt:lpstr>'x-802'!TABLE_RELATED_1</vt:lpstr>
      <vt:lpstr>'x-template'!TABLE_RELATED_1</vt:lpstr>
      <vt:lpstr>'x-305'!TABLE_RELATED_2</vt:lpstr>
      <vt:lpstr>'x-201'!TABLE_SECTION_1</vt:lpstr>
      <vt:lpstr>'x-202'!TABLE_SECTION_1</vt:lpstr>
      <vt:lpstr>'x-203'!TABLE_SECTION_1</vt:lpstr>
      <vt:lpstr>'x-204'!TABLE_SECTION_1</vt:lpstr>
      <vt:lpstr>'x-205'!TABLE_SECTION_1</vt:lpstr>
      <vt:lpstr>'x-206'!TABLE_SECTION_1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'x-501'!TABLE_SECTION_1</vt:lpstr>
      <vt:lpstr>'x-502'!TABLE_SECTION_1</vt:lpstr>
      <vt:lpstr>'x-503'!TABLE_SECTION_1</vt:lpstr>
      <vt:lpstr>'x-601'!TABLE_SECTION_1</vt:lpstr>
      <vt:lpstr>'x-602'!TABLE_SECTION_1</vt:lpstr>
      <vt:lpstr>'x-603'!TABLE_SECTION_1</vt:lpstr>
      <vt:lpstr>'x-604'!TABLE_SECTION_1</vt:lpstr>
      <vt:lpstr>'x-605'!TABLE_SECTION_1</vt:lpstr>
      <vt:lpstr>'x-606'!TABLE_SECTION_1</vt:lpstr>
      <vt:lpstr>'x-607'!TABLE_SECTION_1</vt:lpstr>
      <vt:lpstr>'x-701'!TABLE_SECTION_1</vt:lpstr>
      <vt:lpstr>'x-702'!TABLE_SECTION_1</vt:lpstr>
      <vt:lpstr>'x-801'!TABLE_SECTION_1</vt:lpstr>
      <vt:lpstr>'x-802'!TABLE_SECTION_1</vt:lpstr>
      <vt:lpstr>'x-template'!TABLE_SECTION_1</vt:lpstr>
      <vt:lpstr>'x-305'!TABLE_SECTION_2</vt:lpstr>
      <vt:lpstr>'x-201'!TABLE_SECTION_NUMBER_1</vt:lpstr>
      <vt:lpstr>'x-202'!TABLE_SECTION_NUMBER_1</vt:lpstr>
      <vt:lpstr>'x-203'!TABLE_SECTION_NUMBER_1</vt:lpstr>
      <vt:lpstr>'x-204'!TABLE_SECTION_NUMBER_1</vt:lpstr>
      <vt:lpstr>'x-205'!TABLE_SECTION_NUMBER_1</vt:lpstr>
      <vt:lpstr>'x-206'!TABLE_SECTION_NUMBER_1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'x-701'!TABLE_SECTION_NUMBER_1</vt:lpstr>
      <vt:lpstr>'x-702'!TABLE_SECTION_NUMBER_1</vt:lpstr>
      <vt:lpstr>'x-801'!TABLE_SECTION_NUMBER_1</vt:lpstr>
      <vt:lpstr>'x-802'!TABLE_SECTION_NUMBER_1</vt:lpstr>
      <vt:lpstr>'x-template'!TABLE_SECTION_NUMBER_1</vt:lpstr>
      <vt:lpstr>'x-305'!TABLE_SECTION_NUMBER_2</vt:lpstr>
      <vt:lpstr>'x-201'!TABLE_SERIES_NUMBER_1</vt:lpstr>
      <vt:lpstr>'x-202'!TABLE_SERIES_NUMBER_1</vt:lpstr>
      <vt:lpstr>'x-203'!TABLE_SERIES_NUMBER_1</vt:lpstr>
      <vt:lpstr>'x-204'!TABLE_SERIES_NUMBER_1</vt:lpstr>
      <vt:lpstr>'x-205'!TABLE_SERIES_NUMBER_1</vt:lpstr>
      <vt:lpstr>'x-206'!TABLE_SERIES_NUMBER_1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'x-501'!TABLE_SERIES_NUMBER_1</vt:lpstr>
      <vt:lpstr>'x-502'!TABLE_SERIES_NUMBER_1</vt:lpstr>
      <vt:lpstr>'x-503'!TABLE_SERIES_NUMBER_1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'x-701'!TABLE_SERIES_NUMBER_1</vt:lpstr>
      <vt:lpstr>'x-702'!TABLE_SERIES_NUMBER_1</vt:lpstr>
      <vt:lpstr>'x-801'!TABLE_SERIES_NUMBER_1</vt:lpstr>
      <vt:lpstr>'x-802'!TABLE_SERIES_NUMBER_1</vt:lpstr>
      <vt:lpstr>'x-template'!TABLE_SERIES_NUMBER_1</vt:lpstr>
      <vt:lpstr>'x-305'!TABLE_SERIES_NUMBER_2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UKAEA_Consolidated_Factors_2026-01.xlsm</dc:title>
  <dc:subject/>
  <dc:creator>Garvin, Mathew - GAD</dc:creator>
  <cp:keywords/>
  <dc:description/>
  <cp:lastModifiedBy>Angel, Izaak - GAD</cp:lastModifiedBy>
  <cp:revision/>
  <dcterms:created xsi:type="dcterms:W3CDTF">2007-01-30T12:07:56Z</dcterms:created>
  <dcterms:modified xsi:type="dcterms:W3CDTF">2026-06-01T15:57:50Z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064f5192-6ab6-4362-a483-b4927a888c44</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